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JGE\Desktop\Monthly IOU Reports\2026\June 2026\"/>
    </mc:Choice>
  </mc:AlternateContent>
  <xr:revisionPtr revIDLastSave="0" documentId="8_{C18822D2-01A0-498E-9B4F-9496FA7671A8}" xr6:coauthVersionLast="47" xr6:coauthVersionMax="47" xr10:uidLastSave="{00000000-0000-0000-0000-000000000000}"/>
  <bookViews>
    <workbookView xWindow="28680" yWindow="-120" windowWidth="29040" windowHeight="15720" tabRatio="906" xr2:uid="{00000000-000D-0000-FFFF-FFFF00000000}"/>
  </bookViews>
  <sheets>
    <sheet name="ESA Summary" sheetId="96" r:id="rId1"/>
    <sheet name="ESA Table 1" sheetId="53" r:id="rId2"/>
    <sheet name="ESA Table 2 - MAIN" sheetId="112" r:id="rId3"/>
    <sheet name="ESA Table 2A - MFWB" sheetId="116" r:id="rId4"/>
    <sheet name="ESA Table 2B - PP-PD" sheetId="108" r:id="rId5"/>
    <sheet name="ESA Table 2C - BE" sheetId="117" r:id="rId6"/>
    <sheet name="ESA Table 2D - CEH" sheetId="110" r:id="rId7"/>
    <sheet name="ESA Table 2E - CSD" sheetId="113" r:id="rId8"/>
    <sheet name="ESA Table 3A_3H" sheetId="4" r:id="rId9"/>
    <sheet name="ESA Table 4A-E" sheetId="21" r:id="rId10"/>
    <sheet name="ESA Table 5A_5F" sheetId="7" r:id="rId11"/>
    <sheet name="ESA Table 6" sheetId="8" r:id="rId12"/>
    <sheet name="ESA Table 7" sheetId="115" r:id="rId13"/>
    <sheet name="ESA Table 8" sheetId="83" r:id="rId14"/>
    <sheet name="ESA Table 9" sheetId="106" r:id="rId15"/>
    <sheet name="CARE Table 1" sheetId="70" r:id="rId16"/>
    <sheet name="CARE Table 2" sheetId="71" r:id="rId17"/>
    <sheet name="CARE Table 3A _3B" sheetId="72" r:id="rId18"/>
    <sheet name="CARE Table 4" sheetId="74" r:id="rId19"/>
    <sheet name="CARE Table 5" sheetId="75" r:id="rId20"/>
    <sheet name="CARE Table 6" sheetId="76" r:id="rId21"/>
    <sheet name="CARE Table 7" sheetId="67" r:id="rId22"/>
    <sheet name="CARE Table 8" sheetId="78" r:id="rId23"/>
    <sheet name="CARE Table 8A" sheetId="111" r:id="rId24"/>
    <sheet name="FERA Table 1" sheetId="85" r:id="rId25"/>
    <sheet name="FERA Table 2" sheetId="86" r:id="rId26"/>
    <sheet name="FERA Table 3A _3B" sheetId="87" r:id="rId27"/>
    <sheet name="FERA Table 4" sheetId="88" r:id="rId28"/>
    <sheet name="FERA Table 5" sheetId="89" r:id="rId29"/>
    <sheet name="FERA Table 6" sheetId="90"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4">#REF!</definedName>
    <definedName name="\P" localSheetId="25">#REF!</definedName>
    <definedName name="\P" localSheetId="26">#REF!</definedName>
    <definedName name="\P" localSheetId="27">#REF!</definedName>
    <definedName name="\P" localSheetId="28">#REF!</definedName>
    <definedName name="\P" localSheetId="29">#REF!</definedName>
    <definedName name="\P">#REF!</definedName>
    <definedName name="\s" localSheetId="15">#REF!</definedName>
    <definedName name="\s" localSheetId="16">#REF!</definedName>
    <definedName name="\s" localSheetId="17">#REF!</definedName>
    <definedName name="\s" localSheetId="18">#REF!</definedName>
    <definedName name="\s" localSheetId="19">#REF!</definedName>
    <definedName name="\s" localSheetId="20">#REF!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#REF!</definedName>
    <definedName name="_____May2007" localSheetId="15" hidden="1">{"2002Frcst","05Month",FALSE,"Frcst Format 2002"}</definedName>
    <definedName name="_____May2007" localSheetId="16" hidden="1">{"2002Frcst","05Month",FALSE,"Frcst Format 2002"}</definedName>
    <definedName name="_____May2007" localSheetId="17" hidden="1">{"2002Frcst","05Month",FALSE,"Frcst Format 2002"}</definedName>
    <definedName name="_____May2007" localSheetId="18" hidden="1">{"2002Frcst","05Month",FALSE,"Frcst Format 2002"}</definedName>
    <definedName name="_____May2007" localSheetId="19" hidden="1">{"2002Frcst","05Month",FALSE,"Frcst Format 2002"}</definedName>
    <definedName name="_____May2007" localSheetId="20" hidden="1">{"2002Frcst","05Month",FALSE,"Frcst Format 2002"}</definedName>
    <definedName name="_____May2007" localSheetId="21" hidden="1">{"2002Frcst","05Month",FALSE,"Frcst Format 2002"}</definedName>
    <definedName name="_____May2007" localSheetId="2" hidden="1">{"2002Frcst","05Month",FALSE,"Frcst Format 2002"}</definedName>
    <definedName name="_____May2007" localSheetId="7" hidden="1">{"2002Frcst","05Month",FALSE,"Frcst Format 2002"}</definedName>
    <definedName name="_____May2007" localSheetId="12" hidden="1">{"2002Frcst","05Month",FALSE,"Frcst Format 2002"}</definedName>
    <definedName name="_____May2007" localSheetId="14" hidden="1">{"2002Frcst","05Month",FALSE,"Frcst Format 2002"}</definedName>
    <definedName name="_____May2007" localSheetId="24" hidden="1">{"2002Frcst","05Month",FALSE,"Frcst Format 2002"}</definedName>
    <definedName name="_____May2007" localSheetId="25"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May2007" localSheetId="15" hidden="1">{"2002Frcst","05Month",FALSE,"Frcst Format 2002"}</definedName>
    <definedName name="____May2007" localSheetId="16"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19" hidden="1">{"2002Frcst","05Month",FALSE,"Frcst Format 2002"}</definedName>
    <definedName name="____May2007" localSheetId="20" hidden="1">{"2002Frcst","05Month",FALSE,"Frcst Format 2002"}</definedName>
    <definedName name="____May2007" localSheetId="21" hidden="1">{"2002Frcst","05Month",FALSE,"Frcst Format 2002"}</definedName>
    <definedName name="____May2007" localSheetId="2" hidden="1">{"2002Frcst","05Month",FALSE,"Frcst Format 2002"}</definedName>
    <definedName name="____May2007" localSheetId="7" hidden="1">{"2002Frcst","05Month",FALSE,"Frcst Format 2002"}</definedName>
    <definedName name="____May2007" localSheetId="12" hidden="1">{"2002Frcst","05Month",FALSE,"Frcst Format 2002"}</definedName>
    <definedName name="____May2007" localSheetId="14" hidden="1">{"2002Frcst","05Month",FALSE,"Frcst Format 2002"}</definedName>
    <definedName name="____May2007" localSheetId="24" hidden="1">{"2002Frcst","05Month",FALSE,"Frcst Format 2002"}</definedName>
    <definedName name="____May2007" localSheetId="25"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Dec05" localSheetId="15"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 hidden="1">{"Page_1",#N/A,FALSE,"BAD4Q98";"Page_2",#N/A,FALSE,"BAD4Q98";"Page_3",#N/A,FALSE,"BAD4Q98";"Page_4",#N/A,FALSE,"BAD4Q98";"Page_5",#N/A,FALSE,"BAD4Q98";"Page_6",#N/A,FALSE,"BAD4Q98";"Input_1",#N/A,FALSE,"BAD4Q98";"Input_2",#N/A,FALSE,"BAD4Q98"}</definedName>
    <definedName name="___Dec05" localSheetId="7" hidden="1">{"Page_1",#N/A,FALSE,"BAD4Q98";"Page_2",#N/A,FALSE,"BAD4Q98";"Page_3",#N/A,FALSE,"BAD4Q98";"Page_4",#N/A,FALSE,"BAD4Q98";"Page_5",#N/A,FALSE,"BAD4Q98";"Page_6",#N/A,FALSE,"BAD4Q98";"Input_1",#N/A,FALSE,"BAD4Q98";"Input_2",#N/A,FALSE,"BAD4Q98"}</definedName>
    <definedName name="___Dec05" localSheetId="12" hidden="1">{"Page_1",#N/A,FALSE,"BAD4Q98";"Page_2",#N/A,FALSE,"BAD4Q98";"Page_3",#N/A,FALSE,"BAD4Q98";"Page_4",#N/A,FALSE,"BAD4Q98";"Page_5",#N/A,FALSE,"BAD4Q98";"Page_6",#N/A,FALSE,"BAD4Q98";"Input_1",#N/A,FALSE,"BAD4Q98";"Input_2",#N/A,FALSE,"BAD4Q98"}</definedName>
    <definedName name="___Dec05" localSheetId="14" hidden="1">{"Page_1",#N/A,FALSE,"BAD4Q98";"Page_2",#N/A,FALSE,"BAD4Q98";"Page_3",#N/A,FALSE,"BAD4Q98";"Page_4",#N/A,FALSE,"BAD4Q98";"Page_5",#N/A,FALSE,"BAD4Q98";"Page_6",#N/A,FALSE,"BAD4Q98";"Input_1",#N/A,FALSE,"BAD4Q98";"Input_2",#N/A,FALSE,"BAD4Q98"}</definedName>
    <definedName name="___Dec05" localSheetId="24" hidden="1">{"Page_1",#N/A,FALSE,"BAD4Q98";"Page_2",#N/A,FALSE,"BAD4Q98";"Page_3",#N/A,FALSE,"BAD4Q98";"Page_4",#N/A,FALSE,"BAD4Q98";"Page_5",#N/A,FALSE,"BAD4Q98";"Page_6",#N/A,FALSE,"BAD4Q98";"Input_1",#N/A,FALSE,"BAD4Q98";"Input_2",#N/A,FALSE,"BAD4Q98"}</definedName>
    <definedName name="___Dec05" localSheetId="25"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 hidden="1">{"Page_1",#N/A,FALSE,"BAD4Q98";"Page_2",#N/A,FALSE,"BAD4Q98";"Page_3",#N/A,FALSE,"BAD4Q98";"Page_4",#N/A,FALSE,"BAD4Q98";"Page_5",#N/A,FALSE,"BAD4Q98";"Page_6",#N/A,FALSE,"BAD4Q98";"Input_1",#N/A,FALSE,"BAD4Q98";"Input_2",#N/A,FALSE,"BAD4Q98"}</definedName>
    <definedName name="___Jan09" localSheetId="7" hidden="1">{"Page_1",#N/A,FALSE,"BAD4Q98";"Page_2",#N/A,FALSE,"BAD4Q98";"Page_3",#N/A,FALSE,"BAD4Q98";"Page_4",#N/A,FALSE,"BAD4Q98";"Page_5",#N/A,FALSE,"BAD4Q98";"Page_6",#N/A,FALSE,"BAD4Q98";"Input_1",#N/A,FALSE,"BAD4Q98";"Input_2",#N/A,FALSE,"BAD4Q98"}</definedName>
    <definedName name="___Jan09" localSheetId="12" hidden="1">{"Page_1",#N/A,FALSE,"BAD4Q98";"Page_2",#N/A,FALSE,"BAD4Q98";"Page_3",#N/A,FALSE,"BAD4Q98";"Page_4",#N/A,FALSE,"BAD4Q98";"Page_5",#N/A,FALSE,"BAD4Q98";"Page_6",#N/A,FALSE,"BAD4Q98";"Input_1",#N/A,FALSE,"BAD4Q98";"Input_2",#N/A,FALSE,"BAD4Q98"}</definedName>
    <definedName name="___Jan09" localSheetId="14" hidden="1">{"Page_1",#N/A,FALSE,"BAD4Q98";"Page_2",#N/A,FALSE,"BAD4Q98";"Page_3",#N/A,FALSE,"BAD4Q98";"Page_4",#N/A,FALSE,"BAD4Q98";"Page_5",#N/A,FALSE,"BAD4Q98";"Page_6",#N/A,FALSE,"BAD4Q98";"Input_1",#N/A,FALSE,"BAD4Q98";"Input_2",#N/A,FALSE,"BAD4Q98"}</definedName>
    <definedName name="___Jan09" localSheetId="24" hidden="1">{"Page_1",#N/A,FALSE,"BAD4Q98";"Page_2",#N/A,FALSE,"BAD4Q98";"Page_3",#N/A,FALSE,"BAD4Q98";"Page_4",#N/A,FALSE,"BAD4Q98";"Page_5",#N/A,FALSE,"BAD4Q98";"Page_6",#N/A,FALSE,"BAD4Q98";"Input_1",#N/A,FALSE,"BAD4Q98";"Input_2",#N/A,FALSE,"BAD4Q98"}</definedName>
    <definedName name="___Jan09" localSheetId="25"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May2007" localSheetId="15" hidden="1">{"2002Frcst","05Month",FALSE,"Frcst Format 2002"}</definedName>
    <definedName name="___May2007" localSheetId="16" hidden="1">{"2002Frcst","05Month",FALSE,"Frcst Format 2002"}</definedName>
    <definedName name="___May2007" localSheetId="17" hidden="1">{"2002Frcst","05Month",FALSE,"Frcst Format 2002"}</definedName>
    <definedName name="___May2007" localSheetId="18" hidden="1">{"2002Frcst","05Month",FALSE,"Frcst Format 2002"}</definedName>
    <definedName name="___May2007" localSheetId="19" hidden="1">{"2002Frcst","05Month",FALSE,"Frcst Format 2002"}</definedName>
    <definedName name="___May2007" localSheetId="20" hidden="1">{"2002Frcst","05Month",FALSE,"Frcst Format 2002"}</definedName>
    <definedName name="___May2007" localSheetId="21" hidden="1">{"2002Frcst","05Month",FALSE,"Frcst Format 2002"}</definedName>
    <definedName name="___May2007" localSheetId="2" hidden="1">{"2002Frcst","05Month",FALSE,"Frcst Format 2002"}</definedName>
    <definedName name="___May2007" localSheetId="7" hidden="1">{"2002Frcst","05Month",FALSE,"Frcst Format 2002"}</definedName>
    <definedName name="___May2007" localSheetId="12" hidden="1">{"2002Frcst","05Month",FALSE,"Frcst Format 2002"}</definedName>
    <definedName name="___May2007" localSheetId="14" hidden="1">{"2002Frcst","05Month",FALSE,"Frcst Format 2002"}</definedName>
    <definedName name="___May2007" localSheetId="24" hidden="1">{"2002Frcst","05Month",FALSE,"Frcst Format 2002"}</definedName>
    <definedName name="___May2007" localSheetId="25"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123Graph_A" hidden="1">#REF!</definedName>
    <definedName name="__123Graph_AGraph2" localSheetId="15" hidden="1">#REF!</definedName>
    <definedName name="__123Graph_AGraph2" localSheetId="16" hidden="1">#REF!</definedName>
    <definedName name="__123Graph_AGraph2" localSheetId="17" hidden="1">#REF!</definedName>
    <definedName name="__123Graph_AGraph2" localSheetId="18" hidden="1">#REF!</definedName>
    <definedName name="__123Graph_AGraph2" localSheetId="19" hidden="1">#REF!</definedName>
    <definedName name="__123Graph_AGraph2" localSheetId="20" hidden="1">#REF!</definedName>
    <definedName name="__123Graph_AGraph2" localSheetId="24" hidden="1">#REF!</definedName>
    <definedName name="__123Graph_AGraph2" localSheetId="25"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hidden="1">#REF!</definedName>
    <definedName name="__123Graph_AGraph4" localSheetId="15" hidden="1">#REF!</definedName>
    <definedName name="__123Graph_AGraph4" localSheetId="16" hidden="1">#REF!</definedName>
    <definedName name="__123Graph_AGraph4" localSheetId="17" hidden="1">#REF!</definedName>
    <definedName name="__123Graph_AGraph4" localSheetId="18" hidden="1">#REF!</definedName>
    <definedName name="__123Graph_AGraph4" localSheetId="19" hidden="1">#REF!</definedName>
    <definedName name="__123Graph_AGraph4" localSheetId="20" hidden="1">#REF!</definedName>
    <definedName name="__123Graph_AGraph4" localSheetId="24" hidden="1">#REF!</definedName>
    <definedName name="__123Graph_AGraph4" localSheetId="25"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hidden="1">#REF!</definedName>
    <definedName name="__123Graph_CCHART1" localSheetId="15" hidden="1">#REF!</definedName>
    <definedName name="__123Graph_CCHART1" localSheetId="16" hidden="1">#REF!</definedName>
    <definedName name="__123Graph_CCHART1" localSheetId="17" hidden="1">#REF!</definedName>
    <definedName name="__123Graph_CCHART1" localSheetId="18" hidden="1">#REF!</definedName>
    <definedName name="__123Graph_CCHART1" localSheetId="19" hidden="1">#REF!</definedName>
    <definedName name="__123Graph_CCHART1" localSheetId="20" hidden="1">#REF!</definedName>
    <definedName name="__123Graph_CCHART1" localSheetId="24" hidden="1">#REF!</definedName>
    <definedName name="__123Graph_CCHART1" localSheetId="25"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hidden="1">#REF!</definedName>
    <definedName name="__123Graph_CCHART2" localSheetId="15" hidden="1">#REF!</definedName>
    <definedName name="__123Graph_CCHART2" localSheetId="16" hidden="1">#REF!</definedName>
    <definedName name="__123Graph_CCHART2" localSheetId="17" hidden="1">#REF!</definedName>
    <definedName name="__123Graph_CCHART2" localSheetId="18" hidden="1">#REF!</definedName>
    <definedName name="__123Graph_CCHART2" localSheetId="19" hidden="1">#REF!</definedName>
    <definedName name="__123Graph_CCHART2" localSheetId="20" hidden="1">#REF!</definedName>
    <definedName name="__123Graph_CCHART2" localSheetId="24" hidden="1">#REF!</definedName>
    <definedName name="__123Graph_CCHART2" localSheetId="25"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hidden="1">#REF!</definedName>
    <definedName name="__123Graph_CCHART3" localSheetId="15" hidden="1">#REF!</definedName>
    <definedName name="__123Graph_CCHART3" localSheetId="16" hidden="1">#REF!</definedName>
    <definedName name="__123Graph_CCHART3" localSheetId="17" hidden="1">#REF!</definedName>
    <definedName name="__123Graph_CCHART3" localSheetId="18" hidden="1">#REF!</definedName>
    <definedName name="__123Graph_CCHART3" localSheetId="19" hidden="1">#REF!</definedName>
    <definedName name="__123Graph_CCHART3" localSheetId="20" hidden="1">#REF!</definedName>
    <definedName name="__123Graph_CCHART3" localSheetId="24" hidden="1">#REF!</definedName>
    <definedName name="__123Graph_CCHART3" localSheetId="25"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hidden="1">#REF!</definedName>
    <definedName name="__123Graph_CCHART4" localSheetId="15" hidden="1">#REF!</definedName>
    <definedName name="__123Graph_CCHART4" localSheetId="16" hidden="1">#REF!</definedName>
    <definedName name="__123Graph_CCHART4" localSheetId="17" hidden="1">#REF!</definedName>
    <definedName name="__123Graph_CCHART4" localSheetId="18" hidden="1">#REF!</definedName>
    <definedName name="__123Graph_CCHART4" localSheetId="19" hidden="1">#REF!</definedName>
    <definedName name="__123Graph_CCHART4" localSheetId="20" hidden="1">#REF!</definedName>
    <definedName name="__123Graph_CCHART4" localSheetId="24" hidden="1">#REF!</definedName>
    <definedName name="__123Graph_CCHART4" localSheetId="25"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hidden="1">#REF!</definedName>
    <definedName name="__123Graph_CCHART5" localSheetId="15" hidden="1">#REF!</definedName>
    <definedName name="__123Graph_CCHART5" localSheetId="16" hidden="1">#REF!</definedName>
    <definedName name="__123Graph_CCHART5" localSheetId="17" hidden="1">#REF!</definedName>
    <definedName name="__123Graph_CCHART5" localSheetId="18" hidden="1">#REF!</definedName>
    <definedName name="__123Graph_CCHART5" localSheetId="19" hidden="1">#REF!</definedName>
    <definedName name="__123Graph_CCHART5" localSheetId="20" hidden="1">#REF!</definedName>
    <definedName name="__123Graph_CCHART5" localSheetId="24" hidden="1">#REF!</definedName>
    <definedName name="__123Graph_CCHART5" localSheetId="25"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19" hidden="1">#REF!</definedName>
    <definedName name="__123Graph_D" localSheetId="20"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hidden="1">#REF!</definedName>
    <definedName name="__123Graph_DCHART1" localSheetId="15" hidden="1">#REF!</definedName>
    <definedName name="__123Graph_DCHART1" localSheetId="16" hidden="1">#REF!</definedName>
    <definedName name="__123Graph_DCHART1" localSheetId="17" hidden="1">#REF!</definedName>
    <definedName name="__123Graph_DCHART1" localSheetId="18" hidden="1">#REF!</definedName>
    <definedName name="__123Graph_DCHART1" localSheetId="19" hidden="1">#REF!</definedName>
    <definedName name="__123Graph_DCHART1" localSheetId="20" hidden="1">#REF!</definedName>
    <definedName name="__123Graph_DCHART1" localSheetId="24" hidden="1">#REF!</definedName>
    <definedName name="__123Graph_DCHART1" localSheetId="25"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hidden="1">#REF!</definedName>
    <definedName name="__123Graph_DCHART2" localSheetId="15" hidden="1">#REF!</definedName>
    <definedName name="__123Graph_DCHART2" localSheetId="16" hidden="1">#REF!</definedName>
    <definedName name="__123Graph_DCHART2" localSheetId="17" hidden="1">#REF!</definedName>
    <definedName name="__123Graph_DCHART2" localSheetId="18" hidden="1">#REF!</definedName>
    <definedName name="__123Graph_DCHART2" localSheetId="19" hidden="1">#REF!</definedName>
    <definedName name="__123Graph_DCHART2" localSheetId="20" hidden="1">#REF!</definedName>
    <definedName name="__123Graph_DCHART2" localSheetId="24" hidden="1">#REF!</definedName>
    <definedName name="__123Graph_DCHART2" localSheetId="25"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hidden="1">#REF!</definedName>
    <definedName name="__123Graph_DCHART3" localSheetId="15" hidden="1">#REF!</definedName>
    <definedName name="__123Graph_DCHART3" localSheetId="16" hidden="1">#REF!</definedName>
    <definedName name="__123Graph_DCHART3" localSheetId="17" hidden="1">#REF!</definedName>
    <definedName name="__123Graph_DCHART3" localSheetId="18" hidden="1">#REF!</definedName>
    <definedName name="__123Graph_DCHART3" localSheetId="19" hidden="1">#REF!</definedName>
    <definedName name="__123Graph_DCHART3" localSheetId="20" hidden="1">#REF!</definedName>
    <definedName name="__123Graph_DCHART3" localSheetId="24" hidden="1">#REF!</definedName>
    <definedName name="__123Graph_DCHART3" localSheetId="25"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hidden="1">#REF!</definedName>
    <definedName name="__123Graph_DCHART4" localSheetId="15" hidden="1">#REF!</definedName>
    <definedName name="__123Graph_DCHART4" localSheetId="16" hidden="1">#REF!</definedName>
    <definedName name="__123Graph_DCHART4" localSheetId="17" hidden="1">#REF!</definedName>
    <definedName name="__123Graph_DCHART4" localSheetId="18" hidden="1">#REF!</definedName>
    <definedName name="__123Graph_DCHART4" localSheetId="19" hidden="1">#REF!</definedName>
    <definedName name="__123Graph_DCHART4" localSheetId="20" hidden="1">#REF!</definedName>
    <definedName name="__123Graph_DCHART4" localSheetId="24" hidden="1">#REF!</definedName>
    <definedName name="__123Graph_DCHART4" localSheetId="25"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hidden="1">#REF!</definedName>
    <definedName name="__123Graph_DCHART5" localSheetId="15" hidden="1">#REF!</definedName>
    <definedName name="__123Graph_DCHART5" localSheetId="16" hidden="1">#REF!</definedName>
    <definedName name="__123Graph_DCHART5" localSheetId="17" hidden="1">#REF!</definedName>
    <definedName name="__123Graph_DCHART5" localSheetId="18" hidden="1">#REF!</definedName>
    <definedName name="__123Graph_DCHART5" localSheetId="19" hidden="1">#REF!</definedName>
    <definedName name="__123Graph_DCHART5" localSheetId="20" hidden="1">#REF!</definedName>
    <definedName name="__123Graph_DCHART5" localSheetId="24" hidden="1">#REF!</definedName>
    <definedName name="__123Graph_DCHART5" localSheetId="25"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19" hidden="1">#REF!</definedName>
    <definedName name="__123Graph_E" localSheetId="20"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19" hidden="1">#REF!</definedName>
    <definedName name="__123Graph_F" localSheetId="20"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hidden="1">#REF!</definedName>
    <definedName name="__123Graph_FCHART4" localSheetId="15" hidden="1">#REF!</definedName>
    <definedName name="__123Graph_FCHART4" localSheetId="16" hidden="1">#REF!</definedName>
    <definedName name="__123Graph_FCHART4" localSheetId="17" hidden="1">#REF!</definedName>
    <definedName name="__123Graph_FCHART4" localSheetId="18" hidden="1">#REF!</definedName>
    <definedName name="__123Graph_FCHART4" localSheetId="19" hidden="1">#REF!</definedName>
    <definedName name="__123Graph_FCHART4" localSheetId="20" hidden="1">#REF!</definedName>
    <definedName name="__123Graph_FCHART4" localSheetId="24" hidden="1">#REF!</definedName>
    <definedName name="__123Graph_FCHART4" localSheetId="25"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hidden="1">#REF!</definedName>
    <definedName name="__123Graph_FCHART5" localSheetId="15" hidden="1">#REF!</definedName>
    <definedName name="__123Graph_FCHART5" localSheetId="16" hidden="1">#REF!</definedName>
    <definedName name="__123Graph_FCHART5" localSheetId="17" hidden="1">#REF!</definedName>
    <definedName name="__123Graph_FCHART5" localSheetId="18" hidden="1">#REF!</definedName>
    <definedName name="__123Graph_FCHART5" localSheetId="19" hidden="1">#REF!</definedName>
    <definedName name="__123Graph_FCHART5" localSheetId="20" hidden="1">#REF!</definedName>
    <definedName name="__123Graph_FCHART5" localSheetId="24" hidden="1">#REF!</definedName>
    <definedName name="__123Graph_FCHART5" localSheetId="25"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hidden="1">#REF!</definedName>
    <definedName name="__Dec05" localSheetId="15"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 hidden="1">{"Page_1",#N/A,FALSE,"BAD4Q98";"Page_2",#N/A,FALSE,"BAD4Q98";"Page_3",#N/A,FALSE,"BAD4Q98";"Page_4",#N/A,FALSE,"BAD4Q98";"Page_5",#N/A,FALSE,"BAD4Q98";"Page_6",#N/A,FALSE,"BAD4Q98";"Input_1",#N/A,FALSE,"BAD4Q98";"Input_2",#N/A,FALSE,"BAD4Q98"}</definedName>
    <definedName name="__Dec05" localSheetId="7" hidden="1">{"Page_1",#N/A,FALSE,"BAD4Q98";"Page_2",#N/A,FALSE,"BAD4Q98";"Page_3",#N/A,FALSE,"BAD4Q98";"Page_4",#N/A,FALSE,"BAD4Q98";"Page_5",#N/A,FALSE,"BAD4Q98";"Page_6",#N/A,FALSE,"BAD4Q98";"Input_1",#N/A,FALSE,"BAD4Q98";"Input_2",#N/A,FALSE,"BAD4Q98"}</definedName>
    <definedName name="__Dec05" localSheetId="12" hidden="1">{"Page_1",#N/A,FALSE,"BAD4Q98";"Page_2",#N/A,FALSE,"BAD4Q98";"Page_3",#N/A,FALSE,"BAD4Q98";"Page_4",#N/A,FALSE,"BAD4Q98";"Page_5",#N/A,FALSE,"BAD4Q98";"Page_6",#N/A,FALSE,"BAD4Q98";"Input_1",#N/A,FALSE,"BAD4Q98";"Input_2",#N/A,FALSE,"BAD4Q98"}</definedName>
    <definedName name="__Dec05" localSheetId="14" hidden="1">{"Page_1",#N/A,FALSE,"BAD4Q98";"Page_2",#N/A,FALSE,"BAD4Q98";"Page_3",#N/A,FALSE,"BAD4Q98";"Page_4",#N/A,FALSE,"BAD4Q98";"Page_5",#N/A,FALSE,"BAD4Q98";"Page_6",#N/A,FALSE,"BAD4Q98";"Input_1",#N/A,FALSE,"BAD4Q98";"Input_2",#N/A,FALSE,"BAD4Q98"}</definedName>
    <definedName name="__Dec05" localSheetId="24" hidden="1">{"Page_1",#N/A,FALSE,"BAD4Q98";"Page_2",#N/A,FALSE,"BAD4Q98";"Page_3",#N/A,FALSE,"BAD4Q98";"Page_4",#N/A,FALSE,"BAD4Q98";"Page_5",#N/A,FALSE,"BAD4Q98";"Page_6",#N/A,FALSE,"BAD4Q98";"Input_1",#N/A,FALSE,"BAD4Q98";"Input_2",#N/A,FALSE,"BAD4Q98"}</definedName>
    <definedName name="__Dec05" localSheetId="25"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5">#REF!</definedName>
    <definedName name="__ExistingDescription" localSheetId="16">#REF!</definedName>
    <definedName name="__ExistingDescription" localSheetId="17">#REF!</definedName>
    <definedName name="__ExistingDescription" localSheetId="18">#REF!</definedName>
    <definedName name="__ExistingDescription" localSheetId="19">#REF!</definedName>
    <definedName name="__ExistingDescription" localSheetId="20">#REF!</definedName>
    <definedName name="__ExistingDescription" localSheetId="24">#REF!</definedName>
    <definedName name="__ExistingDescription" localSheetId="25">#REF!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#REF!</definedName>
    <definedName name="__FDS_HYPERLINK_TOGGLE_STATE__" hidden="1">"ON"</definedName>
    <definedName name="__Jan09" localSheetId="15"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 hidden="1">{"Page_1",#N/A,FALSE,"BAD4Q98";"Page_2",#N/A,FALSE,"BAD4Q98";"Page_3",#N/A,FALSE,"BAD4Q98";"Page_4",#N/A,FALSE,"BAD4Q98";"Page_5",#N/A,FALSE,"BAD4Q98";"Page_6",#N/A,FALSE,"BAD4Q98";"Input_1",#N/A,FALSE,"BAD4Q98";"Input_2",#N/A,FALSE,"BAD4Q98"}</definedName>
    <definedName name="__Jan09" localSheetId="7" hidden="1">{"Page_1",#N/A,FALSE,"BAD4Q98";"Page_2",#N/A,FALSE,"BAD4Q98";"Page_3",#N/A,FALSE,"BAD4Q98";"Page_4",#N/A,FALSE,"BAD4Q98";"Page_5",#N/A,FALSE,"BAD4Q98";"Page_6",#N/A,FALSE,"BAD4Q98";"Input_1",#N/A,FALSE,"BAD4Q98";"Input_2",#N/A,FALSE,"BAD4Q98"}</definedName>
    <definedName name="__Jan09" localSheetId="12" hidden="1">{"Page_1",#N/A,FALSE,"BAD4Q98";"Page_2",#N/A,FALSE,"BAD4Q98";"Page_3",#N/A,FALSE,"BAD4Q98";"Page_4",#N/A,FALSE,"BAD4Q98";"Page_5",#N/A,FALSE,"BAD4Q98";"Page_6",#N/A,FALSE,"BAD4Q98";"Input_1",#N/A,FALSE,"BAD4Q98";"Input_2",#N/A,FALSE,"BAD4Q98"}</definedName>
    <definedName name="__Jan09" localSheetId="14" hidden="1">{"Page_1",#N/A,FALSE,"BAD4Q98";"Page_2",#N/A,FALSE,"BAD4Q98";"Page_3",#N/A,FALSE,"BAD4Q98";"Page_4",#N/A,FALSE,"BAD4Q98";"Page_5",#N/A,FALSE,"BAD4Q98";"Page_6",#N/A,FALSE,"BAD4Q98";"Input_1",#N/A,FALSE,"BAD4Q98";"Input_2",#N/A,FALSE,"BAD4Q98"}</definedName>
    <definedName name="__Jan09" localSheetId="24" hidden="1">{"Page_1",#N/A,FALSE,"BAD4Q98";"Page_2",#N/A,FALSE,"BAD4Q98";"Page_3",#N/A,FALSE,"BAD4Q98";"Page_4",#N/A,FALSE,"BAD4Q98";"Page_5",#N/A,FALSE,"BAD4Q98";"Page_6",#N/A,FALSE,"BAD4Q98";"Input_1",#N/A,FALSE,"BAD4Q98";"Input_2",#N/A,FALSE,"BAD4Q98"}</definedName>
    <definedName name="__Jan09" localSheetId="25"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May2007" localSheetId="15" hidden="1">{"2002Frcst","05Month",FALSE,"Frcst Format 2002"}</definedName>
    <definedName name="__May2007" localSheetId="16" hidden="1">{"2002Frcst","05Month",FALSE,"Frcst Format 2002"}</definedName>
    <definedName name="__May2007" localSheetId="17" hidden="1">{"2002Frcst","05Month",FALSE,"Frcst Format 2002"}</definedName>
    <definedName name="__May2007" localSheetId="18" hidden="1">{"2002Frcst","05Month",FALSE,"Frcst Format 2002"}</definedName>
    <definedName name="__May2007" localSheetId="19" hidden="1">{"2002Frcst","05Month",FALSE,"Frcst Format 2002"}</definedName>
    <definedName name="__May2007" localSheetId="20" hidden="1">{"2002Frcst","05Month",FALSE,"Frcst Format 2002"}</definedName>
    <definedName name="__May2007" localSheetId="21" hidden="1">{"2002Frcst","05Month",FALSE,"Frcst Format 2002"}</definedName>
    <definedName name="__May2007" localSheetId="2" hidden="1">{"2002Frcst","05Month",FALSE,"Frcst Format 2002"}</definedName>
    <definedName name="__May2007" localSheetId="7" hidden="1">{"2002Frcst","05Month",FALSE,"Frcst Format 2002"}</definedName>
    <definedName name="__May2007" localSheetId="12" hidden="1">{"2002Frcst","05Month",FALSE,"Frcst Format 2002"}</definedName>
    <definedName name="__May2007" localSheetId="14" hidden="1">{"2002Frcst","05Month",FALSE,"Frcst Format 2002"}</definedName>
    <definedName name="__May2007" localSheetId="24" hidden="1">{"2002Frcst","05Month",FALSE,"Frcst Format 2002"}</definedName>
    <definedName name="__May2007" localSheetId="25"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retro_description">#REF!</definedName>
    <definedName name="_1234Graph_B" localSheetId="15" hidden="1">#REF!</definedName>
    <definedName name="_1234Graph_B" localSheetId="16" hidden="1">#REF!</definedName>
    <definedName name="_1234Graph_B" localSheetId="17" hidden="1">#REF!</definedName>
    <definedName name="_1234Graph_B" localSheetId="18" hidden="1">#REF!</definedName>
    <definedName name="_1234Graph_B" localSheetId="19" hidden="1">#REF!</definedName>
    <definedName name="_1234Graph_B" localSheetId="20" hidden="1">#REF!</definedName>
    <definedName name="_1234Graph_B" localSheetId="24" hidden="1">#REF!</definedName>
    <definedName name="_1234Graph_B" localSheetId="25"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hidden="1">#REF!</definedName>
    <definedName name="_123Graph_CHART3" localSheetId="15" hidden="1">#REF!</definedName>
    <definedName name="_123Graph_CHART3" localSheetId="16" hidden="1">#REF!</definedName>
    <definedName name="_123Graph_CHART3" localSheetId="17" hidden="1">#REF!</definedName>
    <definedName name="_123Graph_CHART3" localSheetId="18" hidden="1">#REF!</definedName>
    <definedName name="_123Graph_CHART3" localSheetId="19" hidden="1">#REF!</definedName>
    <definedName name="_123Graph_CHART3" localSheetId="20" hidden="1">#REF!</definedName>
    <definedName name="_123Graph_CHART3" localSheetId="24" hidden="1">#REF!</definedName>
    <definedName name="_123Graph_CHART3" localSheetId="25"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hidden="1">#REF!</definedName>
    <definedName name="_1807" localSheetId="15">#REF!</definedName>
    <definedName name="_1807" localSheetId="16">#REF!</definedName>
    <definedName name="_1807" localSheetId="17">#REF!</definedName>
    <definedName name="_1807" localSheetId="18">#REF!</definedName>
    <definedName name="_1807" localSheetId="19">#REF!</definedName>
    <definedName name="_1807" localSheetId="20">#REF!</definedName>
    <definedName name="_1807" localSheetId="24">#REF!</definedName>
    <definedName name="_1807" localSheetId="25">#REF!</definedName>
    <definedName name="_1807" localSheetId="26">#REF!</definedName>
    <definedName name="_1807" localSheetId="27">#REF!</definedName>
    <definedName name="_1807" localSheetId="28">#REF!</definedName>
    <definedName name="_1807" localSheetId="29">#REF!</definedName>
    <definedName name="_1807">#REF!</definedName>
    <definedName name="_1808" localSheetId="15">#REF!</definedName>
    <definedName name="_1808" localSheetId="16">#REF!</definedName>
    <definedName name="_1808" localSheetId="17">#REF!</definedName>
    <definedName name="_1808" localSheetId="18">#REF!</definedName>
    <definedName name="_1808" localSheetId="19">#REF!</definedName>
    <definedName name="_1808" localSheetId="20">#REF!</definedName>
    <definedName name="_1808" localSheetId="24">#REF!</definedName>
    <definedName name="_1808" localSheetId="25">#REF!</definedName>
    <definedName name="_1808" localSheetId="26">#REF!</definedName>
    <definedName name="_1808" localSheetId="27">#REF!</definedName>
    <definedName name="_1808" localSheetId="28">#REF!</definedName>
    <definedName name="_1808" localSheetId="29">#REF!</definedName>
    <definedName name="_1808">#REF!</definedName>
    <definedName name="_1809" localSheetId="15">#REF!</definedName>
    <definedName name="_1809" localSheetId="16">#REF!</definedName>
    <definedName name="_1809" localSheetId="17">#REF!</definedName>
    <definedName name="_1809" localSheetId="18">#REF!</definedName>
    <definedName name="_1809" localSheetId="19">#REF!</definedName>
    <definedName name="_1809" localSheetId="20">#REF!</definedName>
    <definedName name="_1809" localSheetId="24">#REF!</definedName>
    <definedName name="_1809" localSheetId="25">#REF!</definedName>
    <definedName name="_1809" localSheetId="26">#REF!</definedName>
    <definedName name="_1809" localSheetId="27">#REF!</definedName>
    <definedName name="_1809" localSheetId="28">#REF!</definedName>
    <definedName name="_1809" localSheetId="29">#REF!</definedName>
    <definedName name="_1809">#REF!</definedName>
    <definedName name="_1810" localSheetId="15">#REF!</definedName>
    <definedName name="_1810" localSheetId="16">#REF!</definedName>
    <definedName name="_1810" localSheetId="17">#REF!</definedName>
    <definedName name="_1810" localSheetId="18">#REF!</definedName>
    <definedName name="_1810" localSheetId="19">#REF!</definedName>
    <definedName name="_1810" localSheetId="20">#REF!</definedName>
    <definedName name="_1810" localSheetId="24">#REF!</definedName>
    <definedName name="_1810" localSheetId="25">#REF!</definedName>
    <definedName name="_1810" localSheetId="26">#REF!</definedName>
    <definedName name="_1810" localSheetId="27">#REF!</definedName>
    <definedName name="_1810" localSheetId="28">#REF!</definedName>
    <definedName name="_1810" localSheetId="29">#REF!</definedName>
    <definedName name="_1810">#REF!</definedName>
    <definedName name="_1812" localSheetId="15">#REF!</definedName>
    <definedName name="_1812" localSheetId="16">#REF!</definedName>
    <definedName name="_1812" localSheetId="17">#REF!</definedName>
    <definedName name="_1812" localSheetId="18">#REF!</definedName>
    <definedName name="_1812" localSheetId="19">#REF!</definedName>
    <definedName name="_1812" localSheetId="20">#REF!</definedName>
    <definedName name="_1812" localSheetId="24">#REF!</definedName>
    <definedName name="_1812" localSheetId="25">#REF!</definedName>
    <definedName name="_1812" localSheetId="26">#REF!</definedName>
    <definedName name="_1812" localSheetId="27">#REF!</definedName>
    <definedName name="_1812" localSheetId="28">#REF!</definedName>
    <definedName name="_1812" localSheetId="29">#REF!</definedName>
    <definedName name="_1812">#REF!</definedName>
    <definedName name="_1818" localSheetId="15">#REF!</definedName>
    <definedName name="_1818" localSheetId="16">#REF!</definedName>
    <definedName name="_1818" localSheetId="17">#REF!</definedName>
    <definedName name="_1818" localSheetId="18">#REF!</definedName>
    <definedName name="_1818" localSheetId="19">#REF!</definedName>
    <definedName name="_1818" localSheetId="20">#REF!</definedName>
    <definedName name="_1818" localSheetId="24">#REF!</definedName>
    <definedName name="_1818" localSheetId="25">#REF!</definedName>
    <definedName name="_1818" localSheetId="26">#REF!</definedName>
    <definedName name="_1818" localSheetId="27">#REF!</definedName>
    <definedName name="_1818" localSheetId="28">#REF!</definedName>
    <definedName name="_1818" localSheetId="29">#REF!</definedName>
    <definedName name="_1818">#REF!</definedName>
    <definedName name="_1820" localSheetId="15">#REF!</definedName>
    <definedName name="_1820" localSheetId="16">#REF!</definedName>
    <definedName name="_1820" localSheetId="17">#REF!</definedName>
    <definedName name="_1820" localSheetId="18">#REF!</definedName>
    <definedName name="_1820" localSheetId="19">#REF!</definedName>
    <definedName name="_1820" localSheetId="20">#REF!</definedName>
    <definedName name="_1820" localSheetId="24">#REF!</definedName>
    <definedName name="_1820" localSheetId="25">#REF!</definedName>
    <definedName name="_1820" localSheetId="26">#REF!</definedName>
    <definedName name="_1820" localSheetId="27">#REF!</definedName>
    <definedName name="_1820" localSheetId="28">#REF!</definedName>
    <definedName name="_1820" localSheetId="29">#REF!</definedName>
    <definedName name="_1820">#REF!</definedName>
    <definedName name="_1st_Year_PSA_Replacement_Cost_in_2000" localSheetId="15">#REF!</definedName>
    <definedName name="_1st_Year_PSA_Replacement_Cost_in_2000" localSheetId="16">#REF!</definedName>
    <definedName name="_1st_Year_PSA_Replacement_Cost_in_2000" localSheetId="17">#REF!</definedName>
    <definedName name="_1st_Year_PSA_Replacement_Cost_in_2000" localSheetId="18">#REF!</definedName>
    <definedName name="_1st_Year_PSA_Replacement_Cost_in_2000" localSheetId="19">#REF!</definedName>
    <definedName name="_1st_Year_PSA_Replacement_Cost_in_2000" localSheetId="20">#REF!</definedName>
    <definedName name="_1st_Year_PSA_Replacement_Cost_in_2000" localSheetId="24">#REF!</definedName>
    <definedName name="_1st_Year_PSA_Replacement_Cost_in_2000" localSheetId="25">#REF!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#REF!</definedName>
    <definedName name="_9000" localSheetId="15">#REF!</definedName>
    <definedName name="_9000" localSheetId="16">#REF!</definedName>
    <definedName name="_9000" localSheetId="17">#REF!</definedName>
    <definedName name="_9000" localSheetId="18">#REF!</definedName>
    <definedName name="_9000" localSheetId="19">#REF!</definedName>
    <definedName name="_9000" localSheetId="20">#REF!</definedName>
    <definedName name="_9000" localSheetId="24">#REF!</definedName>
    <definedName name="_9000" localSheetId="25">#REF!</definedName>
    <definedName name="_9000" localSheetId="26">#REF!</definedName>
    <definedName name="_9000" localSheetId="27">#REF!</definedName>
    <definedName name="_9000" localSheetId="28">#REF!</definedName>
    <definedName name="_9000" localSheetId="29">#REF!</definedName>
    <definedName name="_9000">#REF!</definedName>
    <definedName name="_9310" localSheetId="15">#REF!</definedName>
    <definedName name="_9310" localSheetId="16">#REF!</definedName>
    <definedName name="_9310" localSheetId="17">#REF!</definedName>
    <definedName name="_9310" localSheetId="18">#REF!</definedName>
    <definedName name="_9310" localSheetId="19">#REF!</definedName>
    <definedName name="_9310" localSheetId="20">#REF!</definedName>
    <definedName name="_9310" localSheetId="24">#REF!</definedName>
    <definedName name="_9310" localSheetId="25">#REF!</definedName>
    <definedName name="_9310" localSheetId="26">#REF!</definedName>
    <definedName name="_9310" localSheetId="27">#REF!</definedName>
    <definedName name="_9310" localSheetId="28">#REF!</definedName>
    <definedName name="_9310" localSheetId="29">#REF!</definedName>
    <definedName name="_9310">#REF!</definedName>
    <definedName name="_9325" localSheetId="15">#REF!</definedName>
    <definedName name="_9325" localSheetId="16">#REF!</definedName>
    <definedName name="_9325" localSheetId="17">#REF!</definedName>
    <definedName name="_9325" localSheetId="18">#REF!</definedName>
    <definedName name="_9325" localSheetId="19">#REF!</definedName>
    <definedName name="_9325" localSheetId="20">#REF!</definedName>
    <definedName name="_9325" localSheetId="24">#REF!</definedName>
    <definedName name="_9325" localSheetId="25">#REF!</definedName>
    <definedName name="_9325" localSheetId="26">#REF!</definedName>
    <definedName name="_9325" localSheetId="27">#REF!</definedName>
    <definedName name="_9325" localSheetId="28">#REF!</definedName>
    <definedName name="_9325" localSheetId="29">#REF!</definedName>
    <definedName name="_9325">#REF!</definedName>
    <definedName name="_9330" localSheetId="15">#REF!</definedName>
    <definedName name="_9330" localSheetId="16">#REF!</definedName>
    <definedName name="_9330" localSheetId="17">#REF!</definedName>
    <definedName name="_9330" localSheetId="18">#REF!</definedName>
    <definedName name="_9330" localSheetId="19">#REF!</definedName>
    <definedName name="_9330" localSheetId="20">#REF!</definedName>
    <definedName name="_9330" localSheetId="24">#REF!</definedName>
    <definedName name="_9330" localSheetId="25">#REF!</definedName>
    <definedName name="_9330" localSheetId="26">#REF!</definedName>
    <definedName name="_9330" localSheetId="27">#REF!</definedName>
    <definedName name="_9330" localSheetId="28">#REF!</definedName>
    <definedName name="_9330" localSheetId="29">#REF!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5">#REF!</definedName>
    <definedName name="_DAT2" localSheetId="16">#REF!</definedName>
    <definedName name="_DAT2" localSheetId="17">#REF!</definedName>
    <definedName name="_DAT2" localSheetId="18">#REF!</definedName>
    <definedName name="_DAT2" localSheetId="19">#REF!</definedName>
    <definedName name="_DAT2" localSheetId="20">#REF!</definedName>
    <definedName name="_DAT2" localSheetId="24">#REF!</definedName>
    <definedName name="_DAT2" localSheetId="25">#REF!</definedName>
    <definedName name="_DAT2" localSheetId="26">#REF!</definedName>
    <definedName name="_DAT2" localSheetId="27">#REF!</definedName>
    <definedName name="_DAT2" localSheetId="28">#REF!</definedName>
    <definedName name="_DAT2" localSheetId="29">#REF!</definedName>
    <definedName name="_DAT2">#REF!</definedName>
    <definedName name="_DAT3" localSheetId="15">#REF!</definedName>
    <definedName name="_DAT3" localSheetId="16">#REF!</definedName>
    <definedName name="_DAT3" localSheetId="17">#REF!</definedName>
    <definedName name="_DAT3" localSheetId="18">#REF!</definedName>
    <definedName name="_DAT3" localSheetId="19">#REF!</definedName>
    <definedName name="_DAT3" localSheetId="20">#REF!</definedName>
    <definedName name="_DAT3" localSheetId="24">#REF!</definedName>
    <definedName name="_DAT3" localSheetId="25">#REF!</definedName>
    <definedName name="_DAT3" localSheetId="26">#REF!</definedName>
    <definedName name="_DAT3" localSheetId="27">#REF!</definedName>
    <definedName name="_DAT3" localSheetId="28">#REF!</definedName>
    <definedName name="_DAT3" localSheetId="29">#REF!</definedName>
    <definedName name="_DAT3">#REF!</definedName>
    <definedName name="_DAT4" localSheetId="15">#REF!</definedName>
    <definedName name="_DAT4" localSheetId="16">#REF!</definedName>
    <definedName name="_DAT4" localSheetId="17">#REF!</definedName>
    <definedName name="_DAT4" localSheetId="18">#REF!</definedName>
    <definedName name="_DAT4" localSheetId="19">#REF!</definedName>
    <definedName name="_DAT4" localSheetId="20">#REF!</definedName>
    <definedName name="_DAT4" localSheetId="24">#REF!</definedName>
    <definedName name="_DAT4" localSheetId="25">#REF!</definedName>
    <definedName name="_DAT4" localSheetId="26">#REF!</definedName>
    <definedName name="_DAT4" localSheetId="27">#REF!</definedName>
    <definedName name="_DAT4" localSheetId="28">#REF!</definedName>
    <definedName name="_DAT4" localSheetId="29">#REF!</definedName>
    <definedName name="_DAT4">#REF!</definedName>
    <definedName name="_DAT5" localSheetId="15">#REF!</definedName>
    <definedName name="_DAT5" localSheetId="16">#REF!</definedName>
    <definedName name="_DAT5" localSheetId="17">#REF!</definedName>
    <definedName name="_DAT5" localSheetId="18">#REF!</definedName>
    <definedName name="_DAT5" localSheetId="19">#REF!</definedName>
    <definedName name="_DAT5" localSheetId="20">#REF!</definedName>
    <definedName name="_DAT5" localSheetId="24">#REF!</definedName>
    <definedName name="_DAT5" localSheetId="25">#REF!</definedName>
    <definedName name="_DAT5" localSheetId="26">#REF!</definedName>
    <definedName name="_DAT5" localSheetId="27">#REF!</definedName>
    <definedName name="_DAT5" localSheetId="28">#REF!</definedName>
    <definedName name="_DAT5" localSheetId="29">#REF!</definedName>
    <definedName name="_DAT5">#REF!</definedName>
    <definedName name="_DAT6" localSheetId="15">#REF!</definedName>
    <definedName name="_DAT6" localSheetId="16">#REF!</definedName>
    <definedName name="_DAT6" localSheetId="17">#REF!</definedName>
    <definedName name="_DAT6" localSheetId="18">#REF!</definedName>
    <definedName name="_DAT6" localSheetId="19">#REF!</definedName>
    <definedName name="_DAT6" localSheetId="20">#REF!</definedName>
    <definedName name="_DAT6" localSheetId="24">#REF!</definedName>
    <definedName name="_DAT6" localSheetId="25">#REF!</definedName>
    <definedName name="_DAT6" localSheetId="26">#REF!</definedName>
    <definedName name="_DAT6" localSheetId="27">#REF!</definedName>
    <definedName name="_DAT6" localSheetId="28">#REF!</definedName>
    <definedName name="_DAT6" localSheetId="29">#REF!</definedName>
    <definedName name="_DAT6">#REF!</definedName>
    <definedName name="_DAT7" localSheetId="15">#REF!</definedName>
    <definedName name="_DAT7" localSheetId="16">#REF!</definedName>
    <definedName name="_DAT7" localSheetId="17">#REF!</definedName>
    <definedName name="_DAT7" localSheetId="18">#REF!</definedName>
    <definedName name="_DAT7" localSheetId="19">#REF!</definedName>
    <definedName name="_DAT7" localSheetId="20">#REF!</definedName>
    <definedName name="_DAT7" localSheetId="24">#REF!</definedName>
    <definedName name="_DAT7" localSheetId="25">#REF!</definedName>
    <definedName name="_DAT7" localSheetId="26">#REF!</definedName>
    <definedName name="_DAT7" localSheetId="27">#REF!</definedName>
    <definedName name="_DAT7" localSheetId="28">#REF!</definedName>
    <definedName name="_DAT7" localSheetId="29">#REF!</definedName>
    <definedName name="_DAT7">#REF!</definedName>
    <definedName name="_DAT8" localSheetId="15">#REF!</definedName>
    <definedName name="_DAT8" localSheetId="16">#REF!</definedName>
    <definedName name="_DAT8" localSheetId="17">#REF!</definedName>
    <definedName name="_DAT8" localSheetId="18">#REF!</definedName>
    <definedName name="_DAT8" localSheetId="19">#REF!</definedName>
    <definedName name="_DAT8" localSheetId="20">#REF!</definedName>
    <definedName name="_DAT8" localSheetId="24">#REF!</definedName>
    <definedName name="_DAT8" localSheetId="25">#REF!</definedName>
    <definedName name="_DAT8" localSheetId="26">#REF!</definedName>
    <definedName name="_DAT8" localSheetId="27">#REF!</definedName>
    <definedName name="_DAT8" localSheetId="28">#REF!</definedName>
    <definedName name="_DAT8" localSheetId="29">#REF!</definedName>
    <definedName name="_DAT8">#REF!</definedName>
    <definedName name="_DAT9" localSheetId="15">#REF!</definedName>
    <definedName name="_DAT9" localSheetId="16">#REF!</definedName>
    <definedName name="_DAT9" localSheetId="17">#REF!</definedName>
    <definedName name="_DAT9" localSheetId="18">#REF!</definedName>
    <definedName name="_DAT9" localSheetId="19">#REF!</definedName>
    <definedName name="_DAT9" localSheetId="20">#REF!</definedName>
    <definedName name="_DAT9" localSheetId="24">#REF!</definedName>
    <definedName name="_DAT9" localSheetId="25">#REF!</definedName>
    <definedName name="_DAT9" localSheetId="26">#REF!</definedName>
    <definedName name="_DAT9" localSheetId="27">#REF!</definedName>
    <definedName name="_DAT9" localSheetId="28">#REF!</definedName>
    <definedName name="_DAT9" localSheetId="29">#REF!</definedName>
    <definedName name="_DAT9">#REF!</definedName>
    <definedName name="_Dec05" localSheetId="15"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 hidden="1">{"Page_1",#N/A,FALSE,"BAD4Q98";"Page_2",#N/A,FALSE,"BAD4Q98";"Page_3",#N/A,FALSE,"BAD4Q98";"Page_4",#N/A,FALSE,"BAD4Q98";"Page_5",#N/A,FALSE,"BAD4Q98";"Page_6",#N/A,FALSE,"BAD4Q98";"Input_1",#N/A,FALSE,"BAD4Q98";"Input_2",#N/A,FALSE,"BAD4Q98"}</definedName>
    <definedName name="_Dec05" localSheetId="7" hidden="1">{"Page_1",#N/A,FALSE,"BAD4Q98";"Page_2",#N/A,FALSE,"BAD4Q98";"Page_3",#N/A,FALSE,"BAD4Q98";"Page_4",#N/A,FALSE,"BAD4Q98";"Page_5",#N/A,FALSE,"BAD4Q98";"Page_6",#N/A,FALSE,"BAD4Q98";"Input_1",#N/A,FALSE,"BAD4Q98";"Input_2",#N/A,FALSE,"BAD4Q98"}</definedName>
    <definedName name="_Dec05" localSheetId="12" hidden="1">{"Page_1",#N/A,FALSE,"BAD4Q98";"Page_2",#N/A,FALSE,"BAD4Q98";"Page_3",#N/A,FALSE,"BAD4Q98";"Page_4",#N/A,FALSE,"BAD4Q98";"Page_5",#N/A,FALSE,"BAD4Q98";"Page_6",#N/A,FALSE,"BAD4Q98";"Input_1",#N/A,FALSE,"BAD4Q98";"Input_2",#N/A,FALSE,"BAD4Q98"}</definedName>
    <definedName name="_Dec05" localSheetId="14" hidden="1">{"Page_1",#N/A,FALSE,"BAD4Q98";"Page_2",#N/A,FALSE,"BAD4Q98";"Page_3",#N/A,FALSE,"BAD4Q98";"Page_4",#N/A,FALSE,"BAD4Q98";"Page_5",#N/A,FALSE,"BAD4Q98";"Page_6",#N/A,FALSE,"BAD4Q98";"Input_1",#N/A,FALSE,"BAD4Q98";"Input_2",#N/A,FALSE,"BAD4Q98"}</definedName>
    <definedName name="_Dec05" localSheetId="24" hidden="1">{"Page_1",#N/A,FALSE,"BAD4Q98";"Page_2",#N/A,FALSE,"BAD4Q98";"Page_3",#N/A,FALSE,"BAD4Q98";"Page_4",#N/A,FALSE,"BAD4Q98";"Page_5",#N/A,FALSE,"BAD4Q98";"Page_6",#N/A,FALSE,"BAD4Q98";"Input_1",#N/A,FALSE,"BAD4Q98";"Input_2",#N/A,FALSE,"BAD4Q98"}</definedName>
    <definedName name="_Dec05" localSheetId="25"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ERF415">[1]Factors!$AW$13:$BA$114</definedName>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0"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hidden="1">#REF!</definedName>
    <definedName name="_xlnm._FilterDatabase" localSheetId="2" hidden="1">'ESA Table 2 - MAIN'!$A$7:$J$92</definedName>
    <definedName name="_xlnm._FilterDatabase" localSheetId="3" hidden="1">'ESA Table 2A - MFWB'!$A$8:$K$101</definedName>
    <definedName name="_Hlk103191443" localSheetId="12">'ESA Table 7'!$A$26</definedName>
    <definedName name="_Jan09" localSheetId="15"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 hidden="1">{"Page_1",#N/A,FALSE,"BAD4Q98";"Page_2",#N/A,FALSE,"BAD4Q98";"Page_3",#N/A,FALSE,"BAD4Q98";"Page_4",#N/A,FALSE,"BAD4Q98";"Page_5",#N/A,FALSE,"BAD4Q98";"Page_6",#N/A,FALSE,"BAD4Q98";"Input_1",#N/A,FALSE,"BAD4Q98";"Input_2",#N/A,FALSE,"BAD4Q98"}</definedName>
    <definedName name="_Jan09" localSheetId="7" hidden="1">{"Page_1",#N/A,FALSE,"BAD4Q98";"Page_2",#N/A,FALSE,"BAD4Q98";"Page_3",#N/A,FALSE,"BAD4Q98";"Page_4",#N/A,FALSE,"BAD4Q98";"Page_5",#N/A,FALSE,"BAD4Q98";"Page_6",#N/A,FALSE,"BAD4Q98";"Input_1",#N/A,FALSE,"BAD4Q98";"Input_2",#N/A,FALSE,"BAD4Q98"}</definedName>
    <definedName name="_Jan09" localSheetId="12" hidden="1">{"Page_1",#N/A,FALSE,"BAD4Q98";"Page_2",#N/A,FALSE,"BAD4Q98";"Page_3",#N/A,FALSE,"BAD4Q98";"Page_4",#N/A,FALSE,"BAD4Q98";"Page_5",#N/A,FALSE,"BAD4Q98";"Page_6",#N/A,FALSE,"BAD4Q98";"Input_1",#N/A,FALSE,"BAD4Q98";"Input_2",#N/A,FALSE,"BAD4Q98"}</definedName>
    <definedName name="_Jan09" localSheetId="14" hidden="1">{"Page_1",#N/A,FALSE,"BAD4Q98";"Page_2",#N/A,FALSE,"BAD4Q98";"Page_3",#N/A,FALSE,"BAD4Q98";"Page_4",#N/A,FALSE,"BAD4Q98";"Page_5",#N/A,FALSE,"BAD4Q98";"Page_6",#N/A,FALSE,"BAD4Q98";"Input_1",#N/A,FALSE,"BAD4Q98";"Input_2",#N/A,FALSE,"BAD4Q98"}</definedName>
    <definedName name="_Jan09" localSheetId="24" hidden="1">{"Page_1",#N/A,FALSE,"BAD4Q98";"Page_2",#N/A,FALSE,"BAD4Q98";"Page_3",#N/A,FALSE,"BAD4Q98";"Page_4",#N/A,FALSE,"BAD4Q98";"Page_5",#N/A,FALSE,"BAD4Q98";"Page_6",#N/A,FALSE,"BAD4Q98";"Input_1",#N/A,FALSE,"BAD4Q98";"Input_2",#N/A,FALSE,"BAD4Q98"}</definedName>
    <definedName name="_Jan09" localSheetId="25"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4" hidden="1">#REF!</definedName>
    <definedName name="_Key1" localSheetId="25"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localSheetId="19" hidden="1">#REF!</definedName>
    <definedName name="_Key2" localSheetId="20" hidden="1">#REF!</definedName>
    <definedName name="_Key2" localSheetId="24" hidden="1">#REF!</definedName>
    <definedName name="_Key2" localSheetId="25"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hidden="1">#REF!</definedName>
    <definedName name="_MatInverse_In" localSheetId="15" hidden="1">#REF!</definedName>
    <definedName name="_MatInverse_In" localSheetId="16" hidden="1">#REF!</definedName>
    <definedName name="_MatInverse_In" localSheetId="17" hidden="1">#REF!</definedName>
    <definedName name="_MatInverse_In" localSheetId="18" hidden="1">#REF!</definedName>
    <definedName name="_MatInverse_In" localSheetId="19" hidden="1">#REF!</definedName>
    <definedName name="_MatInverse_In" localSheetId="20" hidden="1">#REF!</definedName>
    <definedName name="_MatInverse_In" localSheetId="24" hidden="1">#REF!</definedName>
    <definedName name="_MatInverse_In" localSheetId="25"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hidden="1">#REF!</definedName>
    <definedName name="_MatMult_A" localSheetId="15" hidden="1">#REF!</definedName>
    <definedName name="_MatMult_A" localSheetId="16" hidden="1">#REF!</definedName>
    <definedName name="_MatMult_A" localSheetId="17" hidden="1">#REF!</definedName>
    <definedName name="_MatMult_A" localSheetId="18" hidden="1">#REF!</definedName>
    <definedName name="_MatMult_A" localSheetId="19" hidden="1">#REF!</definedName>
    <definedName name="_MatMult_A" localSheetId="20" hidden="1">#REF!</definedName>
    <definedName name="_MatMult_A" localSheetId="24" hidden="1">#REF!</definedName>
    <definedName name="_MatMult_A" localSheetId="25"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hidden="1">#REF!</definedName>
    <definedName name="_MatMult_AxB" localSheetId="15" hidden="1">#REF!</definedName>
    <definedName name="_MatMult_AxB" localSheetId="16" hidden="1">#REF!</definedName>
    <definedName name="_MatMult_AxB" localSheetId="17" hidden="1">#REF!</definedName>
    <definedName name="_MatMult_AxB" localSheetId="18" hidden="1">#REF!</definedName>
    <definedName name="_MatMult_AxB" localSheetId="19" hidden="1">#REF!</definedName>
    <definedName name="_MatMult_AxB" localSheetId="20" hidden="1">#REF!</definedName>
    <definedName name="_MatMult_AxB" localSheetId="24" hidden="1">#REF!</definedName>
    <definedName name="_MatMult_AxB" localSheetId="25"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hidden="1">#REF!</definedName>
    <definedName name="_MatMult_B" localSheetId="15" hidden="1">#REF!</definedName>
    <definedName name="_MatMult_B" localSheetId="16" hidden="1">#REF!</definedName>
    <definedName name="_MatMult_B" localSheetId="17" hidden="1">#REF!</definedName>
    <definedName name="_MatMult_B" localSheetId="18" hidden="1">#REF!</definedName>
    <definedName name="_MatMult_B" localSheetId="19" hidden="1">#REF!</definedName>
    <definedName name="_MatMult_B" localSheetId="20" hidden="1">#REF!</definedName>
    <definedName name="_MatMult_B" localSheetId="24" hidden="1">#REF!</definedName>
    <definedName name="_MatMult_B" localSheetId="25"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hidden="1">#REF!</definedName>
    <definedName name="_May2007" localSheetId="15" hidden="1">{"2002Frcst","05Month",FALSE,"Frcst Format 2002"}</definedName>
    <definedName name="_May2007" localSheetId="16" hidden="1">{"2002Frcst","05Month",FALSE,"Frcst Format 2002"}</definedName>
    <definedName name="_May2007" localSheetId="17" hidden="1">{"2002Frcst","05Month",FALSE,"Frcst Format 2002"}</definedName>
    <definedName name="_May2007" localSheetId="18" hidden="1">{"2002Frcst","05Month",FALSE,"Frcst Format 2002"}</definedName>
    <definedName name="_May2007" localSheetId="19" hidden="1">{"2002Frcst","05Month",FALSE,"Frcst Format 2002"}</definedName>
    <definedName name="_May2007" localSheetId="20" hidden="1">{"2002Frcst","05Month",FALSE,"Frcst Format 2002"}</definedName>
    <definedName name="_May2007" localSheetId="21" hidden="1">{"2002Frcst","05Month",FALSE,"Frcst Format 2002"}</definedName>
    <definedName name="_May2007" localSheetId="2" hidden="1">{"2002Frcst","05Month",FALSE,"Frcst Format 2002"}</definedName>
    <definedName name="_May2007" localSheetId="7" hidden="1">{"2002Frcst","05Month",FALSE,"Frcst Format 2002"}</definedName>
    <definedName name="_May2007" localSheetId="12" hidden="1">{"2002Frcst","05Month",FALSE,"Frcst Format 2002"}</definedName>
    <definedName name="_May2007" localSheetId="14" hidden="1">{"2002Frcst","05Month",FALSE,"Frcst Format 2002"}</definedName>
    <definedName name="_May2007" localSheetId="24" hidden="1">{"2002Frcst","05Month",FALSE,"Frcst Format 2002"}</definedName>
    <definedName name="_May2007" localSheetId="25"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Order1" hidden="1">255</definedName>
    <definedName name="_Order2" hidden="1">255</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4" hidden="1">#REF!</definedName>
    <definedName name="_Parse_In" localSheetId="25"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localSheetId="19" hidden="1">#REF!</definedName>
    <definedName name="_Parse_Out" localSheetId="20" hidden="1">#REF!</definedName>
    <definedName name="_Parse_Out" localSheetId="24" hidden="1">#REF!</definedName>
    <definedName name="_Parse_Out" localSheetId="25"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hidden="1">#REF!</definedName>
    <definedName name="_PG1" localSheetId="15">#REF!</definedName>
    <definedName name="_PG1" localSheetId="16">#REF!</definedName>
    <definedName name="_PG1" localSheetId="17">#REF!</definedName>
    <definedName name="_PG1" localSheetId="18">#REF!</definedName>
    <definedName name="_PG1" localSheetId="19">#REF!</definedName>
    <definedName name="_PG1" localSheetId="20">#REF!</definedName>
    <definedName name="_PG1" localSheetId="24">#REF!</definedName>
    <definedName name="_PG1" localSheetId="25">#REF!</definedName>
    <definedName name="_PG1" localSheetId="26">#REF!</definedName>
    <definedName name="_PG1" localSheetId="27">#REF!</definedName>
    <definedName name="_PG1" localSheetId="28">#REF!</definedName>
    <definedName name="_PG1" localSheetId="29">#REF!</definedName>
    <definedName name="_PG1">#REF!</definedName>
    <definedName name="_REC90" localSheetId="15">#REF!</definedName>
    <definedName name="_REC90" localSheetId="16">#REF!</definedName>
    <definedName name="_REC90" localSheetId="17">#REF!</definedName>
    <definedName name="_REC90" localSheetId="18">#REF!</definedName>
    <definedName name="_REC90" localSheetId="19">#REF!</definedName>
    <definedName name="_REC90" localSheetId="20">#REF!</definedName>
    <definedName name="_REC90" localSheetId="24">#REF!</definedName>
    <definedName name="_REC90" localSheetId="25">#REF!</definedName>
    <definedName name="_REC90" localSheetId="26">#REF!</definedName>
    <definedName name="_REC90" localSheetId="27">#REF!</definedName>
    <definedName name="_REC90" localSheetId="28">#REF!</definedName>
    <definedName name="_REC90" localSheetId="29">#REF!</definedName>
    <definedName name="_REC90">#REF!</definedName>
    <definedName name="_REC92" localSheetId="15">#REF!</definedName>
    <definedName name="_REC92" localSheetId="16">#REF!</definedName>
    <definedName name="_REC92" localSheetId="17">#REF!</definedName>
    <definedName name="_REC92" localSheetId="18">#REF!</definedName>
    <definedName name="_REC92" localSheetId="19">#REF!</definedName>
    <definedName name="_REC92" localSheetId="20">#REF!</definedName>
    <definedName name="_REC92" localSheetId="24">#REF!</definedName>
    <definedName name="_REC92" localSheetId="25">#REF!</definedName>
    <definedName name="_REC92" localSheetId="26">#REF!</definedName>
    <definedName name="_REC92" localSheetId="27">#REF!</definedName>
    <definedName name="_REC92" localSheetId="28">#REF!</definedName>
    <definedName name="_REC92" localSheetId="29">#REF!</definedName>
    <definedName name="_REC92">#REF!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4" hidden="1">#REF!</definedName>
    <definedName name="_Regression_Out" localSheetId="25"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4" hidden="1">#REF!</definedName>
    <definedName name="_Regression_X" localSheetId="25"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hidden="1">#REF!</definedName>
    <definedName name="_Regression_Y" localSheetId="15" hidden="1">#REF!</definedName>
    <definedName name="_Regression_Y" localSheetId="16" hidden="1">#REF!</definedName>
    <definedName name="_Regression_Y" localSheetId="17" hidden="1">#REF!</definedName>
    <definedName name="_Regression_Y" localSheetId="18" hidden="1">#REF!</definedName>
    <definedName name="_Regression_Y" localSheetId="19" hidden="1">#REF!</definedName>
    <definedName name="_Regression_Y" localSheetId="20" hidden="1">#REF!</definedName>
    <definedName name="_Regression_Y" localSheetId="24" hidden="1">#REF!</definedName>
    <definedName name="_Regression_Y" localSheetId="25"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4" hidden="1">#REF!</definedName>
    <definedName name="_Sort" localSheetId="25"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hidden="1">#REF!</definedName>
    <definedName name="_Table1_In1" localSheetId="15" hidden="1">#REF!</definedName>
    <definedName name="_Table1_In1" localSheetId="16" hidden="1">#REF!</definedName>
    <definedName name="_Table1_In1" localSheetId="17" hidden="1">#REF!</definedName>
    <definedName name="_Table1_In1" localSheetId="18" hidden="1">#REF!</definedName>
    <definedName name="_Table1_In1" localSheetId="19" hidden="1">#REF!</definedName>
    <definedName name="_Table1_In1" localSheetId="20" hidden="1">#REF!</definedName>
    <definedName name="_Table1_In1" localSheetId="24" hidden="1">#REF!</definedName>
    <definedName name="_Table1_In1" localSheetId="25"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hidden="1">#REF!</definedName>
    <definedName name="_Table1_Out" localSheetId="15" hidden="1">#REF!</definedName>
    <definedName name="_Table1_Out" localSheetId="16" hidden="1">#REF!</definedName>
    <definedName name="_Table1_Out" localSheetId="17" hidden="1">#REF!</definedName>
    <definedName name="_Table1_Out" localSheetId="18" hidden="1">#REF!</definedName>
    <definedName name="_Table1_Out" localSheetId="19" hidden="1">#REF!</definedName>
    <definedName name="_Table1_Out" localSheetId="20" hidden="1">#REF!</definedName>
    <definedName name="_Table1_Out" localSheetId="24" hidden="1">#REF!</definedName>
    <definedName name="_Table1_Out" localSheetId="25"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hidden="1">#REF!</definedName>
    <definedName name="_Table2_Out" localSheetId="15" hidden="1">#REF!</definedName>
    <definedName name="_Table2_Out" localSheetId="16" hidden="1">#REF!</definedName>
    <definedName name="_Table2_Out" localSheetId="17" hidden="1">#REF!</definedName>
    <definedName name="_Table2_Out" localSheetId="18" hidden="1">#REF!</definedName>
    <definedName name="_Table2_Out" localSheetId="19" hidden="1">#REF!</definedName>
    <definedName name="_Table2_Out" localSheetId="20" hidden="1">#REF!</definedName>
    <definedName name="_Table2_Out" localSheetId="24" hidden="1">#REF!</definedName>
    <definedName name="_Table2_Out" localSheetId="25"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hidden="1">#REF!</definedName>
    <definedName name="_w2" localSheetId="15" hidden="1">{"SourcesUses",#N/A,TRUE,"CFMODEL";"TransOverview",#N/A,TRUE,"CFMODEL"}</definedName>
    <definedName name="_w2" localSheetId="16" hidden="1">{"SourcesUses",#N/A,TRUE,"CFMODEL";"TransOverview",#N/A,TRUE,"CFMODEL"}</definedName>
    <definedName name="_w2" localSheetId="17" hidden="1">{"SourcesUses",#N/A,TRUE,"CFMODEL";"TransOverview",#N/A,TRUE,"CFMODEL"}</definedName>
    <definedName name="_w2" localSheetId="18" hidden="1">{"SourcesUses",#N/A,TRUE,"CFMODEL";"TransOverview",#N/A,TRUE,"CFMODEL"}</definedName>
    <definedName name="_w2" localSheetId="19" hidden="1">{"SourcesUses",#N/A,TRUE,"CFMODEL";"TransOverview",#N/A,TRUE,"CFMODEL"}</definedName>
    <definedName name="_w2" localSheetId="20" hidden="1">{"SourcesUses",#N/A,TRUE,"CFMODEL";"TransOverview",#N/A,TRUE,"CFMODEL"}</definedName>
    <definedName name="_w2" localSheetId="21" hidden="1">{"SourcesUses",#N/A,TRUE,"CFMODEL";"TransOverview",#N/A,TRUE,"CFMODEL"}</definedName>
    <definedName name="_w2" localSheetId="2" hidden="1">{"SourcesUses",#N/A,TRUE,"CFMODEL";"TransOverview",#N/A,TRUE,"CFMODEL"}</definedName>
    <definedName name="_w2" localSheetId="7" hidden="1">{"SourcesUses",#N/A,TRUE,"CFMODEL";"TransOverview",#N/A,TRUE,"CFMODEL"}</definedName>
    <definedName name="_w2" localSheetId="12" hidden="1">{"SourcesUses",#N/A,TRUE,"CFMODEL";"TransOverview",#N/A,TRUE,"CFMODEL"}</definedName>
    <definedName name="_w2" localSheetId="14" hidden="1">{"SourcesUses",#N/A,TRUE,"CFMODEL";"TransOverview",#N/A,TRUE,"CFMODEL"}</definedName>
    <definedName name="_w2" localSheetId="24" hidden="1">{"SourcesUses",#N/A,TRUE,"CFMODEL";"TransOverview",#N/A,TRUE,"CFMODEL"}</definedName>
    <definedName name="_w2" localSheetId="25"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a" localSheetId="15"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 hidden="1">{"Page_1",#N/A,FALSE,"BAD4Q98";"Page_2",#N/A,FALSE,"BAD4Q98";"Page_3",#N/A,FALSE,"BAD4Q98";"Page_4",#N/A,FALSE,"BAD4Q98";"Page_5",#N/A,FALSE,"BAD4Q98";"Page_6",#N/A,FALSE,"BAD4Q98";"Input_1",#N/A,FALSE,"BAD4Q98";"Input_2",#N/A,FALSE,"BAD4Q98"}</definedName>
    <definedName name="a" localSheetId="7" hidden="1">{"Page_1",#N/A,FALSE,"BAD4Q98";"Page_2",#N/A,FALSE,"BAD4Q98";"Page_3",#N/A,FALSE,"BAD4Q98";"Page_4",#N/A,FALSE,"BAD4Q98";"Page_5",#N/A,FALSE,"BAD4Q98";"Page_6",#N/A,FALSE,"BAD4Q98";"Input_1",#N/A,FALSE,"BAD4Q98";"Input_2",#N/A,FALSE,"BAD4Q98"}</definedName>
    <definedName name="a" localSheetId="12" hidden="1">{"Page_1",#N/A,FALSE,"BAD4Q98";"Page_2",#N/A,FALSE,"BAD4Q98";"Page_3",#N/A,FALSE,"BAD4Q98";"Page_4",#N/A,FALSE,"BAD4Q98";"Page_5",#N/A,FALSE,"BAD4Q98";"Page_6",#N/A,FALSE,"BAD4Q98";"Input_1",#N/A,FALSE,"BAD4Q98";"Input_2",#N/A,FALSE,"BAD4Q98"}</definedName>
    <definedName name="a" localSheetId="14" hidden="1">{"Page_1",#N/A,FALSE,"BAD4Q98";"Page_2",#N/A,FALSE,"BAD4Q98";"Page_3",#N/A,FALSE,"BAD4Q98";"Page_4",#N/A,FALSE,"BAD4Q98";"Page_5",#N/A,FALSE,"BAD4Q98";"Page_6",#N/A,FALSE,"BAD4Q98";"Input_1",#N/A,FALSE,"BAD4Q98";"Input_2",#N/A,FALSE,"BAD4Q98"}</definedName>
    <definedName name="a" localSheetId="24" hidden="1">{"Page_1",#N/A,FALSE,"BAD4Q98";"Page_2",#N/A,FALSE,"BAD4Q98";"Page_3",#N/A,FALSE,"BAD4Q98";"Page_4",#N/A,FALSE,"BAD4Q98";"Page_5",#N/A,FALSE,"BAD4Q98";"Page_6",#N/A,FALSE,"BAD4Q98";"Input_1",#N/A,FALSE,"BAD4Q98";"Input_2",#N/A,FALSE,"BAD4Q98"}</definedName>
    <definedName name="a" localSheetId="25"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a">#REF!</definedName>
    <definedName name="aaa" localSheetId="15" hidden="1">{"Income Statement",#N/A,FALSE,"CFMODEL";"Balance Sheet",#N/A,FALSE,"CFMODEL"}</definedName>
    <definedName name="aaa" localSheetId="16" hidden="1">{"Income Statement",#N/A,FALSE,"CFMODEL";"Balance Sheet",#N/A,FALSE,"CFMODEL"}</definedName>
    <definedName name="aaa" localSheetId="17" hidden="1">{"Income Statement",#N/A,FALSE,"CFMODEL";"Balance Sheet",#N/A,FALSE,"CFMODEL"}</definedName>
    <definedName name="aaa" localSheetId="18" hidden="1">{"Income Statement",#N/A,FALSE,"CFMODEL";"Balance Sheet",#N/A,FALSE,"CFMODEL"}</definedName>
    <definedName name="aaa" localSheetId="19" hidden="1">{"Income Statement",#N/A,FALSE,"CFMODEL";"Balance Sheet",#N/A,FALSE,"CFMODEL"}</definedName>
    <definedName name="aaa" localSheetId="20" hidden="1">{"Income Statement",#N/A,FALSE,"CFMODEL";"Balance Sheet",#N/A,FALSE,"CFMODEL"}</definedName>
    <definedName name="aaa" localSheetId="21" hidden="1">{"Income Statement",#N/A,FALSE,"CFMODEL";"Balance Sheet",#N/A,FALSE,"CFMODEL"}</definedName>
    <definedName name="aaa" localSheetId="2" hidden="1">{"Income Statement",#N/A,FALSE,"CFMODEL";"Balance Sheet",#N/A,FALSE,"CFMODEL"}</definedName>
    <definedName name="aaa" localSheetId="7" hidden="1">{"Income Statement",#N/A,FALSE,"CFMODEL";"Balance Sheet",#N/A,FALSE,"CFMODEL"}</definedName>
    <definedName name="aaa" localSheetId="12" hidden="1">{"Income Statement",#N/A,FALSE,"CFMODEL";"Balance Sheet",#N/A,FALSE,"CFMODEL"}</definedName>
    <definedName name="aaa" localSheetId="14" hidden="1">{"Income Statement",#N/A,FALSE,"CFMODEL";"Balance Sheet",#N/A,FALSE,"CFMODEL"}</definedName>
    <definedName name="aaa" localSheetId="24" hidden="1">{"Income Statement",#N/A,FALSE,"CFMODEL";"Balance Sheet",#N/A,FALSE,"CFMODEL"}</definedName>
    <definedName name="aaa" localSheetId="25"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a" localSheetId="15" hidden="1">{"SourcesUses",#N/A,TRUE,"FundsFlow";"TransOverview",#N/A,TRUE,"FundsFlow"}</definedName>
    <definedName name="aaaa" localSheetId="16" hidden="1">{"SourcesUses",#N/A,TRUE,"FundsFlow";"TransOverview",#N/A,TRUE,"FundsFlow"}</definedName>
    <definedName name="aaaa" localSheetId="17" hidden="1">{"SourcesUses",#N/A,TRUE,"FundsFlow";"TransOverview",#N/A,TRUE,"FundsFlow"}</definedName>
    <definedName name="aaaa" localSheetId="18" hidden="1">{"SourcesUses",#N/A,TRUE,"FundsFlow";"TransOverview",#N/A,TRUE,"FundsFlow"}</definedName>
    <definedName name="aaaa" localSheetId="19" hidden="1">{"SourcesUses",#N/A,TRUE,"FundsFlow";"TransOverview",#N/A,TRUE,"FundsFlow"}</definedName>
    <definedName name="aaaa" localSheetId="20" hidden="1">{"SourcesUses",#N/A,TRUE,"FundsFlow";"TransOverview",#N/A,TRUE,"FundsFlow"}</definedName>
    <definedName name="aaaa" localSheetId="21" hidden="1">{"SourcesUses",#N/A,TRUE,"FundsFlow";"TransOverview",#N/A,TRUE,"FundsFlow"}</definedName>
    <definedName name="aaaa" localSheetId="2" hidden="1">{"SourcesUses",#N/A,TRUE,"FundsFlow";"TransOverview",#N/A,TRUE,"FundsFlow"}</definedName>
    <definedName name="aaaa" localSheetId="7" hidden="1">{"SourcesUses",#N/A,TRUE,"FundsFlow";"TransOverview",#N/A,TRUE,"FundsFlow"}</definedName>
    <definedName name="aaaa" localSheetId="12" hidden="1">{"SourcesUses",#N/A,TRUE,"FundsFlow";"TransOverview",#N/A,TRUE,"FundsFlow"}</definedName>
    <definedName name="aaaa" localSheetId="14" hidden="1">{"SourcesUses",#N/A,TRUE,"FundsFlow";"TransOverview",#N/A,TRUE,"FundsFlow"}</definedName>
    <definedName name="aaaa" localSheetId="24" hidden="1">{"SourcesUses",#N/A,TRUE,"FundsFlow";"TransOverview",#N/A,TRUE,"FundsFlow"}</definedName>
    <definedName name="aaaa" localSheetId="25"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aaaaaaaaa" localSheetId="15" hidden="1">{"SourcesUses",#N/A,TRUE,"CFMODEL";"TransOverview",#N/A,TRUE,"CFMODEL"}</definedName>
    <definedName name="aaaaaaaaaaaaa" localSheetId="16" hidden="1">{"SourcesUses",#N/A,TRUE,"CFMODEL";"TransOverview",#N/A,TRUE,"CFMODEL"}</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19" hidden="1">{"SourcesUses",#N/A,TRUE,"CFMODEL";"TransOverview",#N/A,TRUE,"CFMODEL"}</definedName>
    <definedName name="aaaaaaaaaaaaa" localSheetId="20" hidden="1">{"SourcesUses",#N/A,TRUE,"CFMODEL";"TransOverview",#N/A,TRUE,"CFMODEL"}</definedName>
    <definedName name="aaaaaaaaaaaaa" localSheetId="21" hidden="1">{"SourcesUses",#N/A,TRUE,"CFMODEL";"TransOverview",#N/A,TRUE,"CFMODEL"}</definedName>
    <definedName name="aaaaaaaaaaaaa" localSheetId="2" hidden="1">{"SourcesUses",#N/A,TRUE,"CFMODEL";"TransOverview",#N/A,TRUE,"CFMODEL"}</definedName>
    <definedName name="aaaaaaaaaaaaa" localSheetId="7" hidden="1">{"SourcesUses",#N/A,TRUE,"CFMODEL";"TransOverview",#N/A,TRUE,"CFMODEL"}</definedName>
    <definedName name="aaaaaaaaaaaaa" localSheetId="12" hidden="1">{"SourcesUses",#N/A,TRUE,"CFMODEL";"TransOverview",#N/A,TRUE,"CFMODEL"}</definedName>
    <definedName name="aaaaaaaaaaaaa" localSheetId="14" hidden="1">{"SourcesUses",#N/A,TRUE,"CFMODEL";"TransOverview",#N/A,TRUE,"CFMODEL"}</definedName>
    <definedName name="aaaaaaaaaaaaa" localSheetId="24" hidden="1">{"SourcesUses",#N/A,TRUE,"CFMODEL";"TransOverview",#N/A,TRUE,"CFMODEL"}</definedName>
    <definedName name="aaaaaaaaaaaaa" localSheetId="25"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bc" hidden="1">"3Q12KMQDU0T4XKGIPPUR4OEMV"</definedName>
    <definedName name="Account" localSheetId="15">#REF!</definedName>
    <definedName name="Account" localSheetId="16">#REF!</definedName>
    <definedName name="Account" localSheetId="17">#REF!</definedName>
    <definedName name="Account" localSheetId="18">#REF!</definedName>
    <definedName name="Account" localSheetId="19">#REF!</definedName>
    <definedName name="Account" localSheetId="20">#REF!</definedName>
    <definedName name="Account" localSheetId="24">#REF!</definedName>
    <definedName name="Account" localSheetId="25">#REF!</definedName>
    <definedName name="Account" localSheetId="26">#REF!</definedName>
    <definedName name="Account" localSheetId="27">#REF!</definedName>
    <definedName name="Account" localSheetId="28">#REF!</definedName>
    <definedName name="Account" localSheetId="29">#REF!</definedName>
    <definedName name="Account">#REF!</definedName>
    <definedName name="ACCRUAL" localSheetId="15">#REF!</definedName>
    <definedName name="ACCRUAL" localSheetId="16">#REF!</definedName>
    <definedName name="ACCRUAL" localSheetId="17">#REF!</definedName>
    <definedName name="ACCRUAL" localSheetId="18">#REF!</definedName>
    <definedName name="ACCRUAL" localSheetId="19">#REF!</definedName>
    <definedName name="ACCRUAL" localSheetId="20">#REF!</definedName>
    <definedName name="ACCRUAL" localSheetId="24">#REF!</definedName>
    <definedName name="ACCRUAL" localSheetId="25">#REF!</definedName>
    <definedName name="ACCRUAL" localSheetId="26">#REF!</definedName>
    <definedName name="ACCRUAL" localSheetId="27">#REF!</definedName>
    <definedName name="ACCRUAL" localSheetId="28">#REF!</definedName>
    <definedName name="ACCRUAL" localSheetId="29">#REF!</definedName>
    <definedName name="ACCRUAL">#REF!</definedName>
    <definedName name="ad" localSheetId="15" hidden="1">{"var_page",#N/A,FALSE,"template"}</definedName>
    <definedName name="ad" localSheetId="16" hidden="1">{"var_page",#N/A,FALSE,"template"}</definedName>
    <definedName name="ad" localSheetId="17" hidden="1">{"var_page",#N/A,FALSE,"template"}</definedName>
    <definedName name="ad" localSheetId="18" hidden="1">{"var_page",#N/A,FALSE,"template"}</definedName>
    <definedName name="ad" localSheetId="19" hidden="1">{"var_page",#N/A,FALSE,"template"}</definedName>
    <definedName name="ad" localSheetId="20" hidden="1">{"var_page",#N/A,FALSE,"template"}</definedName>
    <definedName name="ad" localSheetId="21" hidden="1">{"var_page",#N/A,FALSE,"template"}</definedName>
    <definedName name="ad" localSheetId="2" hidden="1">{"var_page",#N/A,FALSE,"template"}</definedName>
    <definedName name="ad" localSheetId="7" hidden="1">{"var_page",#N/A,FALSE,"template"}</definedName>
    <definedName name="ad" localSheetId="12" hidden="1">{"var_page",#N/A,FALSE,"template"}</definedName>
    <definedName name="ad" localSheetId="14" hidden="1">{"var_page",#N/A,FALSE,"template"}</definedName>
    <definedName name="ad" localSheetId="24" hidden="1">{"var_page",#N/A,FALSE,"template"}</definedName>
    <definedName name="ad" localSheetId="25"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afdadf" localSheetId="15" hidden="1">{"Var_page",#N/A,FALSE,"template"}</definedName>
    <definedName name="adafdadf" localSheetId="16" hidden="1">{"Var_page",#N/A,FALSE,"template"}</definedName>
    <definedName name="adafdadf" localSheetId="17" hidden="1">{"Var_page",#N/A,FALSE,"template"}</definedName>
    <definedName name="adafdadf" localSheetId="18" hidden="1">{"Var_page",#N/A,FALSE,"template"}</definedName>
    <definedName name="adafdadf" localSheetId="19" hidden="1">{"Var_page",#N/A,FALSE,"template"}</definedName>
    <definedName name="adafdadf" localSheetId="20" hidden="1">{"Var_page",#N/A,FALSE,"template"}</definedName>
    <definedName name="adafdadf" localSheetId="21" hidden="1">{"Var_page",#N/A,FALSE,"template"}</definedName>
    <definedName name="adafdadf" localSheetId="2" hidden="1">{"Var_page",#N/A,FALSE,"template"}</definedName>
    <definedName name="adafdadf" localSheetId="7" hidden="1">{"Var_page",#N/A,FALSE,"template"}</definedName>
    <definedName name="adafdadf" localSheetId="12" hidden="1">{"Var_page",#N/A,FALSE,"template"}</definedName>
    <definedName name="adafdadf" localSheetId="14" hidden="1">{"Var_page",#N/A,FALSE,"template"}</definedName>
    <definedName name="adafdadf" localSheetId="24" hidden="1">{"Var_page",#N/A,FALSE,"template"}</definedName>
    <definedName name="adafdadf" localSheetId="25"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sadasdasdadasd" localSheetId="15"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 hidden="1">{"Est_Pg1",#N/A,FALSE,"Estimate2003";"Est_Pg2",#N/A,FALSE,"Estimate2003";"Est_Pg3",#N/A,FALSE,"Estimate2003";"Escalation,",#N/A,FALSE,"Escalation"}</definedName>
    <definedName name="adsadasdasdadasd" localSheetId="7" hidden="1">{"Est_Pg1",#N/A,FALSE,"Estimate2003";"Est_Pg2",#N/A,FALSE,"Estimate2003";"Est_Pg3",#N/A,FALSE,"Estimate2003";"Escalation,",#N/A,FALSE,"Escalation"}</definedName>
    <definedName name="adsadasdasdadasd" localSheetId="12" hidden="1">{"Est_Pg1",#N/A,FALSE,"Estimate2003";"Est_Pg2",#N/A,FALSE,"Estimate2003";"Est_Pg3",#N/A,FALSE,"Estimate2003";"Escalation,",#N/A,FALSE,"Escalation"}</definedName>
    <definedName name="adsadasdasdadasd" localSheetId="14" hidden="1">{"Est_Pg1",#N/A,FALSE,"Estimate2003";"Est_Pg2",#N/A,FALSE,"Estimate2003";"Est_Pg3",#N/A,FALSE,"Estimate2003";"Escalation,",#N/A,FALSE,"Escalation"}</definedName>
    <definedName name="adsadasdasdadasd" localSheetId="24" hidden="1">{"Est_Pg1",#N/A,FALSE,"Estimate2003";"Est_Pg2",#N/A,FALSE,"Estimate2003";"Est_Pg3",#N/A,FALSE,"Estimate2003";"Escalation,",#N/A,FALSE,"Escalation"}</definedName>
    <definedName name="adsadasdasdadasd" localSheetId="25"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fdadafa" localSheetId="15"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 hidden="1">{"by_month",#N/A,TRUE,"template";"destec_month",#N/A,TRUE,"template";"by_quarter",#N/A,TRUE,"template";"destec_quarter",#N/A,TRUE,"template";"by_year",#N/A,TRUE,"template";"destec_annual",#N/A,TRUE,"template"}</definedName>
    <definedName name="afdadafa" localSheetId="7" hidden="1">{"by_month",#N/A,TRUE,"template";"destec_month",#N/A,TRUE,"template";"by_quarter",#N/A,TRUE,"template";"destec_quarter",#N/A,TRUE,"template";"by_year",#N/A,TRUE,"template";"destec_annual",#N/A,TRUE,"template"}</definedName>
    <definedName name="afdadafa" localSheetId="12" hidden="1">{"by_month",#N/A,TRUE,"template";"destec_month",#N/A,TRUE,"template";"by_quarter",#N/A,TRUE,"template";"destec_quarter",#N/A,TRUE,"template";"by_year",#N/A,TRUE,"template";"destec_annual",#N/A,TRUE,"template"}</definedName>
    <definedName name="afdadafa" localSheetId="14" hidden="1">{"by_month",#N/A,TRUE,"template";"destec_month",#N/A,TRUE,"template";"by_quarter",#N/A,TRUE,"template";"destec_quarter",#N/A,TRUE,"template";"by_year",#N/A,TRUE,"template";"destec_annual",#N/A,TRUE,"template"}</definedName>
    <definedName name="afdadafa" localSheetId="24" hidden="1">{"by_month",#N/A,TRUE,"template";"destec_month",#N/A,TRUE,"template";"by_quarter",#N/A,TRUE,"template";"destec_quarter",#N/A,TRUE,"template";"by_year",#N/A,TRUE,"template";"destec_annual",#N/A,TRUE,"template"}</definedName>
    <definedName name="afdadafa" localSheetId="25"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g" localSheetId="15"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 hidden="1">{"Page_1",#N/A,FALSE,"BAD4Q98";"Page_2",#N/A,FALSE,"BAD4Q98";"Page_3",#N/A,FALSE,"BAD4Q98";"Page_4",#N/A,FALSE,"BAD4Q98";"Page_5",#N/A,FALSE,"BAD4Q98";"Page_6",#N/A,FALSE,"BAD4Q98";"Input_1",#N/A,FALSE,"BAD4Q98";"Input_2",#N/A,FALSE,"BAD4Q98"}</definedName>
    <definedName name="ag" localSheetId="7" hidden="1">{"Page_1",#N/A,FALSE,"BAD4Q98";"Page_2",#N/A,FALSE,"BAD4Q98";"Page_3",#N/A,FALSE,"BAD4Q98";"Page_4",#N/A,FALSE,"BAD4Q98";"Page_5",#N/A,FALSE,"BAD4Q98";"Page_6",#N/A,FALSE,"BAD4Q98";"Input_1",#N/A,FALSE,"BAD4Q98";"Input_2",#N/A,FALSE,"BAD4Q98"}</definedName>
    <definedName name="ag" localSheetId="12" hidden="1">{"Page_1",#N/A,FALSE,"BAD4Q98";"Page_2",#N/A,FALSE,"BAD4Q98";"Page_3",#N/A,FALSE,"BAD4Q98";"Page_4",#N/A,FALSE,"BAD4Q98";"Page_5",#N/A,FALSE,"BAD4Q98";"Page_6",#N/A,FALSE,"BAD4Q98";"Input_1",#N/A,FALSE,"BAD4Q98";"Input_2",#N/A,FALSE,"BAD4Q98"}</definedName>
    <definedName name="ag" localSheetId="14" hidden="1">{"Page_1",#N/A,FALSE,"BAD4Q98";"Page_2",#N/A,FALSE,"BAD4Q98";"Page_3",#N/A,FALSE,"BAD4Q98";"Page_4",#N/A,FALSE,"BAD4Q98";"Page_5",#N/A,FALSE,"BAD4Q98";"Page_6",#N/A,FALSE,"BAD4Q98";"Input_1",#N/A,FALSE,"BAD4Q98";"Input_2",#N/A,FALSE,"BAD4Q98"}</definedName>
    <definedName name="ag" localSheetId="24" hidden="1">{"Page_1",#N/A,FALSE,"BAD4Q98";"Page_2",#N/A,FALSE,"BAD4Q98";"Page_3",#N/A,FALSE,"BAD4Q98";"Page_4",#N/A,FALSE,"BAD4Q98";"Page_5",#N/A,FALSE,"BAD4Q98";"Page_6",#N/A,FALSE,"BAD4Q98";"Input_1",#N/A,FALSE,"BAD4Q98";"Input_2",#N/A,FALSE,"BAD4Q98"}</definedName>
    <definedName name="ag" localSheetId="25"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mort">'[2]Pen Exp Before 7.1'!$E$52</definedName>
    <definedName name="AMORT1">'[2]Pen Exp Before 7.1'!$I$52</definedName>
    <definedName name="ANALYSIS89" localSheetId="15">#REF!</definedName>
    <definedName name="ANALYSIS89" localSheetId="16">#REF!</definedName>
    <definedName name="ANALYSIS89" localSheetId="17">#REF!</definedName>
    <definedName name="ANALYSIS89" localSheetId="18">#REF!</definedName>
    <definedName name="ANALYSIS89" localSheetId="19">#REF!</definedName>
    <definedName name="ANALYSIS89" localSheetId="20">#REF!</definedName>
    <definedName name="ANALYSIS89" localSheetId="24">#REF!</definedName>
    <definedName name="ANALYSIS89" localSheetId="25">#REF!</definedName>
    <definedName name="ANALYSIS89" localSheetId="26">#REF!</definedName>
    <definedName name="ANALYSIS89" localSheetId="27">#REF!</definedName>
    <definedName name="ANALYSIS89" localSheetId="28">#REF!</definedName>
    <definedName name="ANALYSIS89" localSheetId="29">#REF!</definedName>
    <definedName name="ANALYSIS89">#REF!</definedName>
    <definedName name="Annual_Cash_Sweep_Amount">'[3]Cash Sweep'!$C$14:$W$14</definedName>
    <definedName name="Annual_Equity_Investment" localSheetId="15">#REF!</definedName>
    <definedName name="Annual_Equity_Investment" localSheetId="16">#REF!</definedName>
    <definedName name="Annual_Equity_Investment" localSheetId="17">#REF!</definedName>
    <definedName name="Annual_Equity_Investment" localSheetId="18">#REF!</definedName>
    <definedName name="Annual_Equity_Investment" localSheetId="19">#REF!</definedName>
    <definedName name="Annual_Equity_Investment" localSheetId="20">#REF!</definedName>
    <definedName name="Annual_Equity_Investment" localSheetId="24">#REF!</definedName>
    <definedName name="Annual_Equity_Investment" localSheetId="25">#REF!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#REF!</definedName>
    <definedName name="Annual_Maintenance_Input">[4]Inputs!$B$157</definedName>
    <definedName name="anscount" hidden="1">2</definedName>
    <definedName name="application">#REF!</definedName>
    <definedName name="Appropriate_IPP_Debt_Ratio" localSheetId="15">#REF!</definedName>
    <definedName name="Appropriate_IPP_Debt_Ratio" localSheetId="16">#REF!</definedName>
    <definedName name="Appropriate_IPP_Debt_Ratio" localSheetId="17">#REF!</definedName>
    <definedName name="Appropriate_IPP_Debt_Ratio" localSheetId="18">#REF!</definedName>
    <definedName name="Appropriate_IPP_Debt_Ratio" localSheetId="19">#REF!</definedName>
    <definedName name="Appropriate_IPP_Debt_Ratio" localSheetId="20">#REF!</definedName>
    <definedName name="Appropriate_IPP_Debt_Ratio" localSheetId="24">#REF!</definedName>
    <definedName name="Appropriate_IPP_Debt_Ratio" localSheetId="25">#REF!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#REF!</definedName>
    <definedName name="April" localSheetId="15" hidden="1">#REF!</definedName>
    <definedName name="April" localSheetId="16" hidden="1">#REF!</definedName>
    <definedName name="April" localSheetId="17" hidden="1">#REF!</definedName>
    <definedName name="April" localSheetId="18" hidden="1">#REF!</definedName>
    <definedName name="April" localSheetId="19" hidden="1">#REF!</definedName>
    <definedName name="April" localSheetId="20" hidden="1">#REF!</definedName>
    <definedName name="April" localSheetId="24" hidden="1">#REF!</definedName>
    <definedName name="April" localSheetId="25"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hidden="1">#REF!</definedName>
    <definedName name="AREA1" localSheetId="15">#REF!</definedName>
    <definedName name="AREA1" localSheetId="16">#REF!</definedName>
    <definedName name="AREA1" localSheetId="17">#REF!</definedName>
    <definedName name="AREA1" localSheetId="18">#REF!</definedName>
    <definedName name="AREA1" localSheetId="19">#REF!</definedName>
    <definedName name="AREA1" localSheetId="20">#REF!</definedName>
    <definedName name="AREA1" localSheetId="24">#REF!</definedName>
    <definedName name="AREA1" localSheetId="25">#REF!</definedName>
    <definedName name="AREA1" localSheetId="26">#REF!</definedName>
    <definedName name="AREA1" localSheetId="27">#REF!</definedName>
    <definedName name="AREA1" localSheetId="28">#REF!</definedName>
    <definedName name="AREA1" localSheetId="29">#REF!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5" hidden="1">#REF!</definedName>
    <definedName name="AS2StaticLS" localSheetId="16" hidden="1">#REF!</definedName>
    <definedName name="AS2StaticLS" localSheetId="17" hidden="1">#REF!</definedName>
    <definedName name="AS2StaticLS" localSheetId="18" hidden="1">#REF!</definedName>
    <definedName name="AS2StaticLS" localSheetId="19" hidden="1">#REF!</definedName>
    <definedName name="AS2StaticLS" localSheetId="20" hidden="1">#REF!</definedName>
    <definedName name="AS2StaticLS" localSheetId="24" hidden="1">#REF!</definedName>
    <definedName name="AS2StaticLS" localSheetId="25"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hidden="1">#REF!</definedName>
    <definedName name="AS2SyncStepLS" hidden="1">0</definedName>
    <definedName name="AS2TickmarkLS" localSheetId="15" hidden="1">#REF!</definedName>
    <definedName name="AS2TickmarkLS" localSheetId="16" hidden="1">#REF!</definedName>
    <definedName name="AS2TickmarkLS" localSheetId="17" hidden="1">#REF!</definedName>
    <definedName name="AS2TickmarkLS" localSheetId="18" hidden="1">#REF!</definedName>
    <definedName name="AS2TickmarkLS" localSheetId="19" hidden="1">#REF!</definedName>
    <definedName name="AS2TickmarkLS" localSheetId="20" hidden="1">#REF!</definedName>
    <definedName name="AS2TickmarkLS" localSheetId="24" hidden="1">#REF!</definedName>
    <definedName name="AS2TickmarkLS" localSheetId="25"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hidden="1">#REF!</definedName>
    <definedName name="AS2VersionLS" hidden="1">300</definedName>
    <definedName name="asian_meanreversion" localSheetId="15">#REF!</definedName>
    <definedName name="asian_meanreversion" localSheetId="16">#REF!</definedName>
    <definedName name="asian_meanreversion" localSheetId="17">#REF!</definedName>
    <definedName name="asian_meanreversion" localSheetId="18">#REF!</definedName>
    <definedName name="asian_meanreversion" localSheetId="19">#REF!</definedName>
    <definedName name="asian_meanreversion" localSheetId="20">#REF!</definedName>
    <definedName name="asian_meanreversion" localSheetId="24">#REF!</definedName>
    <definedName name="asian_meanreversion" localSheetId="25">#REF!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#REF!</definedName>
    <definedName name="asian_model" localSheetId="15">#REF!</definedName>
    <definedName name="asian_model" localSheetId="16">#REF!</definedName>
    <definedName name="asian_model" localSheetId="17">#REF!</definedName>
    <definedName name="asian_model" localSheetId="18">#REF!</definedName>
    <definedName name="asian_model" localSheetId="19">#REF!</definedName>
    <definedName name="asian_model" localSheetId="20">#REF!</definedName>
    <definedName name="asian_model" localSheetId="24">#REF!</definedName>
    <definedName name="asian_model" localSheetId="25">#REF!</definedName>
    <definedName name="asian_model" localSheetId="26">#REF!</definedName>
    <definedName name="asian_model" localSheetId="27">#REF!</definedName>
    <definedName name="asian_model" localSheetId="28">#REF!</definedName>
    <definedName name="asian_model" localSheetId="29">#REF!</definedName>
    <definedName name="asian_model">#REF!</definedName>
    <definedName name="asian_volatility" localSheetId="15">#REF!</definedName>
    <definedName name="asian_volatility" localSheetId="16">#REF!</definedName>
    <definedName name="asian_volatility" localSheetId="17">#REF!</definedName>
    <definedName name="asian_volatility" localSheetId="18">#REF!</definedName>
    <definedName name="asian_volatility" localSheetId="19">#REF!</definedName>
    <definedName name="asian_volatility" localSheetId="20">#REF!</definedName>
    <definedName name="asian_volatility" localSheetId="24">#REF!</definedName>
    <definedName name="asian_volatility" localSheetId="25">#REF!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#REF!</definedName>
    <definedName name="asset_codes">[5]Inputs!$B$7</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5">#REF!</definedName>
    <definedName name="Athens_Minimum_PILOT_Payment" localSheetId="16">#REF!</definedName>
    <definedName name="Athens_Minimum_PILOT_Payment" localSheetId="17">#REF!</definedName>
    <definedName name="Athens_Minimum_PILOT_Payment" localSheetId="18">#REF!</definedName>
    <definedName name="Athens_Minimum_PILOT_Payment" localSheetId="19">#REF!</definedName>
    <definedName name="Athens_Minimum_PILOT_Payment" localSheetId="20">#REF!</definedName>
    <definedName name="Athens_Minimum_PILOT_Payment" localSheetId="24">#REF!</definedName>
    <definedName name="Athens_Minimum_PILOT_Payment" localSheetId="25">#REF!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#REF!</definedName>
    <definedName name="Athens_Percentage_of_PILOT_Payments" localSheetId="15">#REF!</definedName>
    <definedName name="Athens_Percentage_of_PILOT_Payments" localSheetId="16">#REF!</definedName>
    <definedName name="Athens_Percentage_of_PILOT_Payments" localSheetId="17">#REF!</definedName>
    <definedName name="Athens_Percentage_of_PILOT_Payments" localSheetId="18">#REF!</definedName>
    <definedName name="Athens_Percentage_of_PILOT_Payments" localSheetId="19">#REF!</definedName>
    <definedName name="Athens_Percentage_of_PILOT_Payments" localSheetId="20">#REF!</definedName>
    <definedName name="Athens_Percentage_of_PILOT_Payments" localSheetId="24">#REF!</definedName>
    <definedName name="Athens_Percentage_of_PILOT_Payments" localSheetId="25">#REF!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#REF!</definedName>
    <definedName name="Athens_PILOT_Shortfall_Benchmark_Payment" localSheetId="15">#REF!</definedName>
    <definedName name="Athens_PILOT_Shortfall_Benchmark_Payment" localSheetId="16">#REF!</definedName>
    <definedName name="Athens_PILOT_Shortfall_Benchmark_Payment" localSheetId="17">#REF!</definedName>
    <definedName name="Athens_PILOT_Shortfall_Benchmark_Payment" localSheetId="18">#REF!</definedName>
    <definedName name="Athens_PILOT_Shortfall_Benchmark_Payment" localSheetId="19">#REF!</definedName>
    <definedName name="Athens_PILOT_Shortfall_Benchmark_Payment" localSheetId="20">#REF!</definedName>
    <definedName name="Athens_PILOT_Shortfall_Benchmark_Payment" localSheetId="24">#REF!</definedName>
    <definedName name="Athens_PILOT_Shortfall_Benchmark_Payment" localSheetId="25">#REF!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#REF!</definedName>
    <definedName name="b" localSheetId="15"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 hidden="1">{"Page_1",#N/A,FALSE,"BAD4Q98";"Page_2",#N/A,FALSE,"BAD4Q98";"Page_3",#N/A,FALSE,"BAD4Q98";"Page_4",#N/A,FALSE,"BAD4Q98";"Page_5",#N/A,FALSE,"BAD4Q98";"Page_6",#N/A,FALSE,"BAD4Q98";"Input_1",#N/A,FALSE,"BAD4Q98";"Input_2",#N/A,FALSE,"BAD4Q98"}</definedName>
    <definedName name="b" localSheetId="7" hidden="1">{"Page_1",#N/A,FALSE,"BAD4Q98";"Page_2",#N/A,FALSE,"BAD4Q98";"Page_3",#N/A,FALSE,"BAD4Q98";"Page_4",#N/A,FALSE,"BAD4Q98";"Page_5",#N/A,FALSE,"BAD4Q98";"Page_6",#N/A,FALSE,"BAD4Q98";"Input_1",#N/A,FALSE,"BAD4Q98";"Input_2",#N/A,FALSE,"BAD4Q98"}</definedName>
    <definedName name="b" localSheetId="12" hidden="1">{"Page_1",#N/A,FALSE,"BAD4Q98";"Page_2",#N/A,FALSE,"BAD4Q98";"Page_3",#N/A,FALSE,"BAD4Q98";"Page_4",#N/A,FALSE,"BAD4Q98";"Page_5",#N/A,FALSE,"BAD4Q98";"Page_6",#N/A,FALSE,"BAD4Q98";"Input_1",#N/A,FALSE,"BAD4Q98";"Input_2",#N/A,FALSE,"BAD4Q98"}</definedName>
    <definedName name="b" localSheetId="14" hidden="1">{"Page_1",#N/A,FALSE,"BAD4Q98";"Page_2",#N/A,FALSE,"BAD4Q98";"Page_3",#N/A,FALSE,"BAD4Q98";"Page_4",#N/A,FALSE,"BAD4Q98";"Page_5",#N/A,FALSE,"BAD4Q98";"Page_6",#N/A,FALSE,"BAD4Q98";"Input_1",#N/A,FALSE,"BAD4Q98";"Input_2",#N/A,FALSE,"BAD4Q98"}</definedName>
    <definedName name="b" localSheetId="24" hidden="1">{"Page_1",#N/A,FALSE,"BAD4Q98";"Page_2",#N/A,FALSE,"BAD4Q98";"Page_3",#N/A,FALSE,"BAD4Q98";"Page_4",#N/A,FALSE,"BAD4Q98";"Page_5",#N/A,FALSE,"BAD4Q98";"Page_6",#N/A,FALSE,"BAD4Q98";"Input_1",#N/A,FALSE,"BAD4Q98";"Input_2",#N/A,FALSE,"BAD4Q98"}</definedName>
    <definedName name="b" localSheetId="25"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5">#REF!</definedName>
    <definedName name="barriercap_model" localSheetId="16">#REF!</definedName>
    <definedName name="barriercap_model" localSheetId="17">#REF!</definedName>
    <definedName name="barriercap_model" localSheetId="18">#REF!</definedName>
    <definedName name="barriercap_model" localSheetId="19">#REF!</definedName>
    <definedName name="barriercap_model" localSheetId="20">#REF!</definedName>
    <definedName name="barriercap_model" localSheetId="24">#REF!</definedName>
    <definedName name="barriercap_model" localSheetId="25">#REF!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#REF!</definedName>
    <definedName name="barriercap_volatility" localSheetId="15">#REF!</definedName>
    <definedName name="barriercap_volatility" localSheetId="16">#REF!</definedName>
    <definedName name="barriercap_volatility" localSheetId="17">#REF!</definedName>
    <definedName name="barriercap_volatility" localSheetId="18">#REF!</definedName>
    <definedName name="barriercap_volatility" localSheetId="19">#REF!</definedName>
    <definedName name="barriercap_volatility" localSheetId="20">#REF!</definedName>
    <definedName name="barriercap_volatility" localSheetId="24">#REF!</definedName>
    <definedName name="barriercap_volatility" localSheetId="25">#REF!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#REF!</definedName>
    <definedName name="barrieropt_volatility" localSheetId="15">#REF!</definedName>
    <definedName name="barrieropt_volatility" localSheetId="16">#REF!</definedName>
    <definedName name="barrieropt_volatility" localSheetId="17">#REF!</definedName>
    <definedName name="barrieropt_volatility" localSheetId="18">#REF!</definedName>
    <definedName name="barrieropt_volatility" localSheetId="19">#REF!</definedName>
    <definedName name="barrieropt_volatility" localSheetId="20">#REF!</definedName>
    <definedName name="barrieropt_volatility" localSheetId="24">#REF!</definedName>
    <definedName name="barrieropt_volatility" localSheetId="25">#REF!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#REF!</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5">#REF!</definedName>
    <definedName name="bestof_meanreversion2" localSheetId="16">#REF!</definedName>
    <definedName name="bestof_meanreversion2" localSheetId="17">#REF!</definedName>
    <definedName name="bestof_meanreversion2" localSheetId="18">#REF!</definedName>
    <definedName name="bestof_meanreversion2" localSheetId="19">#REF!</definedName>
    <definedName name="bestof_meanreversion2" localSheetId="20">#REF!</definedName>
    <definedName name="bestof_meanreversion2" localSheetId="24">#REF!</definedName>
    <definedName name="bestof_meanreversion2" localSheetId="25">#REF!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#REF!</definedName>
    <definedName name="bestof_meanreversion3" localSheetId="15">#REF!</definedName>
    <definedName name="bestof_meanreversion3" localSheetId="16">#REF!</definedName>
    <definedName name="bestof_meanreversion3" localSheetId="17">#REF!</definedName>
    <definedName name="bestof_meanreversion3" localSheetId="18">#REF!</definedName>
    <definedName name="bestof_meanreversion3" localSheetId="19">#REF!</definedName>
    <definedName name="bestof_meanreversion3" localSheetId="20">#REF!</definedName>
    <definedName name="bestof_meanreversion3" localSheetId="24">#REF!</definedName>
    <definedName name="bestof_meanreversion3" localSheetId="25">#REF!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#REF!</definedName>
    <definedName name="bestof_meshpoints" localSheetId="15">#REF!</definedName>
    <definedName name="bestof_meshpoints" localSheetId="16">#REF!</definedName>
    <definedName name="bestof_meshpoints" localSheetId="17">#REF!</definedName>
    <definedName name="bestof_meshpoints" localSheetId="18">#REF!</definedName>
    <definedName name="bestof_meshpoints" localSheetId="19">#REF!</definedName>
    <definedName name="bestof_meshpoints" localSheetId="20">#REF!</definedName>
    <definedName name="bestof_meshpoints" localSheetId="24">#REF!</definedName>
    <definedName name="bestof_meshpoints" localSheetId="25">#REF!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#REF!</definedName>
    <definedName name="bestof_model" localSheetId="15">#REF!</definedName>
    <definedName name="bestof_model" localSheetId="16">#REF!</definedName>
    <definedName name="bestof_model" localSheetId="17">#REF!</definedName>
    <definedName name="bestof_model" localSheetId="18">#REF!</definedName>
    <definedName name="bestof_model" localSheetId="19">#REF!</definedName>
    <definedName name="bestof_model" localSheetId="20">#REF!</definedName>
    <definedName name="bestof_model" localSheetId="24">#REF!</definedName>
    <definedName name="bestof_model" localSheetId="25">#REF!</definedName>
    <definedName name="bestof_model" localSheetId="26">#REF!</definedName>
    <definedName name="bestof_model" localSheetId="27">#REF!</definedName>
    <definedName name="bestof_model" localSheetId="28">#REF!</definedName>
    <definedName name="bestof_model" localSheetId="29">#REF!</definedName>
    <definedName name="bestof_model">#REF!</definedName>
    <definedName name="bestof_volatility" localSheetId="15">#REF!</definedName>
    <definedName name="bestof_volatility" localSheetId="16">#REF!</definedName>
    <definedName name="bestof_volatility" localSheetId="17">#REF!</definedName>
    <definedName name="bestof_volatility" localSheetId="18">#REF!</definedName>
    <definedName name="bestof_volatility" localSheetId="19">#REF!</definedName>
    <definedName name="bestof_volatility" localSheetId="20">#REF!</definedName>
    <definedName name="bestof_volatility" localSheetId="24">#REF!</definedName>
    <definedName name="bestof_volatility" localSheetId="25">#REF!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#REF!</definedName>
    <definedName name="bestof_volatility2" localSheetId="15">#REF!</definedName>
    <definedName name="bestof_volatility2" localSheetId="16">#REF!</definedName>
    <definedName name="bestof_volatility2" localSheetId="17">#REF!</definedName>
    <definedName name="bestof_volatility2" localSheetId="18">#REF!</definedName>
    <definedName name="bestof_volatility2" localSheetId="19">#REF!</definedName>
    <definedName name="bestof_volatility2" localSheetId="20">#REF!</definedName>
    <definedName name="bestof_volatility2" localSheetId="24">#REF!</definedName>
    <definedName name="bestof_volatility2" localSheetId="25">#REF!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#REF!</definedName>
    <definedName name="bestof_volatility3" localSheetId="15">#REF!</definedName>
    <definedName name="bestof_volatility3" localSheetId="16">#REF!</definedName>
    <definedName name="bestof_volatility3" localSheetId="17">#REF!</definedName>
    <definedName name="bestof_volatility3" localSheetId="18">#REF!</definedName>
    <definedName name="bestof_volatility3" localSheetId="19">#REF!</definedName>
    <definedName name="bestof_volatility3" localSheetId="20">#REF!</definedName>
    <definedName name="bestof_volatility3" localSheetId="24">#REF!</definedName>
    <definedName name="bestof_volatility3" localSheetId="25">#REF!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#REF!</definedName>
    <definedName name="BG_Del" hidden="1">15</definedName>
    <definedName name="BG_Ins" hidden="1">4</definedName>
    <definedName name="BG_Mod" hidden="1">6</definedName>
    <definedName name="bond_meanreversion" localSheetId="15">#REF!</definedName>
    <definedName name="bond_meanreversion" localSheetId="16">#REF!</definedName>
    <definedName name="bond_meanreversion" localSheetId="17">#REF!</definedName>
    <definedName name="bond_meanreversion" localSheetId="18">#REF!</definedName>
    <definedName name="bond_meanreversion" localSheetId="19">#REF!</definedName>
    <definedName name="bond_meanreversion" localSheetId="20">#REF!</definedName>
    <definedName name="bond_meanreversion" localSheetId="24">#REF!</definedName>
    <definedName name="bond_meanreversion" localSheetId="25">#REF!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#REF!</definedName>
    <definedName name="bond_model" localSheetId="15">#REF!</definedName>
    <definedName name="bond_model" localSheetId="16">#REF!</definedName>
    <definedName name="bond_model" localSheetId="17">#REF!</definedName>
    <definedName name="bond_model" localSheetId="18">#REF!</definedName>
    <definedName name="bond_model" localSheetId="19">#REF!</definedName>
    <definedName name="bond_model" localSheetId="20">#REF!</definedName>
    <definedName name="bond_model" localSheetId="24">#REF!</definedName>
    <definedName name="bond_model" localSheetId="25">#REF!</definedName>
    <definedName name="bond_model" localSheetId="26">#REF!</definedName>
    <definedName name="bond_model" localSheetId="27">#REF!</definedName>
    <definedName name="bond_model" localSheetId="28">#REF!</definedName>
    <definedName name="bond_model" localSheetId="29">#REF!</definedName>
    <definedName name="bond_model">#REF!</definedName>
    <definedName name="bond_volatility" localSheetId="15">#REF!</definedName>
    <definedName name="bond_volatility" localSheetId="16">#REF!</definedName>
    <definedName name="bond_volatility" localSheetId="17">#REF!</definedName>
    <definedName name="bond_volatility" localSheetId="18">#REF!</definedName>
    <definedName name="bond_volatility" localSheetId="19">#REF!</definedName>
    <definedName name="bond_volatility" localSheetId="20">#REF!</definedName>
    <definedName name="bond_volatility" localSheetId="24">#REF!</definedName>
    <definedName name="bond_volatility" localSheetId="25">#REF!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#REF!</definedName>
    <definedName name="bondforward_meanreversion" localSheetId="15">#REF!</definedName>
    <definedName name="bondforward_meanreversion" localSheetId="16">#REF!</definedName>
    <definedName name="bondforward_meanreversion" localSheetId="17">#REF!</definedName>
    <definedName name="bondforward_meanreversion" localSheetId="18">#REF!</definedName>
    <definedName name="bondforward_meanreversion" localSheetId="19">#REF!</definedName>
    <definedName name="bondforward_meanreversion" localSheetId="20">#REF!</definedName>
    <definedName name="bondforward_meanreversion" localSheetId="24">#REF!</definedName>
    <definedName name="bondforward_meanreversion" localSheetId="25">#REF!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#REF!</definedName>
    <definedName name="bondforward_model" localSheetId="15">#REF!</definedName>
    <definedName name="bondforward_model" localSheetId="16">#REF!</definedName>
    <definedName name="bondforward_model" localSheetId="17">#REF!</definedName>
    <definedName name="bondforward_model" localSheetId="18">#REF!</definedName>
    <definedName name="bondforward_model" localSheetId="19">#REF!</definedName>
    <definedName name="bondforward_model" localSheetId="20">#REF!</definedName>
    <definedName name="bondforward_model" localSheetId="24">#REF!</definedName>
    <definedName name="bondforward_model" localSheetId="25">#REF!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#REF!</definedName>
    <definedName name="bondforward_volatility" localSheetId="15">#REF!</definedName>
    <definedName name="bondforward_volatility" localSheetId="16">#REF!</definedName>
    <definedName name="bondforward_volatility" localSheetId="17">#REF!</definedName>
    <definedName name="bondforward_volatility" localSheetId="18">#REF!</definedName>
    <definedName name="bondforward_volatility" localSheetId="19">#REF!</definedName>
    <definedName name="bondforward_volatility" localSheetId="20">#REF!</definedName>
    <definedName name="bondforward_volatility" localSheetId="24">#REF!</definedName>
    <definedName name="bondforward_volatility" localSheetId="25">#REF!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#REF!</definedName>
    <definedName name="bondfutopt_meanreversion" localSheetId="15">#REF!</definedName>
    <definedName name="bondfutopt_meanreversion" localSheetId="16">#REF!</definedName>
    <definedName name="bondfutopt_meanreversion" localSheetId="17">#REF!</definedName>
    <definedName name="bondfutopt_meanreversion" localSheetId="18">#REF!</definedName>
    <definedName name="bondfutopt_meanreversion" localSheetId="19">#REF!</definedName>
    <definedName name="bondfutopt_meanreversion" localSheetId="20">#REF!</definedName>
    <definedName name="bondfutopt_meanreversion" localSheetId="24">#REF!</definedName>
    <definedName name="bondfutopt_meanreversion" localSheetId="25">#REF!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#REF!</definedName>
    <definedName name="bondfutopt_model" localSheetId="15">#REF!</definedName>
    <definedName name="bondfutopt_model" localSheetId="16">#REF!</definedName>
    <definedName name="bondfutopt_model" localSheetId="17">#REF!</definedName>
    <definedName name="bondfutopt_model" localSheetId="18">#REF!</definedName>
    <definedName name="bondfutopt_model" localSheetId="19">#REF!</definedName>
    <definedName name="bondfutopt_model" localSheetId="20">#REF!</definedName>
    <definedName name="bondfutopt_model" localSheetId="24">#REF!</definedName>
    <definedName name="bondfutopt_model" localSheetId="25">#REF!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#REF!</definedName>
    <definedName name="bondfutopt_volatility" localSheetId="15">#REF!</definedName>
    <definedName name="bondfutopt_volatility" localSheetId="16">#REF!</definedName>
    <definedName name="bondfutopt_volatility" localSheetId="17">#REF!</definedName>
    <definedName name="bondfutopt_volatility" localSheetId="18">#REF!</definedName>
    <definedName name="bondfutopt_volatility" localSheetId="19">#REF!</definedName>
    <definedName name="bondfutopt_volatility" localSheetId="20">#REF!</definedName>
    <definedName name="bondfutopt_volatility" localSheetId="24">#REF!</definedName>
    <definedName name="bondfutopt_volatility" localSheetId="25">#REF!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#REF!</definedName>
    <definedName name="bondfuture_meanreversion" localSheetId="15">#REF!</definedName>
    <definedName name="bondfuture_meanreversion" localSheetId="16">#REF!</definedName>
    <definedName name="bondfuture_meanreversion" localSheetId="17">#REF!</definedName>
    <definedName name="bondfuture_meanreversion" localSheetId="18">#REF!</definedName>
    <definedName name="bondfuture_meanreversion" localSheetId="19">#REF!</definedName>
    <definedName name="bondfuture_meanreversion" localSheetId="20">#REF!</definedName>
    <definedName name="bondfuture_meanreversion" localSheetId="24">#REF!</definedName>
    <definedName name="bondfuture_meanreversion" localSheetId="25">#REF!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#REF!</definedName>
    <definedName name="bondfuture_model" localSheetId="15">#REF!</definedName>
    <definedName name="bondfuture_model" localSheetId="16">#REF!</definedName>
    <definedName name="bondfuture_model" localSheetId="17">#REF!</definedName>
    <definedName name="bondfuture_model" localSheetId="18">#REF!</definedName>
    <definedName name="bondfuture_model" localSheetId="19">#REF!</definedName>
    <definedName name="bondfuture_model" localSheetId="20">#REF!</definedName>
    <definedName name="bondfuture_model" localSheetId="24">#REF!</definedName>
    <definedName name="bondfuture_model" localSheetId="25">#REF!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#REF!</definedName>
    <definedName name="bondfuture_volatility" localSheetId="15">#REF!</definedName>
    <definedName name="bondfuture_volatility" localSheetId="16">#REF!</definedName>
    <definedName name="bondfuture_volatility" localSheetId="17">#REF!</definedName>
    <definedName name="bondfuture_volatility" localSheetId="18">#REF!</definedName>
    <definedName name="bondfuture_volatility" localSheetId="19">#REF!</definedName>
    <definedName name="bondfuture_volatility" localSheetId="20">#REF!</definedName>
    <definedName name="bondfuture_volatility" localSheetId="24">#REF!</definedName>
    <definedName name="bondfuture_volatility" localSheetId="25">#REF!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#REF!</definedName>
    <definedName name="bondoption_meanreversion" localSheetId="15">#REF!</definedName>
    <definedName name="bondoption_meanreversion" localSheetId="16">#REF!</definedName>
    <definedName name="bondoption_meanreversion" localSheetId="17">#REF!</definedName>
    <definedName name="bondoption_meanreversion" localSheetId="18">#REF!</definedName>
    <definedName name="bondoption_meanreversion" localSheetId="19">#REF!</definedName>
    <definedName name="bondoption_meanreversion" localSheetId="20">#REF!</definedName>
    <definedName name="bondoption_meanreversion" localSheetId="24">#REF!</definedName>
    <definedName name="bondoption_meanreversion" localSheetId="25">#REF!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#REF!</definedName>
    <definedName name="bondoption_model" localSheetId="15">#REF!</definedName>
    <definedName name="bondoption_model" localSheetId="16">#REF!</definedName>
    <definedName name="bondoption_model" localSheetId="17">#REF!</definedName>
    <definedName name="bondoption_model" localSheetId="18">#REF!</definedName>
    <definedName name="bondoption_model" localSheetId="19">#REF!</definedName>
    <definedName name="bondoption_model" localSheetId="20">#REF!</definedName>
    <definedName name="bondoption_model" localSheetId="24">#REF!</definedName>
    <definedName name="bondoption_model" localSheetId="25">#REF!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#REF!</definedName>
    <definedName name="bondoption_volatility" localSheetId="15">#REF!</definedName>
    <definedName name="bondoption_volatility" localSheetId="16">#REF!</definedName>
    <definedName name="bondoption_volatility" localSheetId="17">#REF!</definedName>
    <definedName name="bondoption_volatility" localSheetId="18">#REF!</definedName>
    <definedName name="bondoption_volatility" localSheetId="19">#REF!</definedName>
    <definedName name="bondoption_volatility" localSheetId="20">#REF!</definedName>
    <definedName name="bondoption_volatility" localSheetId="24">#REF!</definedName>
    <definedName name="bondoption_volatility" localSheetId="25">#REF!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#REF!</definedName>
    <definedName name="BROKER" localSheetId="15">#REF!</definedName>
    <definedName name="BROKER" localSheetId="16">#REF!</definedName>
    <definedName name="BROKER" localSheetId="17">#REF!</definedName>
    <definedName name="BROKER" localSheetId="18">#REF!</definedName>
    <definedName name="BROKER" localSheetId="19">#REF!</definedName>
    <definedName name="BROKER" localSheetId="20">#REF!</definedName>
    <definedName name="BROKER" localSheetId="24">#REF!</definedName>
    <definedName name="BROKER" localSheetId="25">#REF!</definedName>
    <definedName name="BROKER" localSheetId="26">#REF!</definedName>
    <definedName name="BROKER" localSheetId="27">#REF!</definedName>
    <definedName name="BROKER" localSheetId="28">#REF!</definedName>
    <definedName name="BROKER" localSheetId="29">#REF!</definedName>
    <definedName name="BROKER">#REF!</definedName>
    <definedName name="BSAcct" localSheetId="15">#REF!</definedName>
    <definedName name="BSAcct" localSheetId="16">#REF!</definedName>
    <definedName name="BSAcct" localSheetId="17">#REF!</definedName>
    <definedName name="BSAcct" localSheetId="18">#REF!</definedName>
    <definedName name="BSAcct" localSheetId="19">#REF!</definedName>
    <definedName name="BSAcct" localSheetId="20">#REF!</definedName>
    <definedName name="BSAcct" localSheetId="24">#REF!</definedName>
    <definedName name="BSAcct" localSheetId="25">#REF!</definedName>
    <definedName name="BSAcct" localSheetId="26">#REF!</definedName>
    <definedName name="BSAcct" localSheetId="27">#REF!</definedName>
    <definedName name="BSAcct" localSheetId="28">#REF!</definedName>
    <definedName name="BSAcct" localSheetId="29">#REF!</definedName>
    <definedName name="BSAcct">#REF!</definedName>
    <definedName name="BSBal" localSheetId="15">#REF!</definedName>
    <definedName name="BSBal" localSheetId="16">#REF!</definedName>
    <definedName name="BSBal" localSheetId="17">#REF!</definedName>
    <definedName name="BSBal" localSheetId="18">#REF!</definedName>
    <definedName name="BSBal" localSheetId="19">#REF!</definedName>
    <definedName name="BSBal" localSheetId="20">#REF!</definedName>
    <definedName name="BSBal" localSheetId="24">#REF!</definedName>
    <definedName name="BSBal" localSheetId="25">#REF!</definedName>
    <definedName name="BSBal" localSheetId="26">#REF!</definedName>
    <definedName name="BSBal" localSheetId="27">#REF!</definedName>
    <definedName name="BSBal" localSheetId="28">#REF!</definedName>
    <definedName name="BSBal" localSheetId="29">#REF!</definedName>
    <definedName name="BSBal">#REF!</definedName>
    <definedName name="BSDesc" localSheetId="15">#REF!</definedName>
    <definedName name="BSDesc" localSheetId="16">#REF!</definedName>
    <definedName name="BSDesc" localSheetId="17">#REF!</definedName>
    <definedName name="BSDesc" localSheetId="18">#REF!</definedName>
    <definedName name="BSDesc" localSheetId="19">#REF!</definedName>
    <definedName name="BSDesc" localSheetId="20">#REF!</definedName>
    <definedName name="BSDesc" localSheetId="24">#REF!</definedName>
    <definedName name="BSDesc" localSheetId="25">#REF!</definedName>
    <definedName name="BSDesc" localSheetId="26">#REF!</definedName>
    <definedName name="BSDesc" localSheetId="27">#REF!</definedName>
    <definedName name="BSDesc" localSheetId="28">#REF!</definedName>
    <definedName name="BSDesc" localSheetId="29">#REF!</definedName>
    <definedName name="BSDesc">#REF!</definedName>
    <definedName name="bsentity" localSheetId="15">#REF!</definedName>
    <definedName name="bsentity" localSheetId="16">#REF!</definedName>
    <definedName name="bsentity" localSheetId="17">#REF!</definedName>
    <definedName name="bsentity" localSheetId="18">#REF!</definedName>
    <definedName name="bsentity" localSheetId="19">#REF!</definedName>
    <definedName name="bsentity" localSheetId="20">#REF!</definedName>
    <definedName name="bsentity" localSheetId="24">#REF!</definedName>
    <definedName name="bsentity" localSheetId="25">#REF!</definedName>
    <definedName name="bsentity" localSheetId="26">#REF!</definedName>
    <definedName name="bsentity" localSheetId="27">#REF!</definedName>
    <definedName name="bsentity" localSheetId="28">#REF!</definedName>
    <definedName name="bsentity" localSheetId="29">#REF!</definedName>
    <definedName name="bsentity">#REF!</definedName>
    <definedName name="Bsheet" localSheetId="15">#REF!</definedName>
    <definedName name="Bsheet" localSheetId="16">#REF!</definedName>
    <definedName name="Bsheet" localSheetId="17">#REF!</definedName>
    <definedName name="Bsheet" localSheetId="18">#REF!</definedName>
    <definedName name="Bsheet" localSheetId="19">#REF!</definedName>
    <definedName name="Bsheet" localSheetId="20">#REF!</definedName>
    <definedName name="Bsheet" localSheetId="24">#REF!</definedName>
    <definedName name="Bsheet" localSheetId="25">#REF!</definedName>
    <definedName name="Bsheet" localSheetId="26">#REF!</definedName>
    <definedName name="Bsheet" localSheetId="27">#REF!</definedName>
    <definedName name="Bsheet" localSheetId="28">#REF!</definedName>
    <definedName name="Bsheet" localSheetId="29">#REF!</definedName>
    <definedName name="Bsheet">#REF!</definedName>
    <definedName name="BUILD">[7]Building!$A$2:$E$97</definedName>
    <definedName name="calspread_meanreversion" localSheetId="15">#REF!</definedName>
    <definedName name="calspread_meanreversion" localSheetId="16">#REF!</definedName>
    <definedName name="calspread_meanreversion" localSheetId="17">#REF!</definedName>
    <definedName name="calspread_meanreversion" localSheetId="18">#REF!</definedName>
    <definedName name="calspread_meanreversion" localSheetId="19">#REF!</definedName>
    <definedName name="calspread_meanreversion" localSheetId="20">#REF!</definedName>
    <definedName name="calspread_meanreversion" localSheetId="24">#REF!</definedName>
    <definedName name="calspread_meanreversion" localSheetId="25">#REF!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#REF!</definedName>
    <definedName name="calspread_meshpoints" localSheetId="15">#REF!</definedName>
    <definedName name="calspread_meshpoints" localSheetId="16">#REF!</definedName>
    <definedName name="calspread_meshpoints" localSheetId="17">#REF!</definedName>
    <definedName name="calspread_meshpoints" localSheetId="18">#REF!</definedName>
    <definedName name="calspread_meshpoints" localSheetId="19">#REF!</definedName>
    <definedName name="calspread_meshpoints" localSheetId="20">#REF!</definedName>
    <definedName name="calspread_meshpoints" localSheetId="24">#REF!</definedName>
    <definedName name="calspread_meshpoints" localSheetId="25">#REF!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#REF!</definedName>
    <definedName name="calspread_model" localSheetId="15">#REF!</definedName>
    <definedName name="calspread_model" localSheetId="16">#REF!</definedName>
    <definedName name="calspread_model" localSheetId="17">#REF!</definedName>
    <definedName name="calspread_model" localSheetId="18">#REF!</definedName>
    <definedName name="calspread_model" localSheetId="19">#REF!</definedName>
    <definedName name="calspread_model" localSheetId="20">#REF!</definedName>
    <definedName name="calspread_model" localSheetId="24">#REF!</definedName>
    <definedName name="calspread_model" localSheetId="25">#REF!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#REF!</definedName>
    <definedName name="calspread_volatility" localSheetId="15">#REF!</definedName>
    <definedName name="calspread_volatility" localSheetId="16">#REF!</definedName>
    <definedName name="calspread_volatility" localSheetId="17">#REF!</definedName>
    <definedName name="calspread_volatility" localSheetId="18">#REF!</definedName>
    <definedName name="calspread_volatility" localSheetId="19">#REF!</definedName>
    <definedName name="calspread_volatility" localSheetId="20">#REF!</definedName>
    <definedName name="calspread_volatility" localSheetId="24">#REF!</definedName>
    <definedName name="calspread_volatility" localSheetId="25">#REF!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#REF!</definedName>
    <definedName name="calspread_volatility2" localSheetId="15">#REF!</definedName>
    <definedName name="calspread_volatility2" localSheetId="16">#REF!</definedName>
    <definedName name="calspread_volatility2" localSheetId="17">#REF!</definedName>
    <definedName name="calspread_volatility2" localSheetId="18">#REF!</definedName>
    <definedName name="calspread_volatility2" localSheetId="19">#REF!</definedName>
    <definedName name="calspread_volatility2" localSheetId="20">#REF!</definedName>
    <definedName name="calspread_volatility2" localSheetId="24">#REF!</definedName>
    <definedName name="calspread_volatility2" localSheetId="25">#REF!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#REF!</definedName>
    <definedName name="capexentity" localSheetId="15">#REF!</definedName>
    <definedName name="capexentity" localSheetId="16">#REF!</definedName>
    <definedName name="capexentity" localSheetId="17">#REF!</definedName>
    <definedName name="capexentity" localSheetId="18">#REF!</definedName>
    <definedName name="capexentity" localSheetId="19">#REF!</definedName>
    <definedName name="capexentity" localSheetId="20">#REF!</definedName>
    <definedName name="capexentity" localSheetId="24">#REF!</definedName>
    <definedName name="capexentity" localSheetId="25">#REF!</definedName>
    <definedName name="capexentity" localSheetId="26">#REF!</definedName>
    <definedName name="capexentity" localSheetId="27">#REF!</definedName>
    <definedName name="capexentity" localSheetId="28">#REF!</definedName>
    <definedName name="capexentity" localSheetId="29">#REF!</definedName>
    <definedName name="capexentity">#REF!</definedName>
    <definedName name="capfloor_meanreversion" localSheetId="15">#REF!</definedName>
    <definedName name="capfloor_meanreversion" localSheetId="16">#REF!</definedName>
    <definedName name="capfloor_meanreversion" localSheetId="17">#REF!</definedName>
    <definedName name="capfloor_meanreversion" localSheetId="18">#REF!</definedName>
    <definedName name="capfloor_meanreversion" localSheetId="19">#REF!</definedName>
    <definedName name="capfloor_meanreversion" localSheetId="20">#REF!</definedName>
    <definedName name="capfloor_meanreversion" localSheetId="24">#REF!</definedName>
    <definedName name="capfloor_meanreversion" localSheetId="25">#REF!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#REF!</definedName>
    <definedName name="capfloor_model" localSheetId="15">#REF!</definedName>
    <definedName name="capfloor_model" localSheetId="16">#REF!</definedName>
    <definedName name="capfloor_model" localSheetId="17">#REF!</definedName>
    <definedName name="capfloor_model" localSheetId="18">#REF!</definedName>
    <definedName name="capfloor_model" localSheetId="19">#REF!</definedName>
    <definedName name="capfloor_model" localSheetId="20">#REF!</definedName>
    <definedName name="capfloor_model" localSheetId="24">#REF!</definedName>
    <definedName name="capfloor_model" localSheetId="25">#REF!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#REF!</definedName>
    <definedName name="capfloor_volatility" localSheetId="15">#REF!</definedName>
    <definedName name="capfloor_volatility" localSheetId="16">#REF!</definedName>
    <definedName name="capfloor_volatility" localSheetId="17">#REF!</definedName>
    <definedName name="capfloor_volatility" localSheetId="18">#REF!</definedName>
    <definedName name="capfloor_volatility" localSheetId="19">#REF!</definedName>
    <definedName name="capfloor_volatility" localSheetId="20">#REF!</definedName>
    <definedName name="capfloor_volatility" localSheetId="24">#REF!</definedName>
    <definedName name="capfloor_volatility" localSheetId="25">#REF!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#REF!</definedName>
    <definedName name="Cash_Sweep_Switch" localSheetId="15">#REF!</definedName>
    <definedName name="Cash_Sweep_Switch" localSheetId="16">#REF!</definedName>
    <definedName name="Cash_Sweep_Switch" localSheetId="17">#REF!</definedName>
    <definedName name="Cash_Sweep_Switch" localSheetId="18">#REF!</definedName>
    <definedName name="Cash_Sweep_Switch" localSheetId="19">#REF!</definedName>
    <definedName name="Cash_Sweep_Switch" localSheetId="20">#REF!</definedName>
    <definedName name="Cash_Sweep_Switch" localSheetId="24">#REF!</definedName>
    <definedName name="Cash_Sweep_Switch" localSheetId="25">#REF!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#REF!</definedName>
    <definedName name="category" localSheetId="15">#REF!</definedName>
    <definedName name="category" localSheetId="16">#REF!</definedName>
    <definedName name="category" localSheetId="17">#REF!</definedName>
    <definedName name="category" localSheetId="18">#REF!</definedName>
    <definedName name="category" localSheetId="19">#REF!</definedName>
    <definedName name="category" localSheetId="20">#REF!</definedName>
    <definedName name="category" localSheetId="24">#REF!</definedName>
    <definedName name="category" localSheetId="25">#REF!</definedName>
    <definedName name="category" localSheetId="26">#REF!</definedName>
    <definedName name="category" localSheetId="27">#REF!</definedName>
    <definedName name="category" localSheetId="28">#REF!</definedName>
    <definedName name="category" localSheetId="29">#REF!</definedName>
    <definedName name="category">#REF!</definedName>
    <definedName name="CBWorkbookPriority" hidden="1">-21190210</definedName>
    <definedName name="cc">#REF!</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5" hidden="1">{"variance_page",#N/A,FALSE,"template"}</definedName>
    <definedName name="cccc" localSheetId="16" hidden="1">{"variance_page",#N/A,FALSE,"template"}</definedName>
    <definedName name="cccc" localSheetId="17" hidden="1">{"variance_page",#N/A,FALSE,"template"}</definedName>
    <definedName name="cccc" localSheetId="18" hidden="1">{"variance_page",#N/A,FALSE,"template"}</definedName>
    <definedName name="cccc" localSheetId="19" hidden="1">{"variance_page",#N/A,FALSE,"template"}</definedName>
    <definedName name="cccc" localSheetId="20" hidden="1">{"variance_page",#N/A,FALSE,"template"}</definedName>
    <definedName name="cccc" localSheetId="21" hidden="1">{"variance_page",#N/A,FALSE,"template"}</definedName>
    <definedName name="cccc" localSheetId="2" hidden="1">{"variance_page",#N/A,FALSE,"template"}</definedName>
    <definedName name="cccc" localSheetId="7" hidden="1">{"variance_page",#N/A,FALSE,"template"}</definedName>
    <definedName name="cccc" localSheetId="12" hidden="1">{"variance_page",#N/A,FALSE,"template"}</definedName>
    <definedName name="cccc" localSheetId="14" hidden="1">{"variance_page",#N/A,FALSE,"template"}</definedName>
    <definedName name="cccc" localSheetId="24" hidden="1">{"variance_page",#N/A,FALSE,"template"}</definedName>
    <definedName name="cccc" localSheetId="25"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ccc" localSheetId="15" hidden="1">{"SourcesUses",#N/A,TRUE,#N/A;"TransOverview",#N/A,TRUE,"CFMODEL"}</definedName>
    <definedName name="ccccccc" localSheetId="16" hidden="1">{"SourcesUses",#N/A,TRUE,#N/A;"TransOverview",#N/A,TRUE,"CFMODEL"}</definedName>
    <definedName name="ccccccc" localSheetId="17" hidden="1">{"SourcesUses",#N/A,TRUE,#N/A;"TransOverview",#N/A,TRUE,"CFMODEL"}</definedName>
    <definedName name="ccccccc" localSheetId="18" hidden="1">{"SourcesUses",#N/A,TRUE,#N/A;"TransOverview",#N/A,TRUE,"CFMODEL"}</definedName>
    <definedName name="ccccccc" localSheetId="19" hidden="1">{"SourcesUses",#N/A,TRUE,#N/A;"TransOverview",#N/A,TRUE,"CFMODEL"}</definedName>
    <definedName name="ccccccc" localSheetId="20" hidden="1">{"SourcesUses",#N/A,TRUE,#N/A;"TransOverview",#N/A,TRUE,"CFMODEL"}</definedName>
    <definedName name="ccccccc" localSheetId="21" hidden="1">{"SourcesUses",#N/A,TRUE,#N/A;"TransOverview",#N/A,TRUE,"CFMODEL"}</definedName>
    <definedName name="ccccccc" localSheetId="2" hidden="1">{"SourcesUses",#N/A,TRUE,#N/A;"TransOverview",#N/A,TRUE,"CFMODEL"}</definedName>
    <definedName name="ccccccc" localSheetId="7" hidden="1">{"SourcesUses",#N/A,TRUE,#N/A;"TransOverview",#N/A,TRUE,"CFMODEL"}</definedName>
    <definedName name="ccccccc" localSheetId="12" hidden="1">{"SourcesUses",#N/A,TRUE,#N/A;"TransOverview",#N/A,TRUE,"CFMODEL"}</definedName>
    <definedName name="ccccccc" localSheetId="14" hidden="1">{"SourcesUses",#N/A,TRUE,#N/A;"TransOverview",#N/A,TRUE,"CFMODEL"}</definedName>
    <definedName name="ccccccc" localSheetId="24" hidden="1">{"SourcesUses",#N/A,TRUE,#N/A;"TransOverview",#N/A,TRUE,"CFMODEL"}</definedName>
    <definedName name="ccccccc" localSheetId="25"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cccccccc" localSheetId="15" hidden="1">{"SourcesUses",#N/A,TRUE,"FundsFlow";"TransOverview",#N/A,TRUE,"FundsFlow"}</definedName>
    <definedName name="ccccccccccccccc" localSheetId="16" hidden="1">{"SourcesUses",#N/A,TRUE,"FundsFlow";"TransOverview",#N/A,TRUE,"FundsFlow"}</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19" hidden="1">{"SourcesUses",#N/A,TRUE,"FundsFlow";"TransOverview",#N/A,TRUE,"FundsFlow"}</definedName>
    <definedName name="ccccccccccccccc" localSheetId="20" hidden="1">{"SourcesUses",#N/A,TRUE,"FundsFlow";"TransOverview",#N/A,TRUE,"FundsFlow"}</definedName>
    <definedName name="ccccccccccccccc" localSheetId="21" hidden="1">{"SourcesUses",#N/A,TRUE,"FundsFlow";"TransOverview",#N/A,TRUE,"FundsFlow"}</definedName>
    <definedName name="ccccccccccccccc" localSheetId="2" hidden="1">{"SourcesUses",#N/A,TRUE,"FundsFlow";"TransOverview",#N/A,TRUE,"FundsFlow"}</definedName>
    <definedName name="ccccccccccccccc" localSheetId="7" hidden="1">{"SourcesUses",#N/A,TRUE,"FundsFlow";"TransOverview",#N/A,TRUE,"FundsFlow"}</definedName>
    <definedName name="ccccccccccccccc" localSheetId="12" hidden="1">{"SourcesUses",#N/A,TRUE,"FundsFlow";"TransOverview",#N/A,TRUE,"FundsFlow"}</definedName>
    <definedName name="ccccccccccccccc" localSheetId="14" hidden="1">{"SourcesUses",#N/A,TRUE,"FundsFlow";"TransOverview",#N/A,TRUE,"FundsFlow"}</definedName>
    <definedName name="ccccccccccccccc" localSheetId="24" hidden="1">{"SourcesUses",#N/A,TRUE,"FundsFlow";"TransOverview",#N/A,TRUE,"FundsFlow"}</definedName>
    <definedName name="ccccccccccccccc" localSheetId="25"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Plan">#REF!</definedName>
    <definedName name="ccyswapopt_meanreversion" localSheetId="15">#REF!</definedName>
    <definedName name="ccyswapopt_meanreversion" localSheetId="16">#REF!</definedName>
    <definedName name="ccyswapopt_meanreversion" localSheetId="17">#REF!</definedName>
    <definedName name="ccyswapopt_meanreversion" localSheetId="18">#REF!</definedName>
    <definedName name="ccyswapopt_meanreversion" localSheetId="19">#REF!</definedName>
    <definedName name="ccyswapopt_meanreversion" localSheetId="20">#REF!</definedName>
    <definedName name="ccyswapopt_meanreversion" localSheetId="24">#REF!</definedName>
    <definedName name="ccyswapopt_meanreversion" localSheetId="25">#REF!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#REF!</definedName>
    <definedName name="ccyswapopt_model" localSheetId="15">#REF!</definedName>
    <definedName name="ccyswapopt_model" localSheetId="16">#REF!</definedName>
    <definedName name="ccyswapopt_model" localSheetId="17">#REF!</definedName>
    <definedName name="ccyswapopt_model" localSheetId="18">#REF!</definedName>
    <definedName name="ccyswapopt_model" localSheetId="19">#REF!</definedName>
    <definedName name="ccyswapopt_model" localSheetId="20">#REF!</definedName>
    <definedName name="ccyswapopt_model" localSheetId="24">#REF!</definedName>
    <definedName name="ccyswapopt_model" localSheetId="25">#REF!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#REF!</definedName>
    <definedName name="ccyswapopt_volatility" localSheetId="15">#REF!</definedName>
    <definedName name="ccyswapopt_volatility" localSheetId="16">#REF!</definedName>
    <definedName name="ccyswapopt_volatility" localSheetId="17">#REF!</definedName>
    <definedName name="ccyswapopt_volatility" localSheetId="18">#REF!</definedName>
    <definedName name="ccyswapopt_volatility" localSheetId="19">#REF!</definedName>
    <definedName name="ccyswapopt_volatility" localSheetId="20">#REF!</definedName>
    <definedName name="ccyswapopt_volatility" localSheetId="24">#REF!</definedName>
    <definedName name="ccyswapopt_volatility" localSheetId="25">#REF!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#REF!</definedName>
    <definedName name="ccyswapopt_volatility2" localSheetId="15">#REF!</definedName>
    <definedName name="ccyswapopt_volatility2" localSheetId="16">#REF!</definedName>
    <definedName name="ccyswapopt_volatility2" localSheetId="17">#REF!</definedName>
    <definedName name="ccyswapopt_volatility2" localSheetId="18">#REF!</definedName>
    <definedName name="ccyswapopt_volatility2" localSheetId="19">#REF!</definedName>
    <definedName name="ccyswapopt_volatility2" localSheetId="20">#REF!</definedName>
    <definedName name="ccyswapopt_volatility2" localSheetId="24">#REF!</definedName>
    <definedName name="ccyswapopt_volatility2" localSheetId="25">#REF!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#REF!</definedName>
    <definedName name="cfentity" localSheetId="15">#REF!</definedName>
    <definedName name="cfentity" localSheetId="16">#REF!</definedName>
    <definedName name="cfentity" localSheetId="17">#REF!</definedName>
    <definedName name="cfentity" localSheetId="18">#REF!</definedName>
    <definedName name="cfentity" localSheetId="19">#REF!</definedName>
    <definedName name="cfentity" localSheetId="20">#REF!</definedName>
    <definedName name="cfentity" localSheetId="24">#REF!</definedName>
    <definedName name="cfentity" localSheetId="25">#REF!</definedName>
    <definedName name="cfentity" localSheetId="26">#REF!</definedName>
    <definedName name="cfentity" localSheetId="27">#REF!</definedName>
    <definedName name="cfentity" localSheetId="28">#REF!</definedName>
    <definedName name="cfentity" localSheetId="29">#REF!</definedName>
    <definedName name="cfentity">#REF!</definedName>
    <definedName name="Chart">"Chart 3"</definedName>
    <definedName name="Class_Life_ADR" localSheetId="15">'[8]ADR Table'!$B$5:$J$5</definedName>
    <definedName name="Class_Life_ADR" localSheetId="16">'[8]ADR Table'!$B$5:$J$5</definedName>
    <definedName name="Class_Life_ADR" localSheetId="17">'[8]ADR Table'!$B$5:$J$5</definedName>
    <definedName name="Class_Life_ADR" localSheetId="18">'[8]ADR Table'!$B$5:$J$5</definedName>
    <definedName name="Class_Life_ADR" localSheetId="19">'[8]ADR Table'!$B$5:$J$5</definedName>
    <definedName name="Class_Life_ADR" localSheetId="20">'[8]ADR Table'!$B$5:$J$5</definedName>
    <definedName name="Class_Life_ADR" localSheetId="24">'[8]ADR Table'!$B$5:$J$5</definedName>
    <definedName name="Class_Life_ADR" localSheetId="25">'[8]ADR Table'!$B$5:$J$5</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'[8]ADR Table'!$B$5:$J$5</definedName>
    <definedName name="Class_Life_MACRS" localSheetId="15">'[8]MARCS Table'!$B$5:$I$5</definedName>
    <definedName name="Class_Life_MACRS" localSheetId="16">'[8]MARCS Table'!$B$5:$I$5</definedName>
    <definedName name="Class_Life_MACRS" localSheetId="17">'[8]MARCS Table'!$B$5:$I$5</definedName>
    <definedName name="Class_Life_MACRS" localSheetId="18">'[8]MARCS Table'!$B$5:$I$5</definedName>
    <definedName name="Class_Life_MACRS" localSheetId="19">'[8]MARCS Table'!$B$5:$I$5</definedName>
    <definedName name="Class_Life_MACRS" localSheetId="20">'[8]MARCS Table'!$B$5:$I$5</definedName>
    <definedName name="Class_Life_MACRS" localSheetId="24">'[8]MARCS Table'!$B$5:$I$5</definedName>
    <definedName name="Class_Life_MACRS" localSheetId="25">'[8]MARCS Table'!$B$5:$I$5</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'[8]MARCS Table'!$B$5:$I$5</definedName>
    <definedName name="Commercial_Operation_Year">[3]Inputs!$B$197</definedName>
    <definedName name="Commercial_Rev_Growth">[9]Assumptions!$C$11</definedName>
    <definedName name="confidence">[5]Inputs!$B$12</definedName>
    <definedName name="ConsolidatedRange" localSheetId="15">#REF!</definedName>
    <definedName name="ConsolidatedRange" localSheetId="16">#REF!</definedName>
    <definedName name="ConsolidatedRange" localSheetId="17">#REF!</definedName>
    <definedName name="ConsolidatedRange" localSheetId="18">#REF!</definedName>
    <definedName name="ConsolidatedRange" localSheetId="19">#REF!</definedName>
    <definedName name="ConsolidatedRange" localSheetId="20">#REF!</definedName>
    <definedName name="ConsolidatedRange" localSheetId="24">#REF!</definedName>
    <definedName name="ConsolidatedRange" localSheetId="25">#REF!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#REF!</definedName>
    <definedName name="ConsolidationRange" localSheetId="15">#REF!</definedName>
    <definedName name="ConsolidationRange" localSheetId="16">#REF!</definedName>
    <definedName name="ConsolidationRange" localSheetId="17">#REF!</definedName>
    <definedName name="ConsolidationRange" localSheetId="18">#REF!</definedName>
    <definedName name="ConsolidationRange" localSheetId="19">#REF!</definedName>
    <definedName name="ConsolidationRange" localSheetId="20">#REF!</definedName>
    <definedName name="ConsolidationRange" localSheetId="24">#REF!</definedName>
    <definedName name="ConsolidationRange" localSheetId="25">#REF!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#REF!</definedName>
    <definedName name="Construction_Facility_Balance_End_of_Month" localSheetId="15">#REF!</definedName>
    <definedName name="Construction_Facility_Balance_End_of_Month" localSheetId="16">#REF!</definedName>
    <definedName name="Construction_Facility_Balance_End_of_Month" localSheetId="17">#REF!</definedName>
    <definedName name="Construction_Facility_Balance_End_of_Month" localSheetId="18">#REF!</definedName>
    <definedName name="Construction_Facility_Balance_End_of_Month" localSheetId="19">#REF!</definedName>
    <definedName name="Construction_Facility_Balance_End_of_Month" localSheetId="20">#REF!</definedName>
    <definedName name="Construction_Facility_Balance_End_of_Month" localSheetId="24">#REF!</definedName>
    <definedName name="Construction_Facility_Balance_End_of_Month" localSheetId="25">#REF!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#REF!</definedName>
    <definedName name="convertible_treesteps" localSheetId="15">#REF!</definedName>
    <definedName name="convertible_treesteps" localSheetId="16">#REF!</definedName>
    <definedName name="convertible_treesteps" localSheetId="17">#REF!</definedName>
    <definedName name="convertible_treesteps" localSheetId="18">#REF!</definedName>
    <definedName name="convertible_treesteps" localSheetId="19">#REF!</definedName>
    <definedName name="convertible_treesteps" localSheetId="20">#REF!</definedName>
    <definedName name="convertible_treesteps" localSheetId="24">#REF!</definedName>
    <definedName name="convertible_treesteps" localSheetId="25">#REF!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#REF!</definedName>
    <definedName name="convertible_volatility" localSheetId="15">#REF!</definedName>
    <definedName name="convertible_volatility" localSheetId="16">#REF!</definedName>
    <definedName name="convertible_volatility" localSheetId="17">#REF!</definedName>
    <definedName name="convertible_volatility" localSheetId="18">#REF!</definedName>
    <definedName name="convertible_volatility" localSheetId="19">#REF!</definedName>
    <definedName name="convertible_volatility" localSheetId="20">#REF!</definedName>
    <definedName name="convertible_volatility" localSheetId="24">#REF!</definedName>
    <definedName name="convertible_volatility" localSheetId="25">#REF!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#REF!</definedName>
    <definedName name="Corporate_Guarantee_Switch" localSheetId="15">#REF!</definedName>
    <definedName name="Corporate_Guarantee_Switch" localSheetId="16">#REF!</definedName>
    <definedName name="Corporate_Guarantee_Switch" localSheetId="17">#REF!</definedName>
    <definedName name="Corporate_Guarantee_Switch" localSheetId="18">#REF!</definedName>
    <definedName name="Corporate_Guarantee_Switch" localSheetId="19">#REF!</definedName>
    <definedName name="Corporate_Guarantee_Switch" localSheetId="20">#REF!</definedName>
    <definedName name="Corporate_Guarantee_Switch" localSheetId="24">#REF!</definedName>
    <definedName name="Corporate_Guarantee_Switch" localSheetId="25">#REF!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#REF!</definedName>
    <definedName name="corr_data">[5]Inputs!$B$6</definedName>
    <definedName name="Cost_of_Corporate_Guarantee" localSheetId="15">#REF!</definedName>
    <definedName name="Cost_of_Corporate_Guarantee" localSheetId="16">#REF!</definedName>
    <definedName name="Cost_of_Corporate_Guarantee" localSheetId="17">#REF!</definedName>
    <definedName name="Cost_of_Corporate_Guarantee" localSheetId="18">#REF!</definedName>
    <definedName name="Cost_of_Corporate_Guarantee" localSheetId="19">#REF!</definedName>
    <definedName name="Cost_of_Corporate_Guarantee" localSheetId="20">#REF!</definedName>
    <definedName name="Cost_of_Corporate_Guarantee" localSheetId="24">#REF!</definedName>
    <definedName name="Cost_of_Corporate_Guarantee" localSheetId="25">#REF!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#REF!</definedName>
    <definedName name="County___Town_Tax_Billing_Month" localSheetId="15">#REF!</definedName>
    <definedName name="County___Town_Tax_Billing_Month" localSheetId="16">#REF!</definedName>
    <definedName name="County___Town_Tax_Billing_Month" localSheetId="17">#REF!</definedName>
    <definedName name="County___Town_Tax_Billing_Month" localSheetId="18">#REF!</definedName>
    <definedName name="County___Town_Tax_Billing_Month" localSheetId="19">#REF!</definedName>
    <definedName name="County___Town_Tax_Billing_Month" localSheetId="20">#REF!</definedName>
    <definedName name="County___Town_Tax_Billing_Month" localSheetId="24">#REF!</definedName>
    <definedName name="County___Town_Tax_Billing_Month" localSheetId="25">#REF!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#REF!</definedName>
    <definedName name="crack_meanreversion" localSheetId="15">#REF!</definedName>
    <definedName name="crack_meanreversion" localSheetId="16">#REF!</definedName>
    <definedName name="crack_meanreversion" localSheetId="17">#REF!</definedName>
    <definedName name="crack_meanreversion" localSheetId="18">#REF!</definedName>
    <definedName name="crack_meanreversion" localSheetId="19">#REF!</definedName>
    <definedName name="crack_meanreversion" localSheetId="20">#REF!</definedName>
    <definedName name="crack_meanreversion" localSheetId="24">#REF!</definedName>
    <definedName name="crack_meanreversion" localSheetId="25">#REF!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#REF!</definedName>
    <definedName name="crack_meanreversion2" localSheetId="15">#REF!</definedName>
    <definedName name="crack_meanreversion2" localSheetId="16">#REF!</definedName>
    <definedName name="crack_meanreversion2" localSheetId="17">#REF!</definedName>
    <definedName name="crack_meanreversion2" localSheetId="18">#REF!</definedName>
    <definedName name="crack_meanreversion2" localSheetId="19">#REF!</definedName>
    <definedName name="crack_meanreversion2" localSheetId="20">#REF!</definedName>
    <definedName name="crack_meanreversion2" localSheetId="24">#REF!</definedName>
    <definedName name="crack_meanreversion2" localSheetId="25">#REF!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#REF!</definedName>
    <definedName name="crack_meanreversion3" localSheetId="15">#REF!</definedName>
    <definedName name="crack_meanreversion3" localSheetId="16">#REF!</definedName>
    <definedName name="crack_meanreversion3" localSheetId="17">#REF!</definedName>
    <definedName name="crack_meanreversion3" localSheetId="18">#REF!</definedName>
    <definedName name="crack_meanreversion3" localSheetId="19">#REF!</definedName>
    <definedName name="crack_meanreversion3" localSheetId="20">#REF!</definedName>
    <definedName name="crack_meanreversion3" localSheetId="24">#REF!</definedName>
    <definedName name="crack_meanreversion3" localSheetId="25">#REF!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#REF!</definedName>
    <definedName name="crack_meshpoints" localSheetId="15">#REF!</definedName>
    <definedName name="crack_meshpoints" localSheetId="16">#REF!</definedName>
    <definedName name="crack_meshpoints" localSheetId="17">#REF!</definedName>
    <definedName name="crack_meshpoints" localSheetId="18">#REF!</definedName>
    <definedName name="crack_meshpoints" localSheetId="19">#REF!</definedName>
    <definedName name="crack_meshpoints" localSheetId="20">#REF!</definedName>
    <definedName name="crack_meshpoints" localSheetId="24">#REF!</definedName>
    <definedName name="crack_meshpoints" localSheetId="25">#REF!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#REF!</definedName>
    <definedName name="crack_model" localSheetId="15">#REF!</definedName>
    <definedName name="crack_model" localSheetId="16">#REF!</definedName>
    <definedName name="crack_model" localSheetId="17">#REF!</definedName>
    <definedName name="crack_model" localSheetId="18">#REF!</definedName>
    <definedName name="crack_model" localSheetId="19">#REF!</definedName>
    <definedName name="crack_model" localSheetId="20">#REF!</definedName>
    <definedName name="crack_model" localSheetId="24">#REF!</definedName>
    <definedName name="crack_model" localSheetId="25">#REF!</definedName>
    <definedName name="crack_model" localSheetId="26">#REF!</definedName>
    <definedName name="crack_model" localSheetId="27">#REF!</definedName>
    <definedName name="crack_model" localSheetId="28">#REF!</definedName>
    <definedName name="crack_model" localSheetId="29">#REF!</definedName>
    <definedName name="crack_model">#REF!</definedName>
    <definedName name="crack_volatility" localSheetId="15">#REF!</definedName>
    <definedName name="crack_volatility" localSheetId="16">#REF!</definedName>
    <definedName name="crack_volatility" localSheetId="17">#REF!</definedName>
    <definedName name="crack_volatility" localSheetId="18">#REF!</definedName>
    <definedName name="crack_volatility" localSheetId="19">#REF!</definedName>
    <definedName name="crack_volatility" localSheetId="20">#REF!</definedName>
    <definedName name="crack_volatility" localSheetId="24">#REF!</definedName>
    <definedName name="crack_volatility" localSheetId="25">#REF!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#REF!</definedName>
    <definedName name="crack_volatility2" localSheetId="15">#REF!</definedName>
    <definedName name="crack_volatility2" localSheetId="16">#REF!</definedName>
    <definedName name="crack_volatility2" localSheetId="17">#REF!</definedName>
    <definedName name="crack_volatility2" localSheetId="18">#REF!</definedName>
    <definedName name="crack_volatility2" localSheetId="19">#REF!</definedName>
    <definedName name="crack_volatility2" localSheetId="20">#REF!</definedName>
    <definedName name="crack_volatility2" localSheetId="24">#REF!</definedName>
    <definedName name="crack_volatility2" localSheetId="25">#REF!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#REF!</definedName>
    <definedName name="crack_volatility3" localSheetId="15">#REF!</definedName>
    <definedName name="crack_volatility3" localSheetId="16">#REF!</definedName>
    <definedName name="crack_volatility3" localSheetId="17">#REF!</definedName>
    <definedName name="crack_volatility3" localSheetId="18">#REF!</definedName>
    <definedName name="crack_volatility3" localSheetId="19">#REF!</definedName>
    <definedName name="crack_volatility3" localSheetId="20">#REF!</definedName>
    <definedName name="crack_volatility3" localSheetId="24">#REF!</definedName>
    <definedName name="crack_volatility3" localSheetId="25">#REF!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#REF!</definedName>
    <definedName name="CreditStats" localSheetId="15" hidden="1">#REF!</definedName>
    <definedName name="CreditStats" localSheetId="16" hidden="1">#REF!</definedName>
    <definedName name="CreditStats" localSheetId="17" hidden="1">#REF!</definedName>
    <definedName name="CreditStats" localSheetId="18" hidden="1">#REF!</definedName>
    <definedName name="CreditStats" localSheetId="19" hidden="1">#REF!</definedName>
    <definedName name="CreditStats" localSheetId="20" hidden="1">#REF!</definedName>
    <definedName name="CreditStats" localSheetId="24" hidden="1">#REF!</definedName>
    <definedName name="CreditStats" localSheetId="25"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hidden="1">#REF!</definedName>
    <definedName name="_xlnm.Criteria" localSheetId="15">'[10]CAP ADJ'!#REF!</definedName>
    <definedName name="_xlnm.Criteria" localSheetId="16">'[10]CAP ADJ'!#REF!</definedName>
    <definedName name="_xlnm.Criteria" localSheetId="17">'[10]CAP ADJ'!#REF!</definedName>
    <definedName name="_xlnm.Criteria" localSheetId="18">'[10]CAP ADJ'!#REF!</definedName>
    <definedName name="_xlnm.Criteria" localSheetId="19">'[10]CAP ADJ'!#REF!</definedName>
    <definedName name="_xlnm.Criteria" localSheetId="20">'[10]CAP ADJ'!#REF!</definedName>
    <definedName name="_xlnm.Criteria" localSheetId="24">'[10]CAP ADJ'!#REF!</definedName>
    <definedName name="_xlnm.Criteria" localSheetId="25">'[10]CAP ADJ'!#REF!</definedName>
    <definedName name="_xlnm.Criteria" localSheetId="26">'[10]CAP ADJ'!#REF!</definedName>
    <definedName name="_xlnm.Criteria" localSheetId="27">'[10]CAP ADJ'!#REF!</definedName>
    <definedName name="_xlnm.Criteria" localSheetId="28">'[10]CAP ADJ'!#REF!</definedName>
    <definedName name="_xlnm.Criteria" localSheetId="29">'[10]CAP ADJ'!#REF!</definedName>
    <definedName name="_xlnm.Criteria">'[10]CAP ADJ'!#REF!</definedName>
    <definedName name="Criteria_MI" localSheetId="15">#REF!</definedName>
    <definedName name="Criteria_MI" localSheetId="16">#REF!</definedName>
    <definedName name="Criteria_MI" localSheetId="17">#REF!</definedName>
    <definedName name="Criteria_MI" localSheetId="18">#REF!</definedName>
    <definedName name="Criteria_MI" localSheetId="19">#REF!</definedName>
    <definedName name="Criteria_MI" localSheetId="20">#REF!</definedName>
    <definedName name="Criteria_MI" localSheetId="24">#REF!</definedName>
    <definedName name="Criteria_MI" localSheetId="25">#REF!</definedName>
    <definedName name="Criteria_MI" localSheetId="26">#REF!</definedName>
    <definedName name="Criteria_MI" localSheetId="27">#REF!</definedName>
    <definedName name="Criteria_MI" localSheetId="28">#REF!</definedName>
    <definedName name="Criteria_MI" localSheetId="29">#REF!</definedName>
    <definedName name="Criteria_MI">#REF!</definedName>
    <definedName name="cross_corrs">[5]Inputs!$B$27</definedName>
    <definedName name="CTHRS" localSheetId="15">#REF!</definedName>
    <definedName name="CTHRS" localSheetId="16">#REF!</definedName>
    <definedName name="CTHRS" localSheetId="17">#REF!</definedName>
    <definedName name="CTHRS" localSheetId="18">#REF!</definedName>
    <definedName name="CTHRS" localSheetId="19">#REF!</definedName>
    <definedName name="CTHRS" localSheetId="20">#REF!</definedName>
    <definedName name="CTHRS" localSheetId="24">#REF!</definedName>
    <definedName name="CTHRS" localSheetId="25">#REF!</definedName>
    <definedName name="CTHRS" localSheetId="26">#REF!</definedName>
    <definedName name="CTHRS" localSheetId="27">#REF!</definedName>
    <definedName name="CTHRS" localSheetId="28">#REF!</definedName>
    <definedName name="CTHRS" localSheetId="29">#REF!</definedName>
    <definedName name="CTHRS">#REF!</definedName>
    <definedName name="cumCOLA">'[11]cum CPI'!$A$7:$B$43</definedName>
    <definedName name="Cumulative_Cash_Flow" localSheetId="15">#REF!</definedName>
    <definedName name="Cumulative_Cash_Flow" localSheetId="16">#REF!</definedName>
    <definedName name="Cumulative_Cash_Flow" localSheetId="17">#REF!</definedName>
    <definedName name="Cumulative_Cash_Flow" localSheetId="18">#REF!</definedName>
    <definedName name="Cumulative_Cash_Flow" localSheetId="19">#REF!</definedName>
    <definedName name="Cumulative_Cash_Flow" localSheetId="20">#REF!</definedName>
    <definedName name="Cumulative_Cash_Flow" localSheetId="24">#REF!</definedName>
    <definedName name="Cumulative_Cash_Flow" localSheetId="25">#REF!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#REF!</definedName>
    <definedName name="CURRENT" localSheetId="15">#REF!</definedName>
    <definedName name="CURRENT" localSheetId="16">#REF!</definedName>
    <definedName name="CURRENT" localSheetId="17">#REF!</definedName>
    <definedName name="CURRENT" localSheetId="18">#REF!</definedName>
    <definedName name="CURRENT" localSheetId="19">#REF!</definedName>
    <definedName name="CURRENT" localSheetId="20">#REF!</definedName>
    <definedName name="CURRENT" localSheetId="24">#REF!</definedName>
    <definedName name="CURRENT" localSheetId="25">#REF!</definedName>
    <definedName name="CURRENT" localSheetId="26">#REF!</definedName>
    <definedName name="CURRENT" localSheetId="27">#REF!</definedName>
    <definedName name="CURRENT" localSheetId="28">#REF!</definedName>
    <definedName name="CURRENT" localSheetId="29">#REF!</definedName>
    <definedName name="CURRENT">#REF!</definedName>
    <definedName name="CurrentDimensionReference">'[12]Setup -&gt;'!$G$29</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5">#REF!</definedName>
    <definedName name="Customers" localSheetId="16">#REF!</definedName>
    <definedName name="Customers" localSheetId="17">#REF!</definedName>
    <definedName name="Customers" localSheetId="18">#REF!</definedName>
    <definedName name="Customers" localSheetId="19">#REF!</definedName>
    <definedName name="Customers" localSheetId="20">#REF!</definedName>
    <definedName name="Customers" localSheetId="24">#REF!</definedName>
    <definedName name="Customers" localSheetId="25">#REF!</definedName>
    <definedName name="Customers" localSheetId="26">#REF!</definedName>
    <definedName name="Customers" localSheetId="27">#REF!</definedName>
    <definedName name="Customers" localSheetId="28">#REF!</definedName>
    <definedName name="Customers" localSheetId="29">#REF!</definedName>
    <definedName name="Customers">#REF!</definedName>
    <definedName name="d" localSheetId="15" hidden="1">{"SourcesUses",#N/A,TRUE,#N/A;"TransOverview",#N/A,TRUE,"CFMODEL"}</definedName>
    <definedName name="d" localSheetId="16" hidden="1">{"SourcesUses",#N/A,TRUE,#N/A;"TransOverview",#N/A,TRUE,"CFMODEL"}</definedName>
    <definedName name="d" localSheetId="17" hidden="1">{"SourcesUses",#N/A,TRUE,#N/A;"TransOverview",#N/A,TRUE,"CFMODEL"}</definedName>
    <definedName name="d" localSheetId="18" hidden="1">{"SourcesUses",#N/A,TRUE,#N/A;"TransOverview",#N/A,TRUE,"CFMODEL"}</definedName>
    <definedName name="d" localSheetId="19" hidden="1">{"SourcesUses",#N/A,TRUE,#N/A;"TransOverview",#N/A,TRUE,"CFMODEL"}</definedName>
    <definedName name="d" localSheetId="20" hidden="1">{"SourcesUses",#N/A,TRUE,#N/A;"TransOverview",#N/A,TRUE,"CFMODEL"}</definedName>
    <definedName name="d" localSheetId="21" hidden="1">{"SourcesUses",#N/A,TRUE,#N/A;"TransOverview",#N/A,TRUE,"CFMODEL"}</definedName>
    <definedName name="d" localSheetId="2" hidden="1">{"SourcesUses",#N/A,TRUE,#N/A;"TransOverview",#N/A,TRUE,"CFMODEL"}</definedName>
    <definedName name="d" localSheetId="7" hidden="1">{"SourcesUses",#N/A,TRUE,#N/A;"TransOverview",#N/A,TRUE,"CFMODEL"}</definedName>
    <definedName name="d" localSheetId="12" hidden="1">{"SourcesUses",#N/A,TRUE,#N/A;"TransOverview",#N/A,TRUE,"CFMODEL"}</definedName>
    <definedName name="d" localSheetId="14" hidden="1">{"SourcesUses",#N/A,TRUE,#N/A;"TransOverview",#N/A,TRUE,"CFMODEL"}</definedName>
    <definedName name="d" localSheetId="24" hidden="1">{"SourcesUses",#N/A,TRUE,#N/A;"TransOverview",#N/A,TRUE,"CFMODEL"}</definedName>
    <definedName name="d" localSheetId="25"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 hidden="1">{"ID1",#N/A,FALSE,"IDIQ-I";"id2",#N/A,FALSE,"IDIQ-II";"ID3",#N/A,FALSE,"IDIQ-III";"ID4",#N/A,FALSE,"IDIQ-IV";"id5",#N/A,FALSE,"IDIQ-V";"ID6",#N/A,FALSE,"IDIQ-VI";"DO1a",#N/A,FALSE,"DO-IA";"DO1b",#N/A,FALSE,"DO-IB";"DO1C",#N/A,FALSE,"DO-IC";"DO3",#N/A,FALSE,"DO-III";"DO4",#N/A,FALSE,"DO-IV";"DO5",#N/A,FALSE,"DO-V"}</definedName>
    <definedName name="daddy" localSheetId="7" hidden="1">{"ID1",#N/A,FALSE,"IDIQ-I";"id2",#N/A,FALSE,"IDIQ-II";"ID3",#N/A,FALSE,"IDIQ-III";"ID4",#N/A,FALSE,"IDIQ-IV";"id5",#N/A,FALSE,"IDIQ-V";"ID6",#N/A,FALSE,"IDIQ-VI";"DO1a",#N/A,FALSE,"DO-IA";"DO1b",#N/A,FALSE,"DO-IB";"DO1C",#N/A,FALSE,"DO-IC";"DO3",#N/A,FALSE,"DO-III";"DO4",#N/A,FALSE,"DO-IV";"DO5",#N/A,FALSE,"DO-V"}</definedName>
    <definedName name="daddy" localSheetId="12" hidden="1">{"ID1",#N/A,FALSE,"IDIQ-I";"id2",#N/A,FALSE,"IDIQ-II";"ID3",#N/A,FALSE,"IDIQ-III";"ID4",#N/A,FALSE,"IDIQ-IV";"id5",#N/A,FALSE,"IDIQ-V";"ID6",#N/A,FALSE,"IDIQ-VI";"DO1a",#N/A,FALSE,"DO-IA";"DO1b",#N/A,FALSE,"DO-IB";"DO1C",#N/A,FALSE,"DO-IC";"DO3",#N/A,FALSE,"DO-III";"DO4",#N/A,FALSE,"DO-IV";"DO5",#N/A,FALSE,"DO-V"}</definedName>
    <definedName name="daddy" localSheetId="14" hidden="1">{"ID1",#N/A,FALSE,"IDIQ-I";"id2",#N/A,FALSE,"IDIQ-II";"ID3",#N/A,FALSE,"IDIQ-III";"ID4",#N/A,FALSE,"IDIQ-IV";"id5",#N/A,FALSE,"IDIQ-V";"ID6",#N/A,FALSE,"IDIQ-VI";"DO1a",#N/A,FALSE,"DO-IA";"DO1b",#N/A,FALSE,"DO-IB";"DO1C",#N/A,FALSE,"DO-IC";"DO3",#N/A,FALSE,"DO-III";"DO4",#N/A,FALSE,"DO-IV";"DO5",#N/A,FALSE,"DO-V"}</definedName>
    <definedName name="daddy" localSheetId="24" hidden="1">{"ID1",#N/A,FALSE,"IDIQ-I";"id2",#N/A,FALSE,"IDIQ-II";"ID3",#N/A,FALSE,"IDIQ-III";"ID4",#N/A,FALSE,"IDIQ-IV";"id5",#N/A,FALSE,"IDIQ-V";"ID6",#N/A,FALSE,"IDIQ-VI";"DO1a",#N/A,FALSE,"DO-IA";"DO1b",#N/A,FALSE,"DO-IB";"DO1C",#N/A,FALSE,"DO-IC";"DO3",#N/A,FALSE,"DO-III";"DO4",#N/A,FALSE,"DO-IV";"DO5",#N/A,FALSE,"DO-V"}</definedName>
    <definedName name="daddy" localSheetId="25"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TA">'[13]FS Dnld SAVE THIS'!$A$5:$D$1596</definedName>
    <definedName name="DATA1" localSheetId="15">#REF!</definedName>
    <definedName name="DATA1" localSheetId="16">#REF!</definedName>
    <definedName name="DATA1" localSheetId="17">#REF!</definedName>
    <definedName name="DATA1" localSheetId="18">#REF!</definedName>
    <definedName name="DATA1" localSheetId="19">#REF!</definedName>
    <definedName name="DATA1" localSheetId="20">#REF!</definedName>
    <definedName name="DATA1" localSheetId="24">#REF!</definedName>
    <definedName name="DATA1" localSheetId="25">#REF!</definedName>
    <definedName name="DATA1" localSheetId="26">#REF!</definedName>
    <definedName name="DATA1" localSheetId="27">#REF!</definedName>
    <definedName name="DATA1" localSheetId="28">#REF!</definedName>
    <definedName name="DATA1" localSheetId="29">#REF!</definedName>
    <definedName name="DATA1">#REF!</definedName>
    <definedName name="DATA11" localSheetId="15">#REF!</definedName>
    <definedName name="DATA11" localSheetId="16">#REF!</definedName>
    <definedName name="DATA11" localSheetId="17">#REF!</definedName>
    <definedName name="DATA11" localSheetId="18">#REF!</definedName>
    <definedName name="DATA11" localSheetId="19">#REF!</definedName>
    <definedName name="DATA11" localSheetId="20">#REF!</definedName>
    <definedName name="DATA11" localSheetId="24">#REF!</definedName>
    <definedName name="DATA11" localSheetId="25">#REF!</definedName>
    <definedName name="DATA11" localSheetId="26">#REF!</definedName>
    <definedName name="DATA11" localSheetId="27">#REF!</definedName>
    <definedName name="DATA11" localSheetId="28">#REF!</definedName>
    <definedName name="DATA11" localSheetId="29">#REF!</definedName>
    <definedName name="DATA11">#REF!</definedName>
    <definedName name="DATA13" localSheetId="15">#REF!</definedName>
    <definedName name="DATA13" localSheetId="16">#REF!</definedName>
    <definedName name="DATA13" localSheetId="17">#REF!</definedName>
    <definedName name="DATA13" localSheetId="18">#REF!</definedName>
    <definedName name="DATA13" localSheetId="19">#REF!</definedName>
    <definedName name="DATA13" localSheetId="20">#REF!</definedName>
    <definedName name="DATA13" localSheetId="24">#REF!</definedName>
    <definedName name="DATA13" localSheetId="25">#REF!</definedName>
    <definedName name="DATA13" localSheetId="26">#REF!</definedName>
    <definedName name="DATA13" localSheetId="27">#REF!</definedName>
    <definedName name="DATA13" localSheetId="28">#REF!</definedName>
    <definedName name="DATA13" localSheetId="29">#REF!</definedName>
    <definedName name="DATA13">#REF!</definedName>
    <definedName name="DATA14" localSheetId="15">#REF!</definedName>
    <definedName name="DATA14" localSheetId="16">#REF!</definedName>
    <definedName name="DATA14" localSheetId="17">#REF!</definedName>
    <definedName name="DATA14" localSheetId="18">#REF!</definedName>
    <definedName name="DATA14" localSheetId="19">#REF!</definedName>
    <definedName name="DATA14" localSheetId="20">#REF!</definedName>
    <definedName name="DATA14" localSheetId="24">#REF!</definedName>
    <definedName name="DATA14" localSheetId="25">#REF!</definedName>
    <definedName name="DATA14" localSheetId="26">#REF!</definedName>
    <definedName name="DATA14" localSheetId="27">#REF!</definedName>
    <definedName name="DATA14" localSheetId="28">#REF!</definedName>
    <definedName name="DATA14" localSheetId="29">#REF!</definedName>
    <definedName name="DATA14">#REF!</definedName>
    <definedName name="DATA15" localSheetId="15">#REF!</definedName>
    <definedName name="DATA15" localSheetId="16">#REF!</definedName>
    <definedName name="DATA15" localSheetId="17">#REF!</definedName>
    <definedName name="DATA15" localSheetId="18">#REF!</definedName>
    <definedName name="DATA15" localSheetId="19">#REF!</definedName>
    <definedName name="DATA15" localSheetId="20">#REF!</definedName>
    <definedName name="DATA15" localSheetId="24">#REF!</definedName>
    <definedName name="DATA15" localSheetId="25">#REF!</definedName>
    <definedName name="DATA15" localSheetId="26">#REF!</definedName>
    <definedName name="DATA15" localSheetId="27">#REF!</definedName>
    <definedName name="DATA15" localSheetId="28">#REF!</definedName>
    <definedName name="DATA15" localSheetId="29">#REF!</definedName>
    <definedName name="DATA15">#REF!</definedName>
    <definedName name="DATA16" localSheetId="15">#REF!</definedName>
    <definedName name="DATA16" localSheetId="16">#REF!</definedName>
    <definedName name="DATA16" localSheetId="17">#REF!</definedName>
    <definedName name="DATA16" localSheetId="18">#REF!</definedName>
    <definedName name="DATA16" localSheetId="19">#REF!</definedName>
    <definedName name="DATA16" localSheetId="20">#REF!</definedName>
    <definedName name="DATA16" localSheetId="24">#REF!</definedName>
    <definedName name="DATA16" localSheetId="25">#REF!</definedName>
    <definedName name="DATA16" localSheetId="26">#REF!</definedName>
    <definedName name="DATA16" localSheetId="27">#REF!</definedName>
    <definedName name="DATA16" localSheetId="28">#REF!</definedName>
    <definedName name="DATA16" localSheetId="29">#REF!</definedName>
    <definedName name="DATA16">#REF!</definedName>
    <definedName name="DATA17" localSheetId="15">#REF!</definedName>
    <definedName name="DATA17" localSheetId="16">#REF!</definedName>
    <definedName name="DATA17" localSheetId="17">#REF!</definedName>
    <definedName name="DATA17" localSheetId="18">#REF!</definedName>
    <definedName name="DATA17" localSheetId="19">#REF!</definedName>
    <definedName name="DATA17" localSheetId="20">#REF!</definedName>
    <definedName name="DATA17" localSheetId="24">#REF!</definedName>
    <definedName name="DATA17" localSheetId="25">#REF!</definedName>
    <definedName name="DATA17" localSheetId="26">#REF!</definedName>
    <definedName name="DATA17" localSheetId="27">#REF!</definedName>
    <definedName name="DATA17" localSheetId="28">#REF!</definedName>
    <definedName name="DATA17" localSheetId="29">#REF!</definedName>
    <definedName name="DATA17">#REF!</definedName>
    <definedName name="DATA2" localSheetId="15">#REF!</definedName>
    <definedName name="DATA2" localSheetId="16">#REF!</definedName>
    <definedName name="DATA2" localSheetId="17">#REF!</definedName>
    <definedName name="DATA2" localSheetId="18">#REF!</definedName>
    <definedName name="DATA2" localSheetId="19">#REF!</definedName>
    <definedName name="DATA2" localSheetId="20">#REF!</definedName>
    <definedName name="DATA2" localSheetId="24">#REF!</definedName>
    <definedName name="DATA2" localSheetId="25">#REF!</definedName>
    <definedName name="DATA2" localSheetId="26">#REF!</definedName>
    <definedName name="DATA2" localSheetId="27">#REF!</definedName>
    <definedName name="DATA2" localSheetId="28">#REF!</definedName>
    <definedName name="DATA2" localSheetId="29">#REF!</definedName>
    <definedName name="DATA2">#REF!</definedName>
    <definedName name="DATA3" localSheetId="15">#REF!</definedName>
    <definedName name="DATA3" localSheetId="16">#REF!</definedName>
    <definedName name="DATA3" localSheetId="17">#REF!</definedName>
    <definedName name="DATA3" localSheetId="18">#REF!</definedName>
    <definedName name="DATA3" localSheetId="19">#REF!</definedName>
    <definedName name="DATA3" localSheetId="20">#REF!</definedName>
    <definedName name="DATA3" localSheetId="24">#REF!</definedName>
    <definedName name="DATA3" localSheetId="25">#REF!</definedName>
    <definedName name="DATA3" localSheetId="26">#REF!</definedName>
    <definedName name="DATA3" localSheetId="27">#REF!</definedName>
    <definedName name="DATA3" localSheetId="28">#REF!</definedName>
    <definedName name="DATA3" localSheetId="29">#REF!</definedName>
    <definedName name="DATA3">#REF!</definedName>
    <definedName name="DATA4" localSheetId="15">#REF!</definedName>
    <definedName name="DATA4" localSheetId="16">#REF!</definedName>
    <definedName name="DATA4" localSheetId="17">#REF!</definedName>
    <definedName name="DATA4" localSheetId="18">#REF!</definedName>
    <definedName name="DATA4" localSheetId="19">#REF!</definedName>
    <definedName name="DATA4" localSheetId="20">#REF!</definedName>
    <definedName name="DATA4" localSheetId="24">#REF!</definedName>
    <definedName name="DATA4" localSheetId="25">#REF!</definedName>
    <definedName name="DATA4" localSheetId="26">#REF!</definedName>
    <definedName name="DATA4" localSheetId="27">#REF!</definedName>
    <definedName name="DATA4" localSheetId="28">#REF!</definedName>
    <definedName name="DATA4" localSheetId="29">#REF!</definedName>
    <definedName name="DATA4">#REF!</definedName>
    <definedName name="DATA5" localSheetId="15">#REF!</definedName>
    <definedName name="DATA5" localSheetId="16">#REF!</definedName>
    <definedName name="DATA5" localSheetId="17">#REF!</definedName>
    <definedName name="DATA5" localSheetId="18">#REF!</definedName>
    <definedName name="DATA5" localSheetId="19">#REF!</definedName>
    <definedName name="DATA5" localSheetId="20">#REF!</definedName>
    <definedName name="DATA5" localSheetId="24">#REF!</definedName>
    <definedName name="DATA5" localSheetId="25">#REF!</definedName>
    <definedName name="DATA5" localSheetId="26">#REF!</definedName>
    <definedName name="DATA5" localSheetId="27">#REF!</definedName>
    <definedName name="DATA5" localSheetId="28">#REF!</definedName>
    <definedName name="DATA5" localSheetId="29">#REF!</definedName>
    <definedName name="DATA5">#REF!</definedName>
    <definedName name="DATA6" localSheetId="15">#REF!</definedName>
    <definedName name="DATA6" localSheetId="16">#REF!</definedName>
    <definedName name="DATA6" localSheetId="17">#REF!</definedName>
    <definedName name="DATA6" localSheetId="18">#REF!</definedName>
    <definedName name="DATA6" localSheetId="19">#REF!</definedName>
    <definedName name="DATA6" localSheetId="20">#REF!</definedName>
    <definedName name="DATA6" localSheetId="24">#REF!</definedName>
    <definedName name="DATA6" localSheetId="25">#REF!</definedName>
    <definedName name="DATA6" localSheetId="26">#REF!</definedName>
    <definedName name="DATA6" localSheetId="27">#REF!</definedName>
    <definedName name="DATA6" localSheetId="28">#REF!</definedName>
    <definedName name="DATA6" localSheetId="29">#REF!</definedName>
    <definedName name="DATA6">#REF!</definedName>
    <definedName name="DATA7" localSheetId="15">#REF!</definedName>
    <definedName name="DATA7" localSheetId="16">#REF!</definedName>
    <definedName name="DATA7" localSheetId="17">#REF!</definedName>
    <definedName name="DATA7" localSheetId="18">#REF!</definedName>
    <definedName name="DATA7" localSheetId="19">#REF!</definedName>
    <definedName name="DATA7" localSheetId="20">#REF!</definedName>
    <definedName name="DATA7" localSheetId="24">#REF!</definedName>
    <definedName name="DATA7" localSheetId="25">#REF!</definedName>
    <definedName name="DATA7" localSheetId="26">#REF!</definedName>
    <definedName name="DATA7" localSheetId="27">#REF!</definedName>
    <definedName name="DATA7" localSheetId="28">#REF!</definedName>
    <definedName name="DATA7" localSheetId="29">#REF!</definedName>
    <definedName name="DATA7">#REF!</definedName>
    <definedName name="DATA8" localSheetId="15">#REF!</definedName>
    <definedName name="DATA8" localSheetId="16">#REF!</definedName>
    <definedName name="DATA8" localSheetId="17">#REF!</definedName>
    <definedName name="DATA8" localSheetId="18">#REF!</definedName>
    <definedName name="DATA8" localSheetId="19">#REF!</definedName>
    <definedName name="DATA8" localSheetId="20">#REF!</definedName>
    <definedName name="DATA8" localSheetId="24">#REF!</definedName>
    <definedName name="DATA8" localSheetId="25">#REF!</definedName>
    <definedName name="DATA8" localSheetId="26">#REF!</definedName>
    <definedName name="DATA8" localSheetId="27">#REF!</definedName>
    <definedName name="DATA8" localSheetId="28">#REF!</definedName>
    <definedName name="DATA8" localSheetId="29">#REF!</definedName>
    <definedName name="DATA8">#REF!</definedName>
    <definedName name="DATA9" localSheetId="15">#REF!</definedName>
    <definedName name="DATA9" localSheetId="16">#REF!</definedName>
    <definedName name="DATA9" localSheetId="17">#REF!</definedName>
    <definedName name="DATA9" localSheetId="18">#REF!</definedName>
    <definedName name="DATA9" localSheetId="19">#REF!</definedName>
    <definedName name="DATA9" localSheetId="20">#REF!</definedName>
    <definedName name="DATA9" localSheetId="24">#REF!</definedName>
    <definedName name="DATA9" localSheetId="25">#REF!</definedName>
    <definedName name="DATA9" localSheetId="26">#REF!</definedName>
    <definedName name="DATA9" localSheetId="27">#REF!</definedName>
    <definedName name="DATA9" localSheetId="28">#REF!</definedName>
    <definedName name="DATA9" localSheetId="29">#REF!</definedName>
    <definedName name="DATA9">#REF!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#REF!</definedName>
    <definedName name="Date_Table">[14]Input!$T$4:$AA$27</definedName>
    <definedName name="dateorder" localSheetId="15">#REF!</definedName>
    <definedName name="dateorder" localSheetId="16">#REF!</definedName>
    <definedName name="dateorder" localSheetId="17">#REF!</definedName>
    <definedName name="dateorder" localSheetId="18">#REF!</definedName>
    <definedName name="dateorder" localSheetId="19">#REF!</definedName>
    <definedName name="dateorder" localSheetId="20">#REF!</definedName>
    <definedName name="dateorder" localSheetId="24">#REF!</definedName>
    <definedName name="dateorder" localSheetId="25">#REF!</definedName>
    <definedName name="dateorder" localSheetId="26">#REF!</definedName>
    <definedName name="dateorder" localSheetId="27">#REF!</definedName>
    <definedName name="dateorder" localSheetId="28">#REF!</definedName>
    <definedName name="dateorder" localSheetId="29">#REF!</definedName>
    <definedName name="dateorder">#REF!</definedName>
    <definedName name="DCHART4" localSheetId="15" hidden="1">#REF!</definedName>
    <definedName name="DCHART4" localSheetId="16" hidden="1">#REF!</definedName>
    <definedName name="DCHART4" localSheetId="17" hidden="1">#REF!</definedName>
    <definedName name="DCHART4" localSheetId="18" hidden="1">#REF!</definedName>
    <definedName name="DCHART4" localSheetId="19" hidden="1">#REF!</definedName>
    <definedName name="DCHART4" localSheetId="20" hidden="1">#REF!</definedName>
    <definedName name="DCHART4" localSheetId="24" hidden="1">#REF!</definedName>
    <definedName name="DCHART4" localSheetId="25"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hidden="1">#REF!</definedName>
    <definedName name="dd" localSheetId="15" hidden="1">{"Income Statement",#N/A,FALSE,"CFMODEL";"Balance Sheet",#N/A,FALSE,"CFMODEL"}</definedName>
    <definedName name="dd" localSheetId="16" hidden="1">{"Income Statement",#N/A,FALSE,"CFMODEL";"Balance Sheet",#N/A,FALSE,"CFMODEL"}</definedName>
    <definedName name="dd" localSheetId="17" hidden="1">{"Income Statement",#N/A,FALSE,"CFMODEL";"Balance Sheet",#N/A,FALSE,"CFMODEL"}</definedName>
    <definedName name="dd" localSheetId="18" hidden="1">{"Income Statement",#N/A,FALSE,"CFMODEL";"Balance Sheet",#N/A,FALSE,"CFMODEL"}</definedName>
    <definedName name="dd" localSheetId="19" hidden="1">{"Income Statement",#N/A,FALSE,"CFMODEL";"Balance Sheet",#N/A,FALSE,"CFMODEL"}</definedName>
    <definedName name="dd" localSheetId="20" hidden="1">{"Income Statement",#N/A,FALSE,"CFMODEL";"Balance Sheet",#N/A,FALSE,"CFMODEL"}</definedName>
    <definedName name="dd" localSheetId="21" hidden="1">{"Income Statement",#N/A,FALSE,"CFMODEL";"Balance Sheet",#N/A,FALSE,"CFMODEL"}</definedName>
    <definedName name="dd" localSheetId="2" hidden="1">{"Income Statement",#N/A,FALSE,"CFMODEL";"Balance Sheet",#N/A,FALSE,"CFMODEL"}</definedName>
    <definedName name="dd" localSheetId="7" hidden="1">{"Income Statement",#N/A,FALSE,"CFMODEL";"Balance Sheet",#N/A,FALSE,"CFMODEL"}</definedName>
    <definedName name="dd" localSheetId="12" hidden="1">{"Income Statement",#N/A,FALSE,"CFMODEL";"Balance Sheet",#N/A,FALSE,"CFMODEL"}</definedName>
    <definedName name="dd" localSheetId="14" hidden="1">{"Income Statement",#N/A,FALSE,"CFMODEL";"Balance Sheet",#N/A,FALSE,"CFMODEL"}</definedName>
    <definedName name="dd" localSheetId="24" hidden="1">{"Income Statement",#N/A,FALSE,"CFMODEL";"Balance Sheet",#N/A,FALSE,"CFMODEL"}</definedName>
    <definedName name="dd" localSheetId="25"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d" localSheetId="15" hidden="1">{"SourcesUses",#N/A,TRUE,#N/A;"TransOverview",#N/A,TRUE,"CFMODEL"}</definedName>
    <definedName name="ddd" localSheetId="16" hidden="1">{"SourcesUses",#N/A,TRUE,#N/A;"TransOverview",#N/A,TRUE,"CFMODEL"}</definedName>
    <definedName name="ddd" localSheetId="17" hidden="1">{"SourcesUses",#N/A,TRUE,#N/A;"TransOverview",#N/A,TRUE,"CFMODEL"}</definedName>
    <definedName name="ddd" localSheetId="18" hidden="1">{"SourcesUses",#N/A,TRUE,#N/A;"TransOverview",#N/A,TRUE,"CFMODEL"}</definedName>
    <definedName name="ddd" localSheetId="19" hidden="1">{"SourcesUses",#N/A,TRUE,#N/A;"TransOverview",#N/A,TRUE,"CFMODEL"}</definedName>
    <definedName name="ddd" localSheetId="20" hidden="1">{"SourcesUses",#N/A,TRUE,#N/A;"TransOverview",#N/A,TRUE,"CFMODEL"}</definedName>
    <definedName name="ddd" localSheetId="21" hidden="1">{"SourcesUses",#N/A,TRUE,#N/A;"TransOverview",#N/A,TRUE,"CFMODEL"}</definedName>
    <definedName name="ddd" localSheetId="2" hidden="1">{"SourcesUses",#N/A,TRUE,#N/A;"TransOverview",#N/A,TRUE,"CFMODEL"}</definedName>
    <definedName name="ddd" localSheetId="7" hidden="1">{"SourcesUses",#N/A,TRUE,#N/A;"TransOverview",#N/A,TRUE,"CFMODEL"}</definedName>
    <definedName name="ddd" localSheetId="12" hidden="1">{"SourcesUses",#N/A,TRUE,#N/A;"TransOverview",#N/A,TRUE,"CFMODEL"}</definedName>
    <definedName name="ddd" localSheetId="14" hidden="1">{"SourcesUses",#N/A,TRUE,#N/A;"TransOverview",#N/A,TRUE,"CFMODEL"}</definedName>
    <definedName name="ddd" localSheetId="24" hidden="1">{"SourcesUses",#N/A,TRUE,#N/A;"TransOverview",#N/A,TRUE,"CFMODEL"}</definedName>
    <definedName name="ddd" localSheetId="25"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d" localSheetId="15" hidden="1">{"SourcesUses",#N/A,TRUE,"CFMODEL";"TransOverview",#N/A,TRUE,"CFMODEL"}</definedName>
    <definedName name="dddd" localSheetId="16" hidden="1">{"SourcesUses",#N/A,TRUE,"CFMODEL";"TransOverview",#N/A,TRUE,"CFMODEL"}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19" hidden="1">{"SourcesUses",#N/A,TRUE,"CFMODEL";"TransOverview",#N/A,TRUE,"CFMODEL"}</definedName>
    <definedName name="dddd" localSheetId="20" hidden="1">{"SourcesUses",#N/A,TRUE,"CFMODEL";"TransOverview",#N/A,TRUE,"CFMODEL"}</definedName>
    <definedName name="dddd" localSheetId="21" hidden="1">{"SourcesUses",#N/A,TRUE,"CFMODEL";"TransOverview",#N/A,TRUE,"CFMODEL"}</definedName>
    <definedName name="dddd" localSheetId="2" hidden="1">{"SourcesUses",#N/A,TRUE,"CFMODEL";"TransOverview",#N/A,TRUE,"CFMODEL"}</definedName>
    <definedName name="dddd" localSheetId="7" hidden="1">{"SourcesUses",#N/A,TRUE,"CFMODEL";"TransOverview",#N/A,TRUE,"CFMODEL"}</definedName>
    <definedName name="dddd" localSheetId="12" hidden="1">{"SourcesUses",#N/A,TRUE,"CFMODEL";"TransOverview",#N/A,TRUE,"CFMODEL"}</definedName>
    <definedName name="dddd" localSheetId="14" hidden="1">{"SourcesUses",#N/A,TRUE,"CFMODEL";"TransOverview",#N/A,TRUE,"CFMODEL"}</definedName>
    <definedName name="dddd" localSheetId="24" hidden="1">{"SourcesUses",#N/A,TRUE,"CFMODEL";"TransOverview",#N/A,TRUE,"CFMODEL"}</definedName>
    <definedName name="dddd" localSheetId="25"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dddd" localSheetId="15" hidden="1">{"Income Statement",#N/A,FALSE,"CFMODEL";"Balance Sheet",#N/A,FALSE,"CFMODEL"}</definedName>
    <definedName name="dddddddd" localSheetId="16" hidden="1">{"Income Statement",#N/A,FALSE,"CFMODEL";"Balance Sheet",#N/A,FALSE,"CFMODEL"}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19" hidden="1">{"Income Statement",#N/A,FALSE,"CFMODEL";"Balance Sheet",#N/A,FALSE,"CFMODEL"}</definedName>
    <definedName name="dddddddd" localSheetId="20" hidden="1">{"Income Statement",#N/A,FALSE,"CFMODEL";"Balance Sheet",#N/A,FALSE,"CFMODEL"}</definedName>
    <definedName name="dddddddd" localSheetId="21" hidden="1">{"Income Statement",#N/A,FALSE,"CFMODEL";"Balance Sheet",#N/A,FALSE,"CFMODEL"}</definedName>
    <definedName name="dddddddd" localSheetId="2" hidden="1">{"Income Statement",#N/A,FALSE,"CFMODEL";"Balance Sheet",#N/A,FALSE,"CFMODEL"}</definedName>
    <definedName name="dddddddd" localSheetId="7" hidden="1">{"Income Statement",#N/A,FALSE,"CFMODEL";"Balance Sheet",#N/A,FALSE,"CFMODEL"}</definedName>
    <definedName name="dddddddd" localSheetId="12" hidden="1">{"Income Statement",#N/A,FALSE,"CFMODEL";"Balance Sheet",#N/A,FALSE,"CFMODEL"}</definedName>
    <definedName name="dddddddd" localSheetId="14" hidden="1">{"Income Statement",#N/A,FALSE,"CFMODEL";"Balance Sheet",#N/A,FALSE,"CFMODEL"}</definedName>
    <definedName name="dddddddd" localSheetId="24" hidden="1">{"Income Statement",#N/A,FALSE,"CFMODEL";"Balance Sheet",#N/A,FALSE,"CFMODEL"}</definedName>
    <definedName name="dddddddd" localSheetId="25"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ddddddd" localSheetId="15" hidden="1">{"SourcesUses",#N/A,TRUE,"CFMODEL";"TransOverview",#N/A,TRUE,"CFMODEL"}</definedName>
    <definedName name="ddddddddddddddd" localSheetId="16" hidden="1">{"SourcesUses",#N/A,TRUE,"CFMODEL";"TransOverview",#N/A,TRUE,"CFMODEL"}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19" hidden="1">{"SourcesUses",#N/A,TRUE,"CFMODEL";"TransOverview",#N/A,TRUE,"CFMODEL"}</definedName>
    <definedName name="ddddddddddddddd" localSheetId="20" hidden="1">{"SourcesUses",#N/A,TRUE,"CFMODEL";"TransOverview",#N/A,TRUE,"CFMODEL"}</definedName>
    <definedName name="ddddddddddddddd" localSheetId="21" hidden="1">{"SourcesUses",#N/A,TRUE,"CFMODEL";"TransOverview",#N/A,TRUE,"CFMODEL"}</definedName>
    <definedName name="ddddddddddddddd" localSheetId="2" hidden="1">{"SourcesUses",#N/A,TRUE,"CFMODEL";"TransOverview",#N/A,TRUE,"CFMODEL"}</definedName>
    <definedName name="ddddddddddddddd" localSheetId="7" hidden="1">{"SourcesUses",#N/A,TRUE,"CFMODEL";"TransOverview",#N/A,TRUE,"CFMODEL"}</definedName>
    <definedName name="ddddddddddddddd" localSheetId="12" hidden="1">{"SourcesUses",#N/A,TRUE,"CFMODEL";"TransOverview",#N/A,TRUE,"CFMODEL"}</definedName>
    <definedName name="ddddddddddddddd" localSheetId="14" hidden="1">{"SourcesUses",#N/A,TRUE,"CFMODEL";"TransOverview",#N/A,TRUE,"CFMODEL"}</definedName>
    <definedName name="ddddddddddddddd" localSheetId="24" hidden="1">{"SourcesUses",#N/A,TRUE,"CFMODEL";"TransOverview",#N/A,TRUE,"CFMODEL"}</definedName>
    <definedName name="ddddddddddddddd" localSheetId="25"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ddd" localSheetId="15" hidden="1">{"SourcesUses",#N/A,TRUE,#N/A;"TransOverview",#N/A,TRUE,"CFMODEL"}</definedName>
    <definedName name="dddddddddddddddddd" localSheetId="16" hidden="1">{"SourcesUses",#N/A,TRUE,#N/A;"TransOverview",#N/A,TRUE,"CFMODEL"}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19" hidden="1">{"SourcesUses",#N/A,TRUE,#N/A;"TransOverview",#N/A,TRUE,"CFMODEL"}</definedName>
    <definedName name="dddddddddddddddddd" localSheetId="20" hidden="1">{"SourcesUses",#N/A,TRUE,#N/A;"TransOverview",#N/A,TRUE,"CFMODEL"}</definedName>
    <definedName name="dddddddddddddddddd" localSheetId="21" hidden="1">{"SourcesUses",#N/A,TRUE,#N/A;"TransOverview",#N/A,TRUE,"CFMODEL"}</definedName>
    <definedName name="dddddddddddddddddd" localSheetId="2" hidden="1">{"SourcesUses",#N/A,TRUE,#N/A;"TransOverview",#N/A,TRUE,"CFMODEL"}</definedName>
    <definedName name="dddddddddddddddddd" localSheetId="7" hidden="1">{"SourcesUses",#N/A,TRUE,#N/A;"TransOverview",#N/A,TRUE,"CFMODEL"}</definedName>
    <definedName name="dddddddddddddddddd" localSheetId="12" hidden="1">{"SourcesUses",#N/A,TRUE,#N/A;"TransOverview",#N/A,TRUE,"CFMODEL"}</definedName>
    <definedName name="dddddddddddddddddd" localSheetId="14" hidden="1">{"SourcesUses",#N/A,TRUE,#N/A;"TransOverview",#N/A,TRUE,"CFMODEL"}</definedName>
    <definedName name="dddddddddddddddddd" localSheetId="24" hidden="1">{"SourcesUses",#N/A,TRUE,#N/A;"TransOverview",#N/A,TRUE,"CFMODEL"}</definedName>
    <definedName name="dddddddddddddddddd" localSheetId="25"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ddd" localSheetId="15" hidden="1">{"SourcesUses",#N/A,TRUE,"FundsFlow";"TransOverview",#N/A,TRUE,"FundsFlow"}</definedName>
    <definedName name="ddddddddddddddddddddd" localSheetId="16" hidden="1">{"SourcesUses",#N/A,TRUE,"FundsFlow";"TransOverview",#N/A,TRUE,"FundsFlow"}</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19" hidden="1">{"SourcesUses",#N/A,TRUE,"FundsFlow";"TransOverview",#N/A,TRUE,"FundsFlow"}</definedName>
    <definedName name="ddddddddddddddddddddd" localSheetId="20" hidden="1">{"SourcesUses",#N/A,TRUE,"FundsFlow";"TransOverview",#N/A,TRUE,"FundsFlow"}</definedName>
    <definedName name="ddddddddddddddddddddd" localSheetId="21" hidden="1">{"SourcesUses",#N/A,TRUE,"FundsFlow";"TransOverview",#N/A,TRUE,"FundsFlow"}</definedName>
    <definedName name="ddddddddddddddddddddd" localSheetId="2" hidden="1">{"SourcesUses",#N/A,TRUE,"FundsFlow";"TransOverview",#N/A,TRUE,"FundsFlow"}</definedName>
    <definedName name="ddddddddddddddddddddd" localSheetId="7" hidden="1">{"SourcesUses",#N/A,TRUE,"FundsFlow";"TransOverview",#N/A,TRUE,"FundsFlow"}</definedName>
    <definedName name="ddddddddddddddddddddd" localSheetId="12" hidden="1">{"SourcesUses",#N/A,TRUE,"FundsFlow";"TransOverview",#N/A,TRUE,"FundsFlow"}</definedName>
    <definedName name="ddddddddddddddddddddd" localSheetId="14" hidden="1">{"SourcesUses",#N/A,TRUE,"FundsFlow";"TransOverview",#N/A,TRUE,"FundsFlow"}</definedName>
    <definedName name="ddddddddddddddddddddd" localSheetId="24" hidden="1">{"SourcesUses",#N/A,TRUE,"FundsFlow";"TransOverview",#N/A,TRUE,"FundsFlow"}</definedName>
    <definedName name="ddddddddddddddddddddd" localSheetId="25"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dd" localSheetId="15" hidden="1">{"SourcesUses",#N/A,TRUE,#N/A;"TransOverview",#N/A,TRUE,"CFMODEL"}</definedName>
    <definedName name="ddddddddddddddddddddddd" localSheetId="16" hidden="1">{"SourcesUses",#N/A,TRUE,#N/A;"TransOverview",#N/A,TRUE,"CFMODEL"}</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19" hidden="1">{"SourcesUses",#N/A,TRUE,#N/A;"TransOverview",#N/A,TRUE,"CFMODEL"}</definedName>
    <definedName name="ddddddddddddddddddddddd" localSheetId="20" hidden="1">{"SourcesUses",#N/A,TRUE,#N/A;"TransOverview",#N/A,TRUE,"CFMODEL"}</definedName>
    <definedName name="ddddddddddddddddddddddd" localSheetId="21" hidden="1">{"SourcesUses",#N/A,TRUE,#N/A;"TransOverview",#N/A,TRUE,"CFMODEL"}</definedName>
    <definedName name="ddddddddddddddddddddddd" localSheetId="2" hidden="1">{"SourcesUses",#N/A,TRUE,#N/A;"TransOverview",#N/A,TRUE,"CFMODEL"}</definedName>
    <definedName name="ddddddddddddddddddddddd" localSheetId="7" hidden="1">{"SourcesUses",#N/A,TRUE,#N/A;"TransOverview",#N/A,TRUE,"CFMODEL"}</definedName>
    <definedName name="ddddddddddddddddddddddd" localSheetId="12" hidden="1">{"SourcesUses",#N/A,TRUE,#N/A;"TransOverview",#N/A,TRUE,"CFMODEL"}</definedName>
    <definedName name="ddddddddddddddddddddddd" localSheetId="14" hidden="1">{"SourcesUses",#N/A,TRUE,#N/A;"TransOverview",#N/A,TRUE,"CFMODEL"}</definedName>
    <definedName name="ddddddddddddddddddddddd" localSheetId="24" hidden="1">{"SourcesUses",#N/A,TRUE,#N/A;"TransOverview",#N/A,TRUE,"CFMODEL"}</definedName>
    <definedName name="ddddddddddddddddddddddd" localSheetId="25"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f" localSheetId="15" hidden="1">{"2002Frcst","06Month",FALSE,"Frcst Format 2002"}</definedName>
    <definedName name="ddf" localSheetId="16" hidden="1">{"2002Frcst","06Month",FALSE,"Frcst Format 2002"}</definedName>
    <definedName name="ddf" localSheetId="17" hidden="1">{"2002Frcst","06Month",FALSE,"Frcst Format 2002"}</definedName>
    <definedName name="ddf" localSheetId="18" hidden="1">{"2002Frcst","06Month",FALSE,"Frcst Format 2002"}</definedName>
    <definedName name="ddf" localSheetId="19" hidden="1">{"2002Frcst","06Month",FALSE,"Frcst Format 2002"}</definedName>
    <definedName name="ddf" localSheetId="20" hidden="1">{"2002Frcst","06Month",FALSE,"Frcst Format 2002"}</definedName>
    <definedName name="ddf" localSheetId="21" hidden="1">{"2002Frcst","06Month",FALSE,"Frcst Format 2002"}</definedName>
    <definedName name="ddf" localSheetId="2" hidden="1">{"2002Frcst","06Month",FALSE,"Frcst Format 2002"}</definedName>
    <definedName name="ddf" localSheetId="7" hidden="1">{"2002Frcst","06Month",FALSE,"Frcst Format 2002"}</definedName>
    <definedName name="ddf" localSheetId="12" hidden="1">{"2002Frcst","06Month",FALSE,"Frcst Format 2002"}</definedName>
    <definedName name="ddf" localSheetId="14" hidden="1">{"2002Frcst","06Month",FALSE,"Frcst Format 2002"}</definedName>
    <definedName name="ddf" localSheetId="24" hidden="1">{"2002Frcst","06Month",FALSE,"Frcst Format 2002"}</definedName>
    <definedName name="ddf" localSheetId="25"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ebt_Service_Reserve_Drawn_Spread_year_1_to_5" localSheetId="15">#REF!</definedName>
    <definedName name="Debt_Service_Reserve_Drawn_Spread_year_1_to_5" localSheetId="16">#REF!</definedName>
    <definedName name="Debt_Service_Reserve_Drawn_Spread_year_1_to_5" localSheetId="17">#REF!</definedName>
    <definedName name="Debt_Service_Reserve_Drawn_Spread_year_1_to_5" localSheetId="18">#REF!</definedName>
    <definedName name="Debt_Service_Reserve_Drawn_Spread_year_1_to_5" localSheetId="19">#REF!</definedName>
    <definedName name="Debt_Service_Reserve_Drawn_Spread_year_1_to_5" localSheetId="20">#REF!</definedName>
    <definedName name="Debt_Service_Reserve_Drawn_Spread_year_1_to_5" localSheetId="24">#REF!</definedName>
    <definedName name="Debt_Service_Reserve_Drawn_Spread_year_1_to_5" localSheetId="25">#REF!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#REF!</definedName>
    <definedName name="Debt_Service_Reserve_Drawn_Spread_year_6_plus" localSheetId="15">#REF!</definedName>
    <definedName name="Debt_Service_Reserve_Drawn_Spread_year_6_plus" localSheetId="16">#REF!</definedName>
    <definedName name="Debt_Service_Reserve_Drawn_Spread_year_6_plus" localSheetId="17">#REF!</definedName>
    <definedName name="Debt_Service_Reserve_Drawn_Spread_year_6_plus" localSheetId="18">#REF!</definedName>
    <definedName name="Debt_Service_Reserve_Drawn_Spread_year_6_plus" localSheetId="19">#REF!</definedName>
    <definedName name="Debt_Service_Reserve_Drawn_Spread_year_6_plus" localSheetId="20">#REF!</definedName>
    <definedName name="Debt_Service_Reserve_Drawn_Spread_year_6_plus" localSheetId="24">#REF!</definedName>
    <definedName name="Debt_Service_Reserve_Drawn_Spread_year_6_plus" localSheetId="25">#REF!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#REF!</definedName>
    <definedName name="Debt_Service_Reserve_Fund" localSheetId="15">#REF!</definedName>
    <definedName name="Debt_Service_Reserve_Fund" localSheetId="16">#REF!</definedName>
    <definedName name="Debt_Service_Reserve_Fund" localSheetId="17">#REF!</definedName>
    <definedName name="Debt_Service_Reserve_Fund" localSheetId="18">#REF!</definedName>
    <definedName name="Debt_Service_Reserve_Fund" localSheetId="19">#REF!</definedName>
    <definedName name="Debt_Service_Reserve_Fund" localSheetId="20">#REF!</definedName>
    <definedName name="Debt_Service_Reserve_Fund" localSheetId="24">#REF!</definedName>
    <definedName name="Debt_Service_Reserve_Fund" localSheetId="25">#REF!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#REF!</definedName>
    <definedName name="Debt_Service_Reserve_Fund_Change" localSheetId="15">#REF!</definedName>
    <definedName name="Debt_Service_Reserve_Fund_Change" localSheetId="16">#REF!</definedName>
    <definedName name="Debt_Service_Reserve_Fund_Change" localSheetId="17">#REF!</definedName>
    <definedName name="Debt_Service_Reserve_Fund_Change" localSheetId="18">#REF!</definedName>
    <definedName name="Debt_Service_Reserve_Fund_Change" localSheetId="19">#REF!</definedName>
    <definedName name="Debt_Service_Reserve_Fund_Change" localSheetId="20">#REF!</definedName>
    <definedName name="Debt_Service_Reserve_Fund_Change" localSheetId="24">#REF!</definedName>
    <definedName name="Debt_Service_Reserve_Fund_Change" localSheetId="25">#REF!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#REF!</definedName>
    <definedName name="Debt_Service_Reserve_Fund_Initial_Capitalization" localSheetId="15">#REF!</definedName>
    <definedName name="Debt_Service_Reserve_Fund_Initial_Capitalization" localSheetId="16">#REF!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19">#REF!</definedName>
    <definedName name="Debt_Service_Reserve_Fund_Initial_Capitalization" localSheetId="20">#REF!</definedName>
    <definedName name="Debt_Service_Reserve_Fund_Initial_Capitalization" localSheetId="24">#REF!</definedName>
    <definedName name="Debt_Service_Reserve_Fund_Initial_Capitalization" localSheetId="25">#REF!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#REF!</definedName>
    <definedName name="Debt_Service_Reserve_Fund_Initital_Capitalization" localSheetId="15">#REF!</definedName>
    <definedName name="Debt_Service_Reserve_Fund_Initital_Capitalization" localSheetId="16">#REF!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19">#REF!</definedName>
    <definedName name="Debt_Service_Reserve_Fund_Initital_Capitalization" localSheetId="20">#REF!</definedName>
    <definedName name="Debt_Service_Reserve_Fund_Initital_Capitalization" localSheetId="24">#REF!</definedName>
    <definedName name="Debt_Service_Reserve_Fund_Initital_Capitalization" localSheetId="25">#REF!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#REF!</definedName>
    <definedName name="Debt_Service_Reserve_Fund_Interest" localSheetId="15">#REF!</definedName>
    <definedName name="Debt_Service_Reserve_Fund_Interest" localSheetId="16">#REF!</definedName>
    <definedName name="Debt_Service_Reserve_Fund_Interest" localSheetId="17">#REF!</definedName>
    <definedName name="Debt_Service_Reserve_Fund_Interest" localSheetId="18">#REF!</definedName>
    <definedName name="Debt_Service_Reserve_Fund_Interest" localSheetId="19">#REF!</definedName>
    <definedName name="Debt_Service_Reserve_Fund_Interest" localSheetId="20">#REF!</definedName>
    <definedName name="Debt_Service_Reserve_Fund_Interest" localSheetId="24">#REF!</definedName>
    <definedName name="Debt_Service_Reserve_Fund_Interest" localSheetId="25">#REF!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#REF!</definedName>
    <definedName name="Debt_Service_Reserve_LOC_Fee_Rate_year_1_to_5" localSheetId="15">#REF!</definedName>
    <definedName name="Debt_Service_Reserve_LOC_Fee_Rate_year_1_to_5" localSheetId="16">#REF!</definedName>
    <definedName name="Debt_Service_Reserve_LOC_Fee_Rate_year_1_to_5" localSheetId="17">#REF!</definedName>
    <definedName name="Debt_Service_Reserve_LOC_Fee_Rate_year_1_to_5" localSheetId="18">#REF!</definedName>
    <definedName name="Debt_Service_Reserve_LOC_Fee_Rate_year_1_to_5" localSheetId="19">#REF!</definedName>
    <definedName name="Debt_Service_Reserve_LOC_Fee_Rate_year_1_to_5" localSheetId="20">#REF!</definedName>
    <definedName name="Debt_Service_Reserve_LOC_Fee_Rate_year_1_to_5" localSheetId="24">#REF!</definedName>
    <definedName name="Debt_Service_Reserve_LOC_Fee_Rate_year_1_to_5" localSheetId="25">#REF!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#REF!</definedName>
    <definedName name="Debt_Service_Reserve_LOC_Fee_Rate_year_6_plus" localSheetId="15">#REF!</definedName>
    <definedName name="Debt_Service_Reserve_LOC_Fee_Rate_year_6_plus" localSheetId="16">#REF!</definedName>
    <definedName name="Debt_Service_Reserve_LOC_Fee_Rate_year_6_plus" localSheetId="17">#REF!</definedName>
    <definedName name="Debt_Service_Reserve_LOC_Fee_Rate_year_6_plus" localSheetId="18">#REF!</definedName>
    <definedName name="Debt_Service_Reserve_LOC_Fee_Rate_year_6_plus" localSheetId="19">#REF!</definedName>
    <definedName name="Debt_Service_Reserve_LOC_Fee_Rate_year_6_plus" localSheetId="20">#REF!</definedName>
    <definedName name="Debt_Service_Reserve_LOC_Fee_Rate_year_6_plus" localSheetId="24">#REF!</definedName>
    <definedName name="Debt_Service_Reserve_LOC_Fee_Rate_year_6_plus" localSheetId="25">#REF!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#REF!</definedName>
    <definedName name="Debt_Service_Reserve_LOC_Loan_Spread" localSheetId="15">#REF!</definedName>
    <definedName name="Debt_Service_Reserve_LOC_Loan_Spread" localSheetId="16">#REF!</definedName>
    <definedName name="Debt_Service_Reserve_LOC_Loan_Spread" localSheetId="17">#REF!</definedName>
    <definedName name="Debt_Service_Reserve_LOC_Loan_Spread" localSheetId="18">#REF!</definedName>
    <definedName name="Debt_Service_Reserve_LOC_Loan_Spread" localSheetId="19">#REF!</definedName>
    <definedName name="Debt_Service_Reserve_LOC_Loan_Spread" localSheetId="20">#REF!</definedName>
    <definedName name="Debt_Service_Reserve_LOC_Loan_Spread" localSheetId="24">#REF!</definedName>
    <definedName name="Debt_Service_Reserve_LOC_Loan_Spread" localSheetId="25">#REF!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#REF!</definedName>
    <definedName name="Debt_Service_Reserve_LOC_Spread" localSheetId="15">#REF!</definedName>
    <definedName name="Debt_Service_Reserve_LOC_Spread" localSheetId="16">#REF!</definedName>
    <definedName name="Debt_Service_Reserve_LOC_Spread" localSheetId="17">#REF!</definedName>
    <definedName name="Debt_Service_Reserve_LOC_Spread" localSheetId="18">#REF!</definedName>
    <definedName name="Debt_Service_Reserve_LOC_Spread" localSheetId="19">#REF!</definedName>
    <definedName name="Debt_Service_Reserve_LOC_Spread" localSheetId="20">#REF!</definedName>
    <definedName name="Debt_Service_Reserve_LOC_Spread" localSheetId="24">#REF!</definedName>
    <definedName name="Debt_Service_Reserve_LOC_Spread" localSheetId="25">#REF!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#REF!</definedName>
    <definedName name="Debt_Service_Reserve_Switch" localSheetId="15">#REF!</definedName>
    <definedName name="Debt_Service_Reserve_Switch" localSheetId="16">#REF!</definedName>
    <definedName name="Debt_Service_Reserve_Switch" localSheetId="17">#REF!</definedName>
    <definedName name="Debt_Service_Reserve_Switch" localSheetId="18">#REF!</definedName>
    <definedName name="Debt_Service_Reserve_Switch" localSheetId="19">#REF!</definedName>
    <definedName name="Debt_Service_Reserve_Switch" localSheetId="20">#REF!</definedName>
    <definedName name="Debt_Service_Reserve_Switch" localSheetId="24">#REF!</definedName>
    <definedName name="Debt_Service_Reserve_Switch" localSheetId="25">#REF!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#REF!</definedName>
    <definedName name="decimalsep" localSheetId="15">#REF!</definedName>
    <definedName name="decimalsep" localSheetId="16">#REF!</definedName>
    <definedName name="decimalsep" localSheetId="17">#REF!</definedName>
    <definedName name="decimalsep" localSheetId="18">#REF!</definedName>
    <definedName name="decimalsep" localSheetId="19">#REF!</definedName>
    <definedName name="decimalsep" localSheetId="20">#REF!</definedName>
    <definedName name="decimalsep" localSheetId="24">#REF!</definedName>
    <definedName name="decimalsep" localSheetId="25">#REF!</definedName>
    <definedName name="decimalsep" localSheetId="26">#REF!</definedName>
    <definedName name="decimalsep" localSheetId="27">#REF!</definedName>
    <definedName name="decimalsep" localSheetId="28">#REF!</definedName>
    <definedName name="decimalsep" localSheetId="29">#REF!</definedName>
    <definedName name="decimalsep">#REF!</definedName>
    <definedName name="DEFTO65FACTOR" localSheetId="15">#REF!</definedName>
    <definedName name="DEFTO65FACTOR" localSheetId="16">#REF!</definedName>
    <definedName name="DEFTO65FACTOR" localSheetId="17">#REF!</definedName>
    <definedName name="DEFTO65FACTOR" localSheetId="18">#REF!</definedName>
    <definedName name="DEFTO65FACTOR" localSheetId="19">#REF!</definedName>
    <definedName name="DEFTO65FACTOR" localSheetId="20">#REF!</definedName>
    <definedName name="DEFTO65FACTOR" localSheetId="24">#REF!</definedName>
    <definedName name="DEFTO65FACTOR" localSheetId="25">#REF!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#REF!</definedName>
    <definedName name="DELICIAS_operating_exp" localSheetId="15">#REF!</definedName>
    <definedName name="DELICIAS_operating_exp" localSheetId="16">#REF!</definedName>
    <definedName name="DELICIAS_operating_exp" localSheetId="17">#REF!</definedName>
    <definedName name="DELICIAS_operating_exp" localSheetId="18">#REF!</definedName>
    <definedName name="DELICIAS_operating_exp" localSheetId="19">#REF!</definedName>
    <definedName name="DELICIAS_operating_exp" localSheetId="20">#REF!</definedName>
    <definedName name="DELICIAS_operating_exp" localSheetId="24">#REF!</definedName>
    <definedName name="DELICIAS_operating_exp" localSheetId="25">#REF!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#REF!</definedName>
    <definedName name="DELTA" localSheetId="15">#REF!</definedName>
    <definedName name="DELTA" localSheetId="16">#REF!</definedName>
    <definedName name="DELTA" localSheetId="17">#REF!</definedName>
    <definedName name="DELTA" localSheetId="18">#REF!</definedName>
    <definedName name="DELTA" localSheetId="19">#REF!</definedName>
    <definedName name="DELTA" localSheetId="20">#REF!</definedName>
    <definedName name="DELTA" localSheetId="24">#REF!</definedName>
    <definedName name="DELTA" localSheetId="25">#REF!</definedName>
    <definedName name="DELTA" localSheetId="26">#REF!</definedName>
    <definedName name="DELTA" localSheetId="27">#REF!</definedName>
    <definedName name="DELTA" localSheetId="28">#REF!</definedName>
    <definedName name="DELTA" localSheetId="29">#REF!</definedName>
    <definedName name="DELTA">#REF!</definedName>
    <definedName name="Depreciable_Life">[15]Assumptions!$C$22</definedName>
    <definedName name="Desktop" localSheetId="15">#REF!</definedName>
    <definedName name="Desktop" localSheetId="16">#REF!</definedName>
    <definedName name="Desktop" localSheetId="17">#REF!</definedName>
    <definedName name="Desktop" localSheetId="18">#REF!</definedName>
    <definedName name="Desktop" localSheetId="19">#REF!</definedName>
    <definedName name="Desktop" localSheetId="20">#REF!</definedName>
    <definedName name="Desktop" localSheetId="24">#REF!</definedName>
    <definedName name="Desktop" localSheetId="25">#REF!</definedName>
    <definedName name="Desktop" localSheetId="26">#REF!</definedName>
    <definedName name="Desktop" localSheetId="27">#REF!</definedName>
    <definedName name="Desktop" localSheetId="28">#REF!</definedName>
    <definedName name="Desktop" localSheetId="29">#REF!</definedName>
    <definedName name="Desktop">#REF!</definedName>
    <definedName name="dfdfd" localSheetId="15"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 hidden="1">{"Page_1",#N/A,FALSE,"BAD4Q98";"Page_2",#N/A,FALSE,"BAD4Q98";"Page_3",#N/A,FALSE,"BAD4Q98";"Page_4",#N/A,FALSE,"BAD4Q98";"Page_5",#N/A,FALSE,"BAD4Q98";"Page_6",#N/A,FALSE,"BAD4Q98";"Input_1",#N/A,FALSE,"BAD4Q98";"Input_2",#N/A,FALSE,"BAD4Q98"}</definedName>
    <definedName name="dfdfd" localSheetId="7" hidden="1">{"Page_1",#N/A,FALSE,"BAD4Q98";"Page_2",#N/A,FALSE,"BAD4Q98";"Page_3",#N/A,FALSE,"BAD4Q98";"Page_4",#N/A,FALSE,"BAD4Q98";"Page_5",#N/A,FALSE,"BAD4Q98";"Page_6",#N/A,FALSE,"BAD4Q98";"Input_1",#N/A,FALSE,"BAD4Q98";"Input_2",#N/A,FALSE,"BAD4Q98"}</definedName>
    <definedName name="dfdfd" localSheetId="12" hidden="1">{"Page_1",#N/A,FALSE,"BAD4Q98";"Page_2",#N/A,FALSE,"BAD4Q98";"Page_3",#N/A,FALSE,"BAD4Q98";"Page_4",#N/A,FALSE,"BAD4Q98";"Page_5",#N/A,FALSE,"BAD4Q98";"Page_6",#N/A,FALSE,"BAD4Q98";"Input_1",#N/A,FALSE,"BAD4Q98";"Input_2",#N/A,FALSE,"BAD4Q98"}</definedName>
    <definedName name="dfdfd" localSheetId="14" hidden="1">{"Page_1",#N/A,FALSE,"BAD4Q98";"Page_2",#N/A,FALSE,"BAD4Q98";"Page_3",#N/A,FALSE,"BAD4Q98";"Page_4",#N/A,FALSE,"BAD4Q98";"Page_5",#N/A,FALSE,"BAD4Q98";"Page_6",#N/A,FALSE,"BAD4Q98";"Input_1",#N/A,FALSE,"BAD4Q98";"Input_2",#N/A,FALSE,"BAD4Q98"}</definedName>
    <definedName name="dfdfd" localSheetId="24" hidden="1">{"Page_1",#N/A,FALSE,"BAD4Q98";"Page_2",#N/A,FALSE,"BAD4Q98";"Page_3",#N/A,FALSE,"BAD4Q98";"Page_4",#N/A,FALSE,"BAD4Q98";"Page_5",#N/A,FALSE,"BAD4Q98";"Page_6",#N/A,FALSE,"BAD4Q98";"Input_1",#N/A,FALSE,"BAD4Q98";"Input_2",#N/A,FALSE,"BAD4Q98"}</definedName>
    <definedName name="dfdfd" localSheetId="25"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 hidden="1">{"Page_1",#N/A,FALSE,"BAD4Q98";"Page_2",#N/A,FALSE,"BAD4Q98";"Page_3",#N/A,FALSE,"BAD4Q98";"Page_4",#N/A,FALSE,"BAD4Q98";"Page_5",#N/A,FALSE,"BAD4Q98";"Page_6",#N/A,FALSE,"BAD4Q98";"Input_1",#N/A,FALSE,"BAD4Q98";"Input_2",#N/A,FALSE,"BAD4Q98"}</definedName>
    <definedName name="dfds" localSheetId="7" hidden="1">{"Page_1",#N/A,FALSE,"BAD4Q98";"Page_2",#N/A,FALSE,"BAD4Q98";"Page_3",#N/A,FALSE,"BAD4Q98";"Page_4",#N/A,FALSE,"BAD4Q98";"Page_5",#N/A,FALSE,"BAD4Q98";"Page_6",#N/A,FALSE,"BAD4Q98";"Input_1",#N/A,FALSE,"BAD4Q98";"Input_2",#N/A,FALSE,"BAD4Q98"}</definedName>
    <definedName name="dfds" localSheetId="12" hidden="1">{"Page_1",#N/A,FALSE,"BAD4Q98";"Page_2",#N/A,FALSE,"BAD4Q98";"Page_3",#N/A,FALSE,"BAD4Q98";"Page_4",#N/A,FALSE,"BAD4Q98";"Page_5",#N/A,FALSE,"BAD4Q98";"Page_6",#N/A,FALSE,"BAD4Q98";"Input_1",#N/A,FALSE,"BAD4Q98";"Input_2",#N/A,FALSE,"BAD4Q98"}</definedName>
    <definedName name="dfds" localSheetId="14" hidden="1">{"Page_1",#N/A,FALSE,"BAD4Q98";"Page_2",#N/A,FALSE,"BAD4Q98";"Page_3",#N/A,FALSE,"BAD4Q98";"Page_4",#N/A,FALSE,"BAD4Q98";"Page_5",#N/A,FALSE,"BAD4Q98";"Page_6",#N/A,FALSE,"BAD4Q98";"Input_1",#N/A,FALSE,"BAD4Q98";"Input_2",#N/A,FALSE,"BAD4Q98"}</definedName>
    <definedName name="dfds" localSheetId="24" hidden="1">{"Page_1",#N/A,FALSE,"BAD4Q98";"Page_2",#N/A,FALSE,"BAD4Q98";"Page_3",#N/A,FALSE,"BAD4Q98";"Page_4",#N/A,FALSE,"BAD4Q98";"Page_5",#N/A,FALSE,"BAD4Q98";"Page_6",#N/A,FALSE,"BAD4Q98";"Input_1",#N/A,FALSE,"BAD4Q98";"Input_2",#N/A,FALSE,"BAD4Q98"}</definedName>
    <definedName name="dfds" localSheetId="25"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isaster">#REF!</definedName>
    <definedName name="disc_date">[16]Input!$B$3</definedName>
    <definedName name="disc_month" localSheetId="15">#REF!</definedName>
    <definedName name="disc_month" localSheetId="16">#REF!</definedName>
    <definedName name="disc_month" localSheetId="17">#REF!</definedName>
    <definedName name="disc_month" localSheetId="18">#REF!</definedName>
    <definedName name="disc_month" localSheetId="19">#REF!</definedName>
    <definedName name="disc_month" localSheetId="20">#REF!</definedName>
    <definedName name="disc_month" localSheetId="24">#REF!</definedName>
    <definedName name="disc_month" localSheetId="25">#REF!</definedName>
    <definedName name="disc_month" localSheetId="26">#REF!</definedName>
    <definedName name="disc_month" localSheetId="27">#REF!</definedName>
    <definedName name="disc_month" localSheetId="28">#REF!</definedName>
    <definedName name="disc_month" localSheetId="29">#REF!</definedName>
    <definedName name="disc_month">#REF!</definedName>
    <definedName name="disc_year">[16]Input!$C$3</definedName>
    <definedName name="Discount_Year">[4]Inputs!$B$84</definedName>
    <definedName name="distribution_portanl">[5]Inputs!$B$24</definedName>
    <definedName name="DP1287TB1" localSheetId="15">#REF!</definedName>
    <definedName name="DP1287TB1" localSheetId="16">#REF!</definedName>
    <definedName name="DP1287TB1" localSheetId="17">#REF!</definedName>
    <definedName name="DP1287TB1" localSheetId="18">#REF!</definedName>
    <definedName name="DP1287TB1" localSheetId="19">#REF!</definedName>
    <definedName name="DP1287TB1" localSheetId="20">#REF!</definedName>
    <definedName name="DP1287TB1" localSheetId="24">#REF!</definedName>
    <definedName name="DP1287TB1" localSheetId="25">#REF!</definedName>
    <definedName name="DP1287TB1" localSheetId="26">#REF!</definedName>
    <definedName name="DP1287TB1" localSheetId="27">#REF!</definedName>
    <definedName name="DP1287TB1" localSheetId="28">#REF!</definedName>
    <definedName name="DP1287TB1" localSheetId="29">#REF!</definedName>
    <definedName name="DP1287TB1">#REF!</definedName>
    <definedName name="DR" localSheetId="15">#REF!+#REF!</definedName>
    <definedName name="DR" localSheetId="16">#REF!+#REF!</definedName>
    <definedName name="DR" localSheetId="17">#REF!+#REF!</definedName>
    <definedName name="DR" localSheetId="18">#REF!+#REF!</definedName>
    <definedName name="DR" localSheetId="19">#REF!+#REF!</definedName>
    <definedName name="DR" localSheetId="20">#REF!+#REF!</definedName>
    <definedName name="DR" localSheetId="24">#REF!+#REF!</definedName>
    <definedName name="DR" localSheetId="25">#REF!+#REF!</definedName>
    <definedName name="DR" localSheetId="26">#REF!+#REF!</definedName>
    <definedName name="DR" localSheetId="27">#REF!+#REF!</definedName>
    <definedName name="DR" localSheetId="28">#REF!+#REF!</definedName>
    <definedName name="DR" localSheetId="29">#REF!+#REF!</definedName>
    <definedName name="DR">#REF!+#REF!</definedName>
    <definedName name="dual_treesteps" localSheetId="15">#REF!</definedName>
    <definedName name="dual_treesteps" localSheetId="16">#REF!</definedName>
    <definedName name="dual_treesteps" localSheetId="17">#REF!</definedName>
    <definedName name="dual_treesteps" localSheetId="18">#REF!</definedName>
    <definedName name="dual_treesteps" localSheetId="19">#REF!</definedName>
    <definedName name="dual_treesteps" localSheetId="20">#REF!</definedName>
    <definedName name="dual_treesteps" localSheetId="24">#REF!</definedName>
    <definedName name="dual_treesteps" localSheetId="25">#REF!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#REF!</definedName>
    <definedName name="dual_volatility" localSheetId="15">#REF!</definedName>
    <definedName name="dual_volatility" localSheetId="16">#REF!</definedName>
    <definedName name="dual_volatility" localSheetId="17">#REF!</definedName>
    <definedName name="dual_volatility" localSheetId="18">#REF!</definedName>
    <definedName name="dual_volatility" localSheetId="19">#REF!</definedName>
    <definedName name="dual_volatility" localSheetId="20">#REF!</definedName>
    <definedName name="dual_volatility" localSheetId="24">#REF!</definedName>
    <definedName name="dual_volatility" localSheetId="25">#REF!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#REF!</definedName>
    <definedName name="dual_volatility2" localSheetId="15">#REF!</definedName>
    <definedName name="dual_volatility2" localSheetId="16">#REF!</definedName>
    <definedName name="dual_volatility2" localSheetId="17">#REF!</definedName>
    <definedName name="dual_volatility2" localSheetId="18">#REF!</definedName>
    <definedName name="dual_volatility2" localSheetId="19">#REF!</definedName>
    <definedName name="dual_volatility2" localSheetId="20">#REF!</definedName>
    <definedName name="dual_volatility2" localSheetId="24">#REF!</definedName>
    <definedName name="dual_volatility2" localSheetId="25">#REF!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#REF!</definedName>
    <definedName name="dupper12">[2]Parameters!$D$19</definedName>
    <definedName name="DZ.IndSpec_Left" localSheetId="15" hidden="1">#REF!</definedName>
    <definedName name="DZ.IndSpec_Left" localSheetId="16" hidden="1">#REF!</definedName>
    <definedName name="DZ.IndSpec_Left" localSheetId="17" hidden="1">#REF!</definedName>
    <definedName name="DZ.IndSpec_Left" localSheetId="18" hidden="1">#REF!</definedName>
    <definedName name="DZ.IndSpec_Left" localSheetId="19" hidden="1">#REF!</definedName>
    <definedName name="DZ.IndSpec_Left" localSheetId="20" hidden="1">#REF!</definedName>
    <definedName name="DZ.IndSpec_Left" localSheetId="24" hidden="1">#REF!</definedName>
    <definedName name="DZ.IndSpec_Left" localSheetId="25"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hidden="1">#REF!</definedName>
    <definedName name="DZ.IndSpec_Right" localSheetId="15" hidden="1">#REF!</definedName>
    <definedName name="DZ.IndSpec_Right" localSheetId="16" hidden="1">#REF!</definedName>
    <definedName name="DZ.IndSpec_Right" localSheetId="17" hidden="1">#REF!</definedName>
    <definedName name="DZ.IndSpec_Right" localSheetId="18" hidden="1">#REF!</definedName>
    <definedName name="DZ.IndSpec_Right" localSheetId="19" hidden="1">#REF!</definedName>
    <definedName name="DZ.IndSpec_Right" localSheetId="20" hidden="1">#REF!</definedName>
    <definedName name="DZ.IndSpec_Right" localSheetId="24" hidden="1">#REF!</definedName>
    <definedName name="DZ.IndSpec_Right" localSheetId="25"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hidden="1">#REF!</definedName>
    <definedName name="E.R.">2.15</definedName>
    <definedName name="E_Data">#REF!</definedName>
    <definedName name="eeeeeeeeeee" localSheetId="15" hidden="1">{"SourcesUses",#N/A,TRUE,#N/A;"TransOverview",#N/A,TRUE,"CFMODEL"}</definedName>
    <definedName name="eeeeeeeeeee" localSheetId="16" hidden="1">{"SourcesUses",#N/A,TRUE,#N/A;"TransOverview",#N/A,TRUE,"CFMODEL"}</definedName>
    <definedName name="eeeeeeeeeee" localSheetId="17" hidden="1">{"SourcesUses",#N/A,TRUE,#N/A;"TransOverview",#N/A,TRUE,"CFMODEL"}</definedName>
    <definedName name="eeeeeeeeeee" localSheetId="18" hidden="1">{"SourcesUses",#N/A,TRUE,#N/A;"TransOverview",#N/A,TRUE,"CFMODEL"}</definedName>
    <definedName name="eeeeeeeeeee" localSheetId="19" hidden="1">{"SourcesUses",#N/A,TRUE,#N/A;"TransOverview",#N/A,TRUE,"CFMODEL"}</definedName>
    <definedName name="eeeeeeeeeee" localSheetId="20" hidden="1">{"SourcesUses",#N/A,TRUE,#N/A;"TransOverview",#N/A,TRUE,"CFMODEL"}</definedName>
    <definedName name="eeeeeeeeeee" localSheetId="21" hidden="1">{"SourcesUses",#N/A,TRUE,#N/A;"TransOverview",#N/A,TRUE,"CFMODEL"}</definedName>
    <definedName name="eeeeeeeeeee" localSheetId="2" hidden="1">{"SourcesUses",#N/A,TRUE,#N/A;"TransOverview",#N/A,TRUE,"CFMODEL"}</definedName>
    <definedName name="eeeeeeeeeee" localSheetId="7" hidden="1">{"SourcesUses",#N/A,TRUE,#N/A;"TransOverview",#N/A,TRUE,"CFMODEL"}</definedName>
    <definedName name="eeeeeeeeeee" localSheetId="12" hidden="1">{"SourcesUses",#N/A,TRUE,#N/A;"TransOverview",#N/A,TRUE,"CFMODEL"}</definedName>
    <definedName name="eeeeeeeeeee" localSheetId="14" hidden="1">{"SourcesUses",#N/A,TRUE,#N/A;"TransOverview",#N/A,TRUE,"CFMODEL"}</definedName>
    <definedName name="eeeeeeeeeee" localSheetId="24" hidden="1">{"SourcesUses",#N/A,TRUE,#N/A;"TransOverview",#N/A,TRUE,"CFMODEL"}</definedName>
    <definedName name="eeeeeeeeeee" localSheetId="25"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eeeeeee" localSheetId="15" hidden="1">{"SourcesUses",#N/A,TRUE,"FundsFlow";"TransOverview",#N/A,TRUE,"FundsFlow"}</definedName>
    <definedName name="eeeeeeeeeeeeeeeeee" localSheetId="16" hidden="1">{"SourcesUses",#N/A,TRUE,"FundsFlow";"TransOverview",#N/A,TRUE,"FundsFlow"}</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19" hidden="1">{"SourcesUses",#N/A,TRUE,"FundsFlow";"TransOverview",#N/A,TRUE,"FundsFlow"}</definedName>
    <definedName name="eeeeeeeeeeeeeeeeee" localSheetId="20" hidden="1">{"SourcesUses",#N/A,TRUE,"FundsFlow";"TransOverview",#N/A,TRUE,"FundsFlow"}</definedName>
    <definedName name="eeeeeeeeeeeeeeeeee" localSheetId="21" hidden="1">{"SourcesUses",#N/A,TRUE,"FundsFlow";"TransOverview",#N/A,TRUE,"FundsFlow"}</definedName>
    <definedName name="eeeeeeeeeeeeeeeeee" localSheetId="2" hidden="1">{"SourcesUses",#N/A,TRUE,"FundsFlow";"TransOverview",#N/A,TRUE,"FundsFlow"}</definedName>
    <definedName name="eeeeeeeeeeeeeeeeee" localSheetId="7" hidden="1">{"SourcesUses",#N/A,TRUE,"FundsFlow";"TransOverview",#N/A,TRUE,"FundsFlow"}</definedName>
    <definedName name="eeeeeeeeeeeeeeeeee" localSheetId="12" hidden="1">{"SourcesUses",#N/A,TRUE,"FundsFlow";"TransOverview",#N/A,TRUE,"FundsFlow"}</definedName>
    <definedName name="eeeeeeeeeeeeeeeeee" localSheetId="14" hidden="1">{"SourcesUses",#N/A,TRUE,"FundsFlow";"TransOverview",#N/A,TRUE,"FundsFlow"}</definedName>
    <definedName name="eeeeeeeeeeeeeeeeee" localSheetId="24" hidden="1">{"SourcesUses",#N/A,TRUE,"FundsFlow";"TransOverview",#N/A,TRUE,"FundsFlow"}</definedName>
    <definedName name="eeeeeeeeeeeeeeeeee" localSheetId="25"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ffective_date">[5]Inputs!$B$14</definedName>
    <definedName name="eighty_seven" localSheetId="15">#REF!</definedName>
    <definedName name="eighty_seven" localSheetId="16">#REF!</definedName>
    <definedName name="eighty_seven" localSheetId="17">#REF!</definedName>
    <definedName name="eighty_seven" localSheetId="18">#REF!</definedName>
    <definedName name="eighty_seven" localSheetId="19">#REF!</definedName>
    <definedName name="eighty_seven" localSheetId="20">#REF!</definedName>
    <definedName name="eighty_seven" localSheetId="24">#REF!</definedName>
    <definedName name="eighty_seven" localSheetId="25">#REF!</definedName>
    <definedName name="eighty_seven" localSheetId="26">#REF!</definedName>
    <definedName name="eighty_seven" localSheetId="27">#REF!</definedName>
    <definedName name="eighty_seven" localSheetId="28">#REF!</definedName>
    <definedName name="eighty_seven" localSheetId="29">#REF!</definedName>
    <definedName name="eighty_seven">#REF!</definedName>
    <definedName name="electric" localSheetId="15">#REF!</definedName>
    <definedName name="electric" localSheetId="16">#REF!</definedName>
    <definedName name="electric" localSheetId="17">#REF!</definedName>
    <definedName name="electric" localSheetId="18">#REF!</definedName>
    <definedName name="electric" localSheetId="19">#REF!</definedName>
    <definedName name="electric" localSheetId="20">#REF!</definedName>
    <definedName name="electric" localSheetId="24">#REF!</definedName>
    <definedName name="electric" localSheetId="25">#REF!</definedName>
    <definedName name="electric" localSheetId="26">#REF!</definedName>
    <definedName name="electric" localSheetId="27">#REF!</definedName>
    <definedName name="electric" localSheetId="28">#REF!</definedName>
    <definedName name="electric" localSheetId="29">#REF!</definedName>
    <definedName name="electric">#REF!</definedName>
    <definedName name="electric_deep">'[17]Realization Rates'!$C$7</definedName>
    <definedName name="electric_plus">'[18]Realization Rates'!$C$6</definedName>
    <definedName name="EnergyServices_Rev_Growth">[9]Assumptions!$C$13</definedName>
    <definedName name="Enterprise" localSheetId="15">#REF!</definedName>
    <definedName name="Enterprise" localSheetId="16">#REF!</definedName>
    <definedName name="Enterprise" localSheetId="17">#REF!</definedName>
    <definedName name="Enterprise" localSheetId="18">#REF!</definedName>
    <definedName name="Enterprise" localSheetId="19">#REF!</definedName>
    <definedName name="Enterprise" localSheetId="20">#REF!</definedName>
    <definedName name="Enterprise" localSheetId="24">#REF!</definedName>
    <definedName name="Enterprise" localSheetId="25">#REF!</definedName>
    <definedName name="Enterprise" localSheetId="26">#REF!</definedName>
    <definedName name="Enterprise" localSheetId="27">#REF!</definedName>
    <definedName name="Enterprise" localSheetId="28">#REF!</definedName>
    <definedName name="Enterprise" localSheetId="29">#REF!</definedName>
    <definedName name="Enterprise">#REF!</definedName>
    <definedName name="entity" localSheetId="15">#REF!</definedName>
    <definedName name="entity" localSheetId="16">#REF!</definedName>
    <definedName name="entity" localSheetId="17">#REF!</definedName>
    <definedName name="entity" localSheetId="18">#REF!</definedName>
    <definedName name="entity" localSheetId="19">#REF!</definedName>
    <definedName name="entity" localSheetId="20">#REF!</definedName>
    <definedName name="entity" localSheetId="24">#REF!</definedName>
    <definedName name="entity" localSheetId="25">#REF!</definedName>
    <definedName name="entity" localSheetId="26">#REF!</definedName>
    <definedName name="entity" localSheetId="27">#REF!</definedName>
    <definedName name="entity" localSheetId="28">#REF!</definedName>
    <definedName name="entity" localSheetId="29">#REF!</definedName>
    <definedName name="entity">#REF!</definedName>
    <definedName name="entity1" localSheetId="15">#REF!</definedName>
    <definedName name="entity1" localSheetId="16">#REF!</definedName>
    <definedName name="entity1" localSheetId="17">#REF!</definedName>
    <definedName name="entity1" localSheetId="18">#REF!</definedName>
    <definedName name="entity1" localSheetId="19">#REF!</definedName>
    <definedName name="entity1" localSheetId="20">#REF!</definedName>
    <definedName name="entity1" localSheetId="24">#REF!</definedName>
    <definedName name="entity1" localSheetId="25">#REF!</definedName>
    <definedName name="entity1" localSheetId="26">#REF!</definedName>
    <definedName name="entity1" localSheetId="27">#REF!</definedName>
    <definedName name="entity1" localSheetId="28">#REF!</definedName>
    <definedName name="entity1" localSheetId="29">#REF!</definedName>
    <definedName name="entity1">#REF!</definedName>
    <definedName name="Equity_Bridge_Loan_Interest_Expense_Lease" localSheetId="15">#REF!</definedName>
    <definedName name="Equity_Bridge_Loan_Interest_Expense_Lease" localSheetId="16">#REF!</definedName>
    <definedName name="Equity_Bridge_Loan_Interest_Expense_Lease" localSheetId="17">#REF!</definedName>
    <definedName name="Equity_Bridge_Loan_Interest_Expense_Lease" localSheetId="18">#REF!</definedName>
    <definedName name="Equity_Bridge_Loan_Interest_Expense_Lease" localSheetId="19">#REF!</definedName>
    <definedName name="Equity_Bridge_Loan_Interest_Expense_Lease" localSheetId="20">#REF!</definedName>
    <definedName name="Equity_Bridge_Loan_Interest_Expense_Lease" localSheetId="24">#REF!</definedName>
    <definedName name="Equity_Bridge_Loan_Interest_Expense_Lease" localSheetId="25">#REF!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#REF!</definedName>
    <definedName name="equityapo_volatility" localSheetId="15">#REF!</definedName>
    <definedName name="equityapo_volatility" localSheetId="16">#REF!</definedName>
    <definedName name="equityapo_volatility" localSheetId="17">#REF!</definedName>
    <definedName name="equityapo_volatility" localSheetId="18">#REF!</definedName>
    <definedName name="equityapo_volatility" localSheetId="19">#REF!</definedName>
    <definedName name="equityapo_volatility" localSheetId="20">#REF!</definedName>
    <definedName name="equityapo_volatility" localSheetId="24">#REF!</definedName>
    <definedName name="equityapo_volatility" localSheetId="25">#REF!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#REF!</definedName>
    <definedName name="equityoption_treesteps" localSheetId="15">#REF!</definedName>
    <definedName name="equityoption_treesteps" localSheetId="16">#REF!</definedName>
    <definedName name="equityoption_treesteps" localSheetId="17">#REF!</definedName>
    <definedName name="equityoption_treesteps" localSheetId="18">#REF!</definedName>
    <definedName name="equityoption_treesteps" localSheetId="19">#REF!</definedName>
    <definedName name="equityoption_treesteps" localSheetId="20">#REF!</definedName>
    <definedName name="equityoption_treesteps" localSheetId="24">#REF!</definedName>
    <definedName name="equityoption_treesteps" localSheetId="25">#REF!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#REF!</definedName>
    <definedName name="equityoption_volatility" localSheetId="15">#REF!</definedName>
    <definedName name="equityoption_volatility" localSheetId="16">#REF!</definedName>
    <definedName name="equityoption_volatility" localSheetId="17">#REF!</definedName>
    <definedName name="equityoption_volatility" localSheetId="18">#REF!</definedName>
    <definedName name="equityoption_volatility" localSheetId="19">#REF!</definedName>
    <definedName name="equityoption_volatility" localSheetId="20">#REF!</definedName>
    <definedName name="equityoption_volatility" localSheetId="24">#REF!</definedName>
    <definedName name="equityoption_volatility" localSheetId="25">#REF!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#REF!</definedName>
    <definedName name="EssAliasTable">"Default"</definedName>
    <definedName name="ESSBASE_AREA">#REF!</definedName>
    <definedName name="eurofutopt_meanreversion" localSheetId="15">#REF!</definedName>
    <definedName name="eurofutopt_meanreversion" localSheetId="16">#REF!</definedName>
    <definedName name="eurofutopt_meanreversion" localSheetId="17">#REF!</definedName>
    <definedName name="eurofutopt_meanreversion" localSheetId="18">#REF!</definedName>
    <definedName name="eurofutopt_meanreversion" localSheetId="19">#REF!</definedName>
    <definedName name="eurofutopt_meanreversion" localSheetId="20">#REF!</definedName>
    <definedName name="eurofutopt_meanreversion" localSheetId="24">#REF!</definedName>
    <definedName name="eurofutopt_meanreversion" localSheetId="25">#REF!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#REF!</definedName>
    <definedName name="eurofutopt_model" localSheetId="15">#REF!</definedName>
    <definedName name="eurofutopt_model" localSheetId="16">#REF!</definedName>
    <definedName name="eurofutopt_model" localSheetId="17">#REF!</definedName>
    <definedName name="eurofutopt_model" localSheetId="18">#REF!</definedName>
    <definedName name="eurofutopt_model" localSheetId="19">#REF!</definedName>
    <definedName name="eurofutopt_model" localSheetId="20">#REF!</definedName>
    <definedName name="eurofutopt_model" localSheetId="24">#REF!</definedName>
    <definedName name="eurofutopt_model" localSheetId="25">#REF!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#REF!</definedName>
    <definedName name="eurofutopt_volatility" localSheetId="15">#REF!</definedName>
    <definedName name="eurofutopt_volatility" localSheetId="16">#REF!</definedName>
    <definedName name="eurofutopt_volatility" localSheetId="17">#REF!</definedName>
    <definedName name="eurofutopt_volatility" localSheetId="18">#REF!</definedName>
    <definedName name="eurofutopt_volatility" localSheetId="19">#REF!</definedName>
    <definedName name="eurofutopt_volatility" localSheetId="20">#REF!</definedName>
    <definedName name="eurofutopt_volatility" localSheetId="24">#REF!</definedName>
    <definedName name="eurofutopt_volatility" localSheetId="25">#REF!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#REF!</definedName>
    <definedName name="ev.Calculation" hidden="1">-4105</definedName>
    <definedName name="ev.Initialized" hidden="1">FALSE</definedName>
    <definedName name="EXA">#REF!</definedName>
    <definedName name="Excess_Dividend_Tax_Amount_Unlevered" localSheetId="15">#REF!</definedName>
    <definedName name="Excess_Dividend_Tax_Amount_Unlevered" localSheetId="16">#REF!</definedName>
    <definedName name="Excess_Dividend_Tax_Amount_Unlevered" localSheetId="17">#REF!</definedName>
    <definedName name="Excess_Dividend_Tax_Amount_Unlevered" localSheetId="18">#REF!</definedName>
    <definedName name="Excess_Dividend_Tax_Amount_Unlevered" localSheetId="19">#REF!</definedName>
    <definedName name="Excess_Dividend_Tax_Amount_Unlevered" localSheetId="20">#REF!</definedName>
    <definedName name="Excess_Dividend_Tax_Amount_Unlevered" localSheetId="24">#REF!</definedName>
    <definedName name="Excess_Dividend_Tax_Amount_Unlevered" localSheetId="25">#REF!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#REF!</definedName>
    <definedName name="Excess_Dividends_Tax_Amount" localSheetId="15">#REF!</definedName>
    <definedName name="Excess_Dividends_Tax_Amount" localSheetId="16">#REF!</definedName>
    <definedName name="Excess_Dividends_Tax_Amount" localSheetId="17">#REF!</definedName>
    <definedName name="Excess_Dividends_Tax_Amount" localSheetId="18">#REF!</definedName>
    <definedName name="Excess_Dividends_Tax_Amount" localSheetId="19">#REF!</definedName>
    <definedName name="Excess_Dividends_Tax_Amount" localSheetId="20">#REF!</definedName>
    <definedName name="Excess_Dividends_Tax_Amount" localSheetId="24">#REF!</definedName>
    <definedName name="Excess_Dividends_Tax_Amount" localSheetId="25">#REF!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#REF!</definedName>
    <definedName name="exchange_rates">[5]Inputs!$B$29</definedName>
    <definedName name="existing" localSheetId="15">#REF!</definedName>
    <definedName name="existing" localSheetId="16">#REF!</definedName>
    <definedName name="existing" localSheetId="17">#REF!</definedName>
    <definedName name="existing" localSheetId="18">#REF!</definedName>
    <definedName name="existing" localSheetId="19">#REF!</definedName>
    <definedName name="existing" localSheetId="20">#REF!</definedName>
    <definedName name="existing" localSheetId="24">#REF!</definedName>
    <definedName name="existing" localSheetId="25">#REF!</definedName>
    <definedName name="existing" localSheetId="26">#REF!</definedName>
    <definedName name="existing" localSheetId="27">#REF!</definedName>
    <definedName name="existing" localSheetId="28">#REF!</definedName>
    <definedName name="existing" localSheetId="29">#REF!</definedName>
    <definedName name="existing">#REF!</definedName>
    <definedName name="existing_table" localSheetId="15">#REF!</definedName>
    <definedName name="existing_table" localSheetId="16">#REF!</definedName>
    <definedName name="existing_table" localSheetId="17">#REF!</definedName>
    <definedName name="existing_table" localSheetId="18">#REF!</definedName>
    <definedName name="existing_table" localSheetId="19">#REF!</definedName>
    <definedName name="existing_table" localSheetId="20">#REF!</definedName>
    <definedName name="existing_table" localSheetId="24">#REF!</definedName>
    <definedName name="existing_table" localSheetId="25">#REF!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#REF!</definedName>
    <definedName name="f" localSheetId="15"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 hidden="1">{"Page_1",#N/A,FALSE,"BAD4Q98";"Page_2",#N/A,FALSE,"BAD4Q98";"Page_3",#N/A,FALSE,"BAD4Q98";"Page_4",#N/A,FALSE,"BAD4Q98";"Page_5",#N/A,FALSE,"BAD4Q98";"Page_6",#N/A,FALSE,"BAD4Q98";"Input_1",#N/A,FALSE,"BAD4Q98";"Input_2",#N/A,FALSE,"BAD4Q98"}</definedName>
    <definedName name="f" localSheetId="7" hidden="1">{"Page_1",#N/A,FALSE,"BAD4Q98";"Page_2",#N/A,FALSE,"BAD4Q98";"Page_3",#N/A,FALSE,"BAD4Q98";"Page_4",#N/A,FALSE,"BAD4Q98";"Page_5",#N/A,FALSE,"BAD4Q98";"Page_6",#N/A,FALSE,"BAD4Q98";"Input_1",#N/A,FALSE,"BAD4Q98";"Input_2",#N/A,FALSE,"BAD4Q98"}</definedName>
    <definedName name="f" localSheetId="12" hidden="1">{"Page_1",#N/A,FALSE,"BAD4Q98";"Page_2",#N/A,FALSE,"BAD4Q98";"Page_3",#N/A,FALSE,"BAD4Q98";"Page_4",#N/A,FALSE,"BAD4Q98";"Page_5",#N/A,FALSE,"BAD4Q98";"Page_6",#N/A,FALSE,"BAD4Q98";"Input_1",#N/A,FALSE,"BAD4Q98";"Input_2",#N/A,FALSE,"BAD4Q98"}</definedName>
    <definedName name="f" localSheetId="14" hidden="1">{"Page_1",#N/A,FALSE,"BAD4Q98";"Page_2",#N/A,FALSE,"BAD4Q98";"Page_3",#N/A,FALSE,"BAD4Q98";"Page_4",#N/A,FALSE,"BAD4Q98";"Page_5",#N/A,FALSE,"BAD4Q98";"Page_6",#N/A,FALSE,"BAD4Q98";"Input_1",#N/A,FALSE,"BAD4Q98";"Input_2",#N/A,FALSE,"BAD4Q98"}</definedName>
    <definedName name="f" localSheetId="24" hidden="1">{"Page_1",#N/A,FALSE,"BAD4Q98";"Page_2",#N/A,FALSE,"BAD4Q98";"Page_3",#N/A,FALSE,"BAD4Q98";"Page_4",#N/A,FALSE,"BAD4Q98";"Page_5",#N/A,FALSE,"BAD4Q98";"Page_6",#N/A,FALSE,"BAD4Q98";"Input_1",#N/A,FALSE,"BAD4Q98";"Input_2",#N/A,FALSE,"BAD4Q98"}</definedName>
    <definedName name="f" localSheetId="25"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ACT">[2]Factors!$B$9:$H$109</definedName>
    <definedName name="fdasdfdsadf" localSheetId="15">#REF!</definedName>
    <definedName name="fdasdfdsadf" localSheetId="16">#REF!</definedName>
    <definedName name="fdasdfdsadf" localSheetId="17">#REF!</definedName>
    <definedName name="fdasdfdsadf" localSheetId="18">#REF!</definedName>
    <definedName name="fdasdfdsadf" localSheetId="19">#REF!</definedName>
    <definedName name="fdasdfdsadf" localSheetId="20">#REF!</definedName>
    <definedName name="fdasdfdsadf" localSheetId="24">#REF!</definedName>
    <definedName name="fdasdfdsadf" localSheetId="25">#REF!</definedName>
    <definedName name="fdasdfdsadf" localSheetId="26">#REF!</definedName>
    <definedName name="fdasdfdsadf" localSheetId="27">#REF!</definedName>
    <definedName name="fdasdfdsadf" localSheetId="28">#REF!</definedName>
    <definedName name="fdasdfdsadf" localSheetId="29">#REF!</definedName>
    <definedName name="fdasdfdsadf">#REF!</definedName>
    <definedName name="fdfdfdfd" localSheetId="15">#REF!</definedName>
    <definedName name="fdfdfdfd" localSheetId="16">#REF!</definedName>
    <definedName name="fdfdfdfd" localSheetId="17">#REF!</definedName>
    <definedName name="fdfdfdfd" localSheetId="18">#REF!</definedName>
    <definedName name="fdfdfdfd" localSheetId="19">#REF!</definedName>
    <definedName name="fdfdfdfd" localSheetId="20">#REF!</definedName>
    <definedName name="fdfdfdfd" localSheetId="24">#REF!</definedName>
    <definedName name="fdfdfdfd" localSheetId="25">#REF!</definedName>
    <definedName name="fdfdfdfd" localSheetId="26">#REF!</definedName>
    <definedName name="fdfdfdfd" localSheetId="27">#REF!</definedName>
    <definedName name="fdfdfdfd" localSheetId="28">#REF!</definedName>
    <definedName name="fdfdfdfd" localSheetId="29">#REF!</definedName>
    <definedName name="fdfdfdfd">#REF!</definedName>
    <definedName name="fdfdfdfdfd" localSheetId="15">#REF!</definedName>
    <definedName name="fdfdfdfdfd" localSheetId="16">#REF!</definedName>
    <definedName name="fdfdfdfdfd" localSheetId="17">#REF!</definedName>
    <definedName name="fdfdfdfdfd" localSheetId="18">#REF!</definedName>
    <definedName name="fdfdfdfdfd" localSheetId="19">#REF!</definedName>
    <definedName name="fdfdfdfdfd" localSheetId="20">#REF!</definedName>
    <definedName name="fdfdfdfdfd" localSheetId="24">#REF!</definedName>
    <definedName name="fdfdfdfdfd" localSheetId="25">#REF!</definedName>
    <definedName name="fdfdfdfdfd" localSheetId="26">#REF!</definedName>
    <definedName name="fdfdfdfdfd" localSheetId="27">#REF!</definedName>
    <definedName name="fdfdfdfdfd" localSheetId="28">#REF!</definedName>
    <definedName name="fdfdfdfdfd" localSheetId="29">#REF!</definedName>
    <definedName name="fdfdfdfdfd">#REF!</definedName>
    <definedName name="FEDELEC" localSheetId="15">#REF!</definedName>
    <definedName name="FEDELEC" localSheetId="16">#REF!</definedName>
    <definedName name="FEDELEC" localSheetId="17">#REF!</definedName>
    <definedName name="FEDELEC" localSheetId="18">#REF!</definedName>
    <definedName name="FEDELEC" localSheetId="19">#REF!</definedName>
    <definedName name="FEDELEC" localSheetId="20">#REF!</definedName>
    <definedName name="FEDELEC" localSheetId="24">#REF!</definedName>
    <definedName name="FEDELEC" localSheetId="25">#REF!</definedName>
    <definedName name="FEDELEC" localSheetId="26">#REF!</definedName>
    <definedName name="FEDELEC" localSheetId="27">#REF!</definedName>
    <definedName name="FEDELEC" localSheetId="28">#REF!</definedName>
    <definedName name="FEDELEC" localSheetId="29">#REF!</definedName>
    <definedName name="FEDELEC">#REF!</definedName>
    <definedName name="Federal_Income_Tax_Amount" localSheetId="15">#REF!</definedName>
    <definedName name="Federal_Income_Tax_Amount" localSheetId="16">#REF!</definedName>
    <definedName name="Federal_Income_Tax_Amount" localSheetId="17">#REF!</definedName>
    <definedName name="Federal_Income_Tax_Amount" localSheetId="18">#REF!</definedName>
    <definedName name="Federal_Income_Tax_Amount" localSheetId="19">#REF!</definedName>
    <definedName name="Federal_Income_Tax_Amount" localSheetId="20">#REF!</definedName>
    <definedName name="Federal_Income_Tax_Amount" localSheetId="24">#REF!</definedName>
    <definedName name="Federal_Income_Tax_Amount" localSheetId="25">#REF!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#REF!</definedName>
    <definedName name="Federal_Income_Tax_Amount_Unlevered" localSheetId="15">#REF!</definedName>
    <definedName name="Federal_Income_Tax_Amount_Unlevered" localSheetId="16">#REF!</definedName>
    <definedName name="Federal_Income_Tax_Amount_Unlevered" localSheetId="17">#REF!</definedName>
    <definedName name="Federal_Income_Tax_Amount_Unlevered" localSheetId="18">#REF!</definedName>
    <definedName name="Federal_Income_Tax_Amount_Unlevered" localSheetId="19">#REF!</definedName>
    <definedName name="Federal_Income_Tax_Amount_Unlevered" localSheetId="20">#REF!</definedName>
    <definedName name="Federal_Income_Tax_Amount_Unlevered" localSheetId="24">#REF!</definedName>
    <definedName name="Federal_Income_Tax_Amount_Unlevered" localSheetId="25">#REF!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#REF!</definedName>
    <definedName name="FEDGAS" localSheetId="15">#REF!</definedName>
    <definedName name="FEDGAS" localSheetId="16">#REF!</definedName>
    <definedName name="FEDGAS" localSheetId="17">#REF!</definedName>
    <definedName name="FEDGAS" localSheetId="18">#REF!</definedName>
    <definedName name="FEDGAS" localSheetId="19">#REF!</definedName>
    <definedName name="FEDGAS" localSheetId="20">#REF!</definedName>
    <definedName name="FEDGAS" localSheetId="24">#REF!</definedName>
    <definedName name="FEDGAS" localSheetId="25">#REF!</definedName>
    <definedName name="FEDGAS" localSheetId="26">#REF!</definedName>
    <definedName name="FEDGAS" localSheetId="27">#REF!</definedName>
    <definedName name="FEDGAS" localSheetId="28">#REF!</definedName>
    <definedName name="FEDGAS" localSheetId="29">#REF!</definedName>
    <definedName name="FEDGAS">#REF!</definedName>
    <definedName name="fedopt_volatility" localSheetId="15">#REF!</definedName>
    <definedName name="fedopt_volatility" localSheetId="16">#REF!</definedName>
    <definedName name="fedopt_volatility" localSheetId="17">#REF!</definedName>
    <definedName name="fedopt_volatility" localSheetId="18">#REF!</definedName>
    <definedName name="fedopt_volatility" localSheetId="19">#REF!</definedName>
    <definedName name="fedopt_volatility" localSheetId="20">#REF!</definedName>
    <definedName name="fedopt_volatility" localSheetId="24">#REF!</definedName>
    <definedName name="fedopt_volatility" localSheetId="25">#REF!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#REF!</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5">#REF!</definedName>
    <definedName name="fielddelim" localSheetId="16">#REF!</definedName>
    <definedName name="fielddelim" localSheetId="17">#REF!</definedName>
    <definedName name="fielddelim" localSheetId="18">#REF!</definedName>
    <definedName name="fielddelim" localSheetId="19">#REF!</definedName>
    <definedName name="fielddelim" localSheetId="20">#REF!</definedName>
    <definedName name="fielddelim" localSheetId="24">#REF!</definedName>
    <definedName name="fielddelim" localSheetId="25">#REF!</definedName>
    <definedName name="fielddelim" localSheetId="26">#REF!</definedName>
    <definedName name="fielddelim" localSheetId="27">#REF!</definedName>
    <definedName name="fielddelim" localSheetId="28">#REF!</definedName>
    <definedName name="fielddelim" localSheetId="29">#REF!</definedName>
    <definedName name="fielddelim">#REF!</definedName>
    <definedName name="Fin_Plan_1293" localSheetId="15">#REF!</definedName>
    <definedName name="Fin_Plan_1293" localSheetId="16">#REF!</definedName>
    <definedName name="Fin_Plan_1293" localSheetId="17">#REF!</definedName>
    <definedName name="Fin_Plan_1293" localSheetId="18">#REF!</definedName>
    <definedName name="Fin_Plan_1293" localSheetId="19">#REF!</definedName>
    <definedName name="Fin_Plan_1293" localSheetId="20">#REF!</definedName>
    <definedName name="Fin_Plan_1293" localSheetId="24">#REF!</definedName>
    <definedName name="Fin_Plan_1293" localSheetId="25">#REF!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#REF!</definedName>
    <definedName name="Fire_District_Payment_Base_Year" localSheetId="15">#REF!</definedName>
    <definedName name="Fire_District_Payment_Base_Year" localSheetId="16">#REF!</definedName>
    <definedName name="Fire_District_Payment_Base_Year" localSheetId="17">#REF!</definedName>
    <definedName name="Fire_District_Payment_Base_Year" localSheetId="18">#REF!</definedName>
    <definedName name="Fire_District_Payment_Base_Year" localSheetId="19">#REF!</definedName>
    <definedName name="Fire_District_Payment_Base_Year" localSheetId="20">#REF!</definedName>
    <definedName name="Fire_District_Payment_Base_Year" localSheetId="24">#REF!</definedName>
    <definedName name="Fire_District_Payment_Base_Year" localSheetId="25">#REF!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#REF!</definedName>
    <definedName name="Fire_District_Payment_Input" localSheetId="15">#REF!</definedName>
    <definedName name="Fire_District_Payment_Input" localSheetId="16">#REF!</definedName>
    <definedName name="Fire_District_Payment_Input" localSheetId="17">#REF!</definedName>
    <definedName name="Fire_District_Payment_Input" localSheetId="18">#REF!</definedName>
    <definedName name="Fire_District_Payment_Input" localSheetId="19">#REF!</definedName>
    <definedName name="Fire_District_Payment_Input" localSheetId="20">#REF!</definedName>
    <definedName name="Fire_District_Payment_Input" localSheetId="24">#REF!</definedName>
    <definedName name="Fire_District_Payment_Input" localSheetId="25">#REF!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#REF!</definedName>
    <definedName name="FirstOne" localSheetId="15">#REF!</definedName>
    <definedName name="FirstOne" localSheetId="16">#REF!</definedName>
    <definedName name="FirstOne" localSheetId="17">#REF!</definedName>
    <definedName name="FirstOne" localSheetId="18">#REF!</definedName>
    <definedName name="FirstOne" localSheetId="19">#REF!</definedName>
    <definedName name="FirstOne" localSheetId="20">#REF!</definedName>
    <definedName name="FirstOne" localSheetId="24">#REF!</definedName>
    <definedName name="FirstOne" localSheetId="25">#REF!</definedName>
    <definedName name="FirstOne" localSheetId="26">#REF!</definedName>
    <definedName name="FirstOne" localSheetId="27">#REF!</definedName>
    <definedName name="FirstOne" localSheetId="28">#REF!</definedName>
    <definedName name="FirstOne" localSheetId="29">#REF!</definedName>
    <definedName name="FirstOne">#REF!</definedName>
    <definedName name="Fletes" localSheetId="15"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 hidden="1">{#N/A,#N/A,FALSE,"Aging Summary";#N/A,#N/A,FALSE,"Ratio Analysis";#N/A,#N/A,FALSE,"Test 120 Day Accts";#N/A,#N/A,FALSE,"Tickmarks"}</definedName>
    <definedName name="Fletes" localSheetId="7" hidden="1">{#N/A,#N/A,FALSE,"Aging Summary";#N/A,#N/A,FALSE,"Ratio Analysis";#N/A,#N/A,FALSE,"Test 120 Day Accts";#N/A,#N/A,FALSE,"Tickmarks"}</definedName>
    <definedName name="Fletes" localSheetId="12" hidden="1">{#N/A,#N/A,FALSE,"Aging Summary";#N/A,#N/A,FALSE,"Ratio Analysis";#N/A,#N/A,FALSE,"Test 120 Day Accts";#N/A,#N/A,FALSE,"Tickmarks"}</definedName>
    <definedName name="Fletes" localSheetId="14" hidden="1">{#N/A,#N/A,FALSE,"Aging Summary";#N/A,#N/A,FALSE,"Ratio Analysis";#N/A,#N/A,FALSE,"Test 120 Day Accts";#N/A,#N/A,FALSE,"Tickmarks"}</definedName>
    <definedName name="Fletes" localSheetId="24" hidden="1">{#N/A,#N/A,FALSE,"Aging Summary";#N/A,#N/A,FALSE,"Ratio Analysis";#N/A,#N/A,FALSE,"Test 120 Day Accts";#N/A,#N/A,FALSE,"Tickmarks"}</definedName>
    <definedName name="Fletes" localSheetId="25"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ringe_Rate_1995">'[19]FED G&amp;A Assumption Rates'!$B$4</definedName>
    <definedName name="Fringe_Rate_1996">'[19]FED G&amp;A Assumption Rates'!$C$4</definedName>
    <definedName name="Fringe_Rate_1997">'[19]FED G&amp;A Assumption Rates'!$D$4</definedName>
    <definedName name="Fringe_Rate_1998">'[19]FED G&amp;A Assumption Rates'!$E$4</definedName>
    <definedName name="Fringe_Rate_1999">'[19]FED G&amp;A Assumption Rates'!$F$4</definedName>
    <definedName name="Fringe_Rate_2000">'[19]FED G&amp;A Assumption Rates'!$G$4</definedName>
    <definedName name="FUN" localSheetId="15">#REF!</definedName>
    <definedName name="FUN" localSheetId="16">#REF!</definedName>
    <definedName name="FUN" localSheetId="17">#REF!</definedName>
    <definedName name="FUN" localSheetId="18">#REF!</definedName>
    <definedName name="FUN" localSheetId="19">#REF!</definedName>
    <definedName name="FUN" localSheetId="20">#REF!</definedName>
    <definedName name="FUN" localSheetId="24">#REF!</definedName>
    <definedName name="FUN" localSheetId="25">#REF!</definedName>
    <definedName name="FUN" localSheetId="26">#REF!</definedName>
    <definedName name="FUN" localSheetId="27">#REF!</definedName>
    <definedName name="FUN" localSheetId="28">#REF!</definedName>
    <definedName name="FUN" localSheetId="29">#REF!</definedName>
    <definedName name="FUN">#REF!</definedName>
    <definedName name="FutDates">[20]Futures!$J$1:$BT$2</definedName>
    <definedName name="FutMTM">[20]Futures!$B$34:$BT$50</definedName>
    <definedName name="FutVol">[20]Futures!$B$7:$BT$25</definedName>
    <definedName name="fwdopt_meanreversion" localSheetId="15">#REF!</definedName>
    <definedName name="fwdopt_meanreversion" localSheetId="16">#REF!</definedName>
    <definedName name="fwdopt_meanreversion" localSheetId="17">#REF!</definedName>
    <definedName name="fwdopt_meanreversion" localSheetId="18">#REF!</definedName>
    <definedName name="fwdopt_meanreversion" localSheetId="19">#REF!</definedName>
    <definedName name="fwdopt_meanreversion" localSheetId="20">#REF!</definedName>
    <definedName name="fwdopt_meanreversion" localSheetId="24">#REF!</definedName>
    <definedName name="fwdopt_meanreversion" localSheetId="25">#REF!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#REF!</definedName>
    <definedName name="fwdopt_meshpoints" localSheetId="15">#REF!</definedName>
    <definedName name="fwdopt_meshpoints" localSheetId="16">#REF!</definedName>
    <definedName name="fwdopt_meshpoints" localSheetId="17">#REF!</definedName>
    <definedName name="fwdopt_meshpoints" localSheetId="18">#REF!</definedName>
    <definedName name="fwdopt_meshpoints" localSheetId="19">#REF!</definedName>
    <definedName name="fwdopt_meshpoints" localSheetId="20">#REF!</definedName>
    <definedName name="fwdopt_meshpoints" localSheetId="24">#REF!</definedName>
    <definedName name="fwdopt_meshpoints" localSheetId="25">#REF!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#REF!</definedName>
    <definedName name="fwdopt_model" localSheetId="15">#REF!</definedName>
    <definedName name="fwdopt_model" localSheetId="16">#REF!</definedName>
    <definedName name="fwdopt_model" localSheetId="17">#REF!</definedName>
    <definedName name="fwdopt_model" localSheetId="18">#REF!</definedName>
    <definedName name="fwdopt_model" localSheetId="19">#REF!</definedName>
    <definedName name="fwdopt_model" localSheetId="20">#REF!</definedName>
    <definedName name="fwdopt_model" localSheetId="24">#REF!</definedName>
    <definedName name="fwdopt_model" localSheetId="25">#REF!</definedName>
    <definedName name="fwdopt_model" localSheetId="26">#REF!</definedName>
    <definedName name="fwdopt_model" localSheetId="27">#REF!</definedName>
    <definedName name="fwdopt_model" localSheetId="28">#REF!</definedName>
    <definedName name="fwdopt_model" localSheetId="29">#REF!</definedName>
    <definedName name="fwdopt_model">#REF!</definedName>
    <definedName name="FYE">[21]Input1!$B$6</definedName>
    <definedName name="g" localSheetId="15" hidden="1">{"SourcesUses",#N/A,TRUE,#N/A;"TransOverview",#N/A,TRUE,"CFMODEL"}</definedName>
    <definedName name="g" localSheetId="16" hidden="1">{"SourcesUses",#N/A,TRUE,#N/A;"TransOverview",#N/A,TRUE,"CFMODEL"}</definedName>
    <definedName name="g" localSheetId="17" hidden="1">{"SourcesUses",#N/A,TRUE,#N/A;"TransOverview",#N/A,TRUE,"CFMODEL"}</definedName>
    <definedName name="g" localSheetId="18" hidden="1">{"SourcesUses",#N/A,TRUE,#N/A;"TransOverview",#N/A,TRUE,"CFMODEL"}</definedName>
    <definedName name="g" localSheetId="19" hidden="1">{"SourcesUses",#N/A,TRUE,#N/A;"TransOverview",#N/A,TRUE,"CFMODEL"}</definedName>
    <definedName name="g" localSheetId="20" hidden="1">{"SourcesUses",#N/A,TRUE,#N/A;"TransOverview",#N/A,TRUE,"CFMODEL"}</definedName>
    <definedName name="g" localSheetId="21" hidden="1">{"SourcesUses",#N/A,TRUE,#N/A;"TransOverview",#N/A,TRUE,"CFMODEL"}</definedName>
    <definedName name="g" localSheetId="2" hidden="1">{"SourcesUses",#N/A,TRUE,#N/A;"TransOverview",#N/A,TRUE,"CFMODEL"}</definedName>
    <definedName name="g" localSheetId="7" hidden="1">{"SourcesUses",#N/A,TRUE,#N/A;"TransOverview",#N/A,TRUE,"CFMODEL"}</definedName>
    <definedName name="g" localSheetId="12" hidden="1">{"SourcesUses",#N/A,TRUE,#N/A;"TransOverview",#N/A,TRUE,"CFMODEL"}</definedName>
    <definedName name="g" localSheetId="14" hidden="1">{"SourcesUses",#N/A,TRUE,#N/A;"TransOverview",#N/A,TRUE,"CFMODEL"}</definedName>
    <definedName name="g" localSheetId="24" hidden="1">{"SourcesUses",#N/A,TRUE,#N/A;"TransOverview",#N/A,TRUE,"CFMODEL"}</definedName>
    <definedName name="g" localSheetId="25"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as" localSheetId="15">#REF!</definedName>
    <definedName name="gas" localSheetId="16">#REF!</definedName>
    <definedName name="gas" localSheetId="17">#REF!</definedName>
    <definedName name="gas" localSheetId="18">#REF!</definedName>
    <definedName name="gas" localSheetId="19">#REF!</definedName>
    <definedName name="gas" localSheetId="20">#REF!</definedName>
    <definedName name="gas" localSheetId="24">#REF!</definedName>
    <definedName name="gas" localSheetId="25">#REF!</definedName>
    <definedName name="gas" localSheetId="26">#REF!</definedName>
    <definedName name="gas" localSheetId="27">#REF!</definedName>
    <definedName name="gas" localSheetId="28">#REF!</definedName>
    <definedName name="gas" localSheetId="29">#REF!</definedName>
    <definedName name="gas">#REF!</definedName>
    <definedName name="GasServicesDates">[20]GasServices!$L$1:$BU$2</definedName>
    <definedName name="GasServicesMTM">[20]GasServices!$B$62:$BU$105</definedName>
    <definedName name="GasServicesVol">[20]GasServices!$B$7:$BU$50</definedName>
    <definedName name="Gastos_a_prorratear" localSheetId="15">#REF!</definedName>
    <definedName name="Gastos_a_prorratear" localSheetId="16">#REF!</definedName>
    <definedName name="Gastos_a_prorratear" localSheetId="17">#REF!</definedName>
    <definedName name="Gastos_a_prorratear" localSheetId="18">#REF!</definedName>
    <definedName name="Gastos_a_prorratear" localSheetId="19">#REF!</definedName>
    <definedName name="Gastos_a_prorratear" localSheetId="20">#REF!</definedName>
    <definedName name="Gastos_a_prorratear" localSheetId="24">#REF!</definedName>
    <definedName name="Gastos_a_prorratear" localSheetId="25">#REF!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#REF!</definedName>
    <definedName name="gatt">[22]Parameters!$D$16</definedName>
    <definedName name="gfdg" localSheetId="15"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 hidden="1">{"Page_1",#N/A,FALSE,"BAD4Q98";"Page_2",#N/A,FALSE,"BAD4Q98";"Page_3",#N/A,FALSE,"BAD4Q98";"Page_4",#N/A,FALSE,"BAD4Q98";"Page_5",#N/A,FALSE,"BAD4Q98";"Page_6",#N/A,FALSE,"BAD4Q98";"Input_1",#N/A,FALSE,"BAD4Q98";"Input_2",#N/A,FALSE,"BAD4Q98"}</definedName>
    <definedName name="gfdg" localSheetId="7" hidden="1">{"Page_1",#N/A,FALSE,"BAD4Q98";"Page_2",#N/A,FALSE,"BAD4Q98";"Page_3",#N/A,FALSE,"BAD4Q98";"Page_4",#N/A,FALSE,"BAD4Q98";"Page_5",#N/A,FALSE,"BAD4Q98";"Page_6",#N/A,FALSE,"BAD4Q98";"Input_1",#N/A,FALSE,"BAD4Q98";"Input_2",#N/A,FALSE,"BAD4Q98"}</definedName>
    <definedName name="gfdg" localSheetId="12" hidden="1">{"Page_1",#N/A,FALSE,"BAD4Q98";"Page_2",#N/A,FALSE,"BAD4Q98";"Page_3",#N/A,FALSE,"BAD4Q98";"Page_4",#N/A,FALSE,"BAD4Q98";"Page_5",#N/A,FALSE,"BAD4Q98";"Page_6",#N/A,FALSE,"BAD4Q98";"Input_1",#N/A,FALSE,"BAD4Q98";"Input_2",#N/A,FALSE,"BAD4Q98"}</definedName>
    <definedName name="gfdg" localSheetId="14" hidden="1">{"Page_1",#N/A,FALSE,"BAD4Q98";"Page_2",#N/A,FALSE,"BAD4Q98";"Page_3",#N/A,FALSE,"BAD4Q98";"Page_4",#N/A,FALSE,"BAD4Q98";"Page_5",#N/A,FALSE,"BAD4Q98";"Page_6",#N/A,FALSE,"BAD4Q98";"Input_1",#N/A,FALSE,"BAD4Q98";"Input_2",#N/A,FALSE,"BAD4Q98"}</definedName>
    <definedName name="gfdg" localSheetId="24" hidden="1">{"Page_1",#N/A,FALSE,"BAD4Q98";"Page_2",#N/A,FALSE,"BAD4Q98";"Page_3",#N/A,FALSE,"BAD4Q98";"Page_4",#N/A,FALSE,"BAD4Q98";"Page_5",#N/A,FALSE,"BAD4Q98";"Page_6",#N/A,FALSE,"BAD4Q98";"Input_1",#N/A,FALSE,"BAD4Q98";"Input_2",#N/A,FALSE,"BAD4Q98"}</definedName>
    <definedName name="gfdg" localSheetId="25"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gfgf" localSheetId="15">#REF!</definedName>
    <definedName name="gfgfgf" localSheetId="16">#REF!</definedName>
    <definedName name="gfgfgf" localSheetId="17">#REF!</definedName>
    <definedName name="gfgfgf" localSheetId="18">#REF!</definedName>
    <definedName name="gfgfgf" localSheetId="19">#REF!</definedName>
    <definedName name="gfgfgf" localSheetId="20">#REF!</definedName>
    <definedName name="gfgfgf" localSheetId="24">#REF!</definedName>
    <definedName name="gfgfgf" localSheetId="25">#REF!</definedName>
    <definedName name="gfgfgf" localSheetId="26">#REF!</definedName>
    <definedName name="gfgfgf" localSheetId="27">#REF!</definedName>
    <definedName name="gfgfgf" localSheetId="28">#REF!</definedName>
    <definedName name="gfgfgf" localSheetId="29">#REF!</definedName>
    <definedName name="gfgfgf">#REF!</definedName>
    <definedName name="gggg" localSheetId="15" hidden="1">{"SourcesUses",#N/A,TRUE,#N/A;"TransOverview",#N/A,TRUE,"CFMODEL"}</definedName>
    <definedName name="gggg" localSheetId="16" hidden="1">{"SourcesUses",#N/A,TRUE,#N/A;"TransOverview",#N/A,TRUE,"CFMODEL"}</definedName>
    <definedName name="gggg" localSheetId="17" hidden="1">{"SourcesUses",#N/A,TRUE,#N/A;"TransOverview",#N/A,TRUE,"CFMODEL"}</definedName>
    <definedName name="gggg" localSheetId="18" hidden="1">{"SourcesUses",#N/A,TRUE,#N/A;"TransOverview",#N/A,TRUE,"CFMODEL"}</definedName>
    <definedName name="gggg" localSheetId="19" hidden="1">{"SourcesUses",#N/A,TRUE,#N/A;"TransOverview",#N/A,TRUE,"CFMODEL"}</definedName>
    <definedName name="gggg" localSheetId="20" hidden="1">{"SourcesUses",#N/A,TRUE,#N/A;"TransOverview",#N/A,TRUE,"CFMODEL"}</definedName>
    <definedName name="gggg" localSheetId="21" hidden="1">{"SourcesUses",#N/A,TRUE,#N/A;"TransOverview",#N/A,TRUE,"CFMODEL"}</definedName>
    <definedName name="gggg" localSheetId="2" hidden="1">{"SourcesUses",#N/A,TRUE,#N/A;"TransOverview",#N/A,TRUE,"CFMODEL"}</definedName>
    <definedName name="gggg" localSheetId="7" hidden="1">{"SourcesUses",#N/A,TRUE,#N/A;"TransOverview",#N/A,TRUE,"CFMODEL"}</definedName>
    <definedName name="gggg" localSheetId="12" hidden="1">{"SourcesUses",#N/A,TRUE,#N/A;"TransOverview",#N/A,TRUE,"CFMODEL"}</definedName>
    <definedName name="gggg" localSheetId="14" hidden="1">{"SourcesUses",#N/A,TRUE,#N/A;"TransOverview",#N/A,TRUE,"CFMODEL"}</definedName>
    <definedName name="gggg" localSheetId="24" hidden="1">{"SourcesUses",#N/A,TRUE,#N/A;"TransOverview",#N/A,TRUE,"CFMODEL"}</definedName>
    <definedName name="gggg" localSheetId="25"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ross_Earnings_Tax_Amount" localSheetId="15">#REF!</definedName>
    <definedName name="Gross_Earnings_Tax_Amount" localSheetId="16">#REF!</definedName>
    <definedName name="Gross_Earnings_Tax_Amount" localSheetId="17">#REF!</definedName>
    <definedName name="Gross_Earnings_Tax_Amount" localSheetId="18">#REF!</definedName>
    <definedName name="Gross_Earnings_Tax_Amount" localSheetId="19">#REF!</definedName>
    <definedName name="Gross_Earnings_Tax_Amount" localSheetId="20">#REF!</definedName>
    <definedName name="Gross_Earnings_Tax_Amount" localSheetId="24">#REF!</definedName>
    <definedName name="Gross_Earnings_Tax_Amount" localSheetId="25">#REF!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#REF!</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hhh" localSheetId="15" hidden="1">{"SourcesUses",#N/A,TRUE,#N/A;"TransOverview",#N/A,TRUE,"CFMODEL"}</definedName>
    <definedName name="hhhh" localSheetId="16" hidden="1">{"SourcesUses",#N/A,TRUE,#N/A;"TransOverview",#N/A,TRUE,"CFMODEL"}</definedName>
    <definedName name="hhhh" localSheetId="17" hidden="1">{"SourcesUses",#N/A,TRUE,#N/A;"TransOverview",#N/A,TRUE,"CFMODEL"}</definedName>
    <definedName name="hhhh" localSheetId="18" hidden="1">{"SourcesUses",#N/A,TRUE,#N/A;"TransOverview",#N/A,TRUE,"CFMODEL"}</definedName>
    <definedName name="hhhh" localSheetId="19" hidden="1">{"SourcesUses",#N/A,TRUE,#N/A;"TransOverview",#N/A,TRUE,"CFMODEL"}</definedName>
    <definedName name="hhhh" localSheetId="20" hidden="1">{"SourcesUses",#N/A,TRUE,#N/A;"TransOverview",#N/A,TRUE,"CFMODEL"}</definedName>
    <definedName name="hhhh" localSheetId="21" hidden="1">{"SourcesUses",#N/A,TRUE,#N/A;"TransOverview",#N/A,TRUE,"CFMODEL"}</definedName>
    <definedName name="hhhh" localSheetId="2" hidden="1">{"SourcesUses",#N/A,TRUE,#N/A;"TransOverview",#N/A,TRUE,"CFMODEL"}</definedName>
    <definedName name="hhhh" localSheetId="7" hidden="1">{"SourcesUses",#N/A,TRUE,#N/A;"TransOverview",#N/A,TRUE,"CFMODEL"}</definedName>
    <definedName name="hhhh" localSheetId="12" hidden="1">{"SourcesUses",#N/A,TRUE,#N/A;"TransOverview",#N/A,TRUE,"CFMODEL"}</definedName>
    <definedName name="hhhh" localSheetId="14" hidden="1">{"SourcesUses",#N/A,TRUE,#N/A;"TransOverview",#N/A,TRUE,"CFMODEL"}</definedName>
    <definedName name="hhhh" localSheetId="24" hidden="1">{"SourcesUses",#N/A,TRUE,#N/A;"TransOverview",#N/A,TRUE,"CFMODEL"}</definedName>
    <definedName name="hhhh" localSheetId="25"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kjhkhkjhkh">#REF!</definedName>
    <definedName name="hn._I006" localSheetId="15" hidden="1">#REF!</definedName>
    <definedName name="hn._I006" localSheetId="16" hidden="1">#REF!</definedName>
    <definedName name="hn._I006" localSheetId="17" hidden="1">#REF!</definedName>
    <definedName name="hn._I006" localSheetId="18" hidden="1">#REF!</definedName>
    <definedName name="hn._I006" localSheetId="19" hidden="1">#REF!</definedName>
    <definedName name="hn._I006" localSheetId="20" hidden="1">#REF!</definedName>
    <definedName name="hn._I006" localSheetId="24" hidden="1">#REF!</definedName>
    <definedName name="hn._I006" localSheetId="25"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hidden="1">#REF!</definedName>
    <definedName name="hn._I018" localSheetId="15" hidden="1">#REF!</definedName>
    <definedName name="hn._I018" localSheetId="16" hidden="1">#REF!</definedName>
    <definedName name="hn._I018" localSheetId="17" hidden="1">#REF!</definedName>
    <definedName name="hn._I018" localSheetId="18" hidden="1">#REF!</definedName>
    <definedName name="hn._I018" localSheetId="19" hidden="1">#REF!</definedName>
    <definedName name="hn._I018" localSheetId="20" hidden="1">#REF!</definedName>
    <definedName name="hn._I018" localSheetId="24" hidden="1">#REF!</definedName>
    <definedName name="hn._I018" localSheetId="25"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hidden="1">#REF!</definedName>
    <definedName name="hn._I024" localSheetId="15" hidden="1">#REF!</definedName>
    <definedName name="hn._I024" localSheetId="16" hidden="1">#REF!</definedName>
    <definedName name="hn._I024" localSheetId="17" hidden="1">#REF!</definedName>
    <definedName name="hn._I024" localSheetId="18" hidden="1">#REF!</definedName>
    <definedName name="hn._I024" localSheetId="19" hidden="1">#REF!</definedName>
    <definedName name="hn._I024" localSheetId="20" hidden="1">#REF!</definedName>
    <definedName name="hn._I024" localSheetId="24" hidden="1">#REF!</definedName>
    <definedName name="hn._I024" localSheetId="25"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hidden="1">#REF!</definedName>
    <definedName name="hn._I028" localSheetId="15" hidden="1">#REF!</definedName>
    <definedName name="hn._I028" localSheetId="16" hidden="1">#REF!</definedName>
    <definedName name="hn._I028" localSheetId="17" hidden="1">#REF!</definedName>
    <definedName name="hn._I028" localSheetId="18" hidden="1">#REF!</definedName>
    <definedName name="hn._I028" localSheetId="19" hidden="1">#REF!</definedName>
    <definedName name="hn._I028" localSheetId="20" hidden="1">#REF!</definedName>
    <definedName name="hn._I028" localSheetId="24" hidden="1">#REF!</definedName>
    <definedName name="hn._I028" localSheetId="25"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hidden="1">#REF!</definedName>
    <definedName name="hn._I029" localSheetId="15" hidden="1">#REF!</definedName>
    <definedName name="hn._I029" localSheetId="16" hidden="1">#REF!</definedName>
    <definedName name="hn._I029" localSheetId="17" hidden="1">#REF!</definedName>
    <definedName name="hn._I029" localSheetId="18" hidden="1">#REF!</definedName>
    <definedName name="hn._I029" localSheetId="19" hidden="1">#REF!</definedName>
    <definedName name="hn._I029" localSheetId="20" hidden="1">#REF!</definedName>
    <definedName name="hn._I029" localSheetId="24" hidden="1">#REF!</definedName>
    <definedName name="hn._I029" localSheetId="25"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hidden="1">#REF!</definedName>
    <definedName name="hn._I030" localSheetId="15" hidden="1">#REF!</definedName>
    <definedName name="hn._I030" localSheetId="16" hidden="1">#REF!</definedName>
    <definedName name="hn._I030" localSheetId="17" hidden="1">#REF!</definedName>
    <definedName name="hn._I030" localSheetId="18" hidden="1">#REF!</definedName>
    <definedName name="hn._I030" localSheetId="19" hidden="1">#REF!</definedName>
    <definedName name="hn._I030" localSheetId="20" hidden="1">#REF!</definedName>
    <definedName name="hn._I030" localSheetId="24" hidden="1">#REF!</definedName>
    <definedName name="hn._I030" localSheetId="25"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hidden="1">#REF!</definedName>
    <definedName name="hn._I031" localSheetId="15" hidden="1">#REF!</definedName>
    <definedName name="hn._I031" localSheetId="16" hidden="1">#REF!</definedName>
    <definedName name="hn._I031" localSheetId="17" hidden="1">#REF!</definedName>
    <definedName name="hn._I031" localSheetId="18" hidden="1">#REF!</definedName>
    <definedName name="hn._I031" localSheetId="19" hidden="1">#REF!</definedName>
    <definedName name="hn._I031" localSheetId="20" hidden="1">#REF!</definedName>
    <definedName name="hn._I031" localSheetId="24" hidden="1">#REF!</definedName>
    <definedName name="hn._I031" localSheetId="25"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hidden="1">#REF!</definedName>
    <definedName name="hn._I044" localSheetId="15" hidden="1">#REF!</definedName>
    <definedName name="hn._I044" localSheetId="16" hidden="1">#REF!</definedName>
    <definedName name="hn._I044" localSheetId="17" hidden="1">#REF!</definedName>
    <definedName name="hn._I044" localSheetId="18" hidden="1">#REF!</definedName>
    <definedName name="hn._I044" localSheetId="19" hidden="1">#REF!</definedName>
    <definedName name="hn._I044" localSheetId="20" hidden="1">#REF!</definedName>
    <definedName name="hn._I044" localSheetId="24" hidden="1">#REF!</definedName>
    <definedName name="hn._I044" localSheetId="25"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hidden="1">#REF!</definedName>
    <definedName name="hn._I051" localSheetId="15" hidden="1">#REF!</definedName>
    <definedName name="hn._I051" localSheetId="16" hidden="1">#REF!</definedName>
    <definedName name="hn._I051" localSheetId="17" hidden="1">#REF!</definedName>
    <definedName name="hn._I051" localSheetId="18" hidden="1">#REF!</definedName>
    <definedName name="hn._I051" localSheetId="19" hidden="1">#REF!</definedName>
    <definedName name="hn._I051" localSheetId="20" hidden="1">#REF!</definedName>
    <definedName name="hn._I051" localSheetId="24" hidden="1">#REF!</definedName>
    <definedName name="hn._I051" localSheetId="25"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hidden="1">#REF!</definedName>
    <definedName name="hn._I059" localSheetId="15" hidden="1">#REF!</definedName>
    <definedName name="hn._I059" localSheetId="16" hidden="1">#REF!</definedName>
    <definedName name="hn._I059" localSheetId="17" hidden="1">#REF!</definedName>
    <definedName name="hn._I059" localSheetId="18" hidden="1">#REF!</definedName>
    <definedName name="hn._I059" localSheetId="19" hidden="1">#REF!</definedName>
    <definedName name="hn._I059" localSheetId="20" hidden="1">#REF!</definedName>
    <definedName name="hn._I059" localSheetId="24" hidden="1">#REF!</definedName>
    <definedName name="hn._I059" localSheetId="25"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hidden="1">#REF!</definedName>
    <definedName name="hn._I062" localSheetId="15" hidden="1">#REF!</definedName>
    <definedName name="hn._I062" localSheetId="16" hidden="1">#REF!</definedName>
    <definedName name="hn._I062" localSheetId="17" hidden="1">#REF!</definedName>
    <definedName name="hn._I062" localSheetId="18" hidden="1">#REF!</definedName>
    <definedName name="hn._I062" localSheetId="19" hidden="1">#REF!</definedName>
    <definedName name="hn._I062" localSheetId="20" hidden="1">#REF!</definedName>
    <definedName name="hn._I062" localSheetId="24" hidden="1">#REF!</definedName>
    <definedName name="hn._I062" localSheetId="25"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hidden="1">#REF!</definedName>
    <definedName name="hn._I070" localSheetId="15" hidden="1">#REF!</definedName>
    <definedName name="hn._I070" localSheetId="16" hidden="1">#REF!</definedName>
    <definedName name="hn._I070" localSheetId="17" hidden="1">#REF!</definedName>
    <definedName name="hn._I070" localSheetId="18" hidden="1">#REF!</definedName>
    <definedName name="hn._I070" localSheetId="19" hidden="1">#REF!</definedName>
    <definedName name="hn._I070" localSheetId="20" hidden="1">#REF!</definedName>
    <definedName name="hn._I070" localSheetId="24" hidden="1">#REF!</definedName>
    <definedName name="hn._I070" localSheetId="25"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hidden="1">#REF!</definedName>
    <definedName name="hn._I071" localSheetId="15" hidden="1">#REF!</definedName>
    <definedName name="hn._I071" localSheetId="16" hidden="1">#REF!</definedName>
    <definedName name="hn._I071" localSheetId="17" hidden="1">#REF!</definedName>
    <definedName name="hn._I071" localSheetId="18" hidden="1">#REF!</definedName>
    <definedName name="hn._I071" localSheetId="19" hidden="1">#REF!</definedName>
    <definedName name="hn._I071" localSheetId="20" hidden="1">#REF!</definedName>
    <definedName name="hn._I071" localSheetId="24" hidden="1">#REF!</definedName>
    <definedName name="hn._I071" localSheetId="25"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hidden="1">#REF!</definedName>
    <definedName name="hn._I075" localSheetId="15" hidden="1">#REF!</definedName>
    <definedName name="hn._I075" localSheetId="16" hidden="1">#REF!</definedName>
    <definedName name="hn._I075" localSheetId="17" hidden="1">#REF!</definedName>
    <definedName name="hn._I075" localSheetId="18" hidden="1">#REF!</definedName>
    <definedName name="hn._I075" localSheetId="19" hidden="1">#REF!</definedName>
    <definedName name="hn._I075" localSheetId="20" hidden="1">#REF!</definedName>
    <definedName name="hn._I075" localSheetId="24" hidden="1">#REF!</definedName>
    <definedName name="hn._I075" localSheetId="25"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hidden="1">#REF!</definedName>
    <definedName name="hn._I077" localSheetId="15" hidden="1">#REF!</definedName>
    <definedName name="hn._I077" localSheetId="16" hidden="1">#REF!</definedName>
    <definedName name="hn._I077" localSheetId="17" hidden="1">#REF!</definedName>
    <definedName name="hn._I077" localSheetId="18" hidden="1">#REF!</definedName>
    <definedName name="hn._I077" localSheetId="19" hidden="1">#REF!</definedName>
    <definedName name="hn._I077" localSheetId="20" hidden="1">#REF!</definedName>
    <definedName name="hn._I077" localSheetId="24" hidden="1">#REF!</definedName>
    <definedName name="hn._I077" localSheetId="25"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hidden="1">#REF!</definedName>
    <definedName name="hn._I083" localSheetId="15" hidden="1">#REF!</definedName>
    <definedName name="hn._I083" localSheetId="16" hidden="1">#REF!</definedName>
    <definedName name="hn._I083" localSheetId="17" hidden="1">#REF!</definedName>
    <definedName name="hn._I083" localSheetId="18" hidden="1">#REF!</definedName>
    <definedName name="hn._I083" localSheetId="19" hidden="1">#REF!</definedName>
    <definedName name="hn._I083" localSheetId="20" hidden="1">#REF!</definedName>
    <definedName name="hn._I083" localSheetId="24" hidden="1">#REF!</definedName>
    <definedName name="hn._I083" localSheetId="25"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hidden="1">#REF!</definedName>
    <definedName name="hn._I085" localSheetId="15" hidden="1">#REF!</definedName>
    <definedName name="hn._I085" localSheetId="16" hidden="1">#REF!</definedName>
    <definedName name="hn._I085" localSheetId="17" hidden="1">#REF!</definedName>
    <definedName name="hn._I085" localSheetId="18" hidden="1">#REF!</definedName>
    <definedName name="hn._I085" localSheetId="19" hidden="1">#REF!</definedName>
    <definedName name="hn._I085" localSheetId="20" hidden="1">#REF!</definedName>
    <definedName name="hn._I085" localSheetId="24" hidden="1">#REF!</definedName>
    <definedName name="hn._I085" localSheetId="25"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hidden="1">#REF!</definedName>
    <definedName name="hn._P001" localSheetId="15" hidden="1">#REF!</definedName>
    <definedName name="hn._P001" localSheetId="16" hidden="1">#REF!</definedName>
    <definedName name="hn._P001" localSheetId="17" hidden="1">#REF!</definedName>
    <definedName name="hn._P001" localSheetId="18" hidden="1">#REF!</definedName>
    <definedName name="hn._P001" localSheetId="19" hidden="1">#REF!</definedName>
    <definedName name="hn._P001" localSheetId="20" hidden="1">#REF!</definedName>
    <definedName name="hn._P001" localSheetId="24" hidden="1">#REF!</definedName>
    <definedName name="hn._P001" localSheetId="25"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hidden="1">#REF!</definedName>
    <definedName name="hn._P002" localSheetId="15" hidden="1">#REF!</definedName>
    <definedName name="hn._P002" localSheetId="16" hidden="1">#REF!</definedName>
    <definedName name="hn._P002" localSheetId="17" hidden="1">#REF!</definedName>
    <definedName name="hn._P002" localSheetId="18" hidden="1">#REF!</definedName>
    <definedName name="hn._P002" localSheetId="19" hidden="1">#REF!</definedName>
    <definedName name="hn._P002" localSheetId="20" hidden="1">#REF!</definedName>
    <definedName name="hn._P002" localSheetId="24" hidden="1">#REF!</definedName>
    <definedName name="hn._P002" localSheetId="25"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hidden="1">#REF!</definedName>
    <definedName name="hn._P004" localSheetId="15" hidden="1">#REF!</definedName>
    <definedName name="hn._P004" localSheetId="16" hidden="1">#REF!</definedName>
    <definedName name="hn._P004" localSheetId="17" hidden="1">#REF!</definedName>
    <definedName name="hn._P004" localSheetId="18" hidden="1">#REF!</definedName>
    <definedName name="hn._P004" localSheetId="19" hidden="1">#REF!</definedName>
    <definedName name="hn._P004" localSheetId="20" hidden="1">#REF!</definedName>
    <definedName name="hn._P004" localSheetId="24" hidden="1">#REF!</definedName>
    <definedName name="hn._P004" localSheetId="25"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hidden="1">#REF!</definedName>
    <definedName name="hn._P014" localSheetId="15" hidden="1">#REF!</definedName>
    <definedName name="hn._P014" localSheetId="16" hidden="1">#REF!</definedName>
    <definedName name="hn._P014" localSheetId="17" hidden="1">#REF!</definedName>
    <definedName name="hn._P014" localSheetId="18" hidden="1">#REF!</definedName>
    <definedName name="hn._P014" localSheetId="19" hidden="1">#REF!</definedName>
    <definedName name="hn._P014" localSheetId="20" hidden="1">#REF!</definedName>
    <definedName name="hn._P014" localSheetId="24" hidden="1">#REF!</definedName>
    <definedName name="hn._P014" localSheetId="25"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hidden="1">#REF!</definedName>
    <definedName name="hn._P016" localSheetId="15" hidden="1">#REF!</definedName>
    <definedName name="hn._P016" localSheetId="16" hidden="1">#REF!</definedName>
    <definedName name="hn._P016" localSheetId="17" hidden="1">#REF!</definedName>
    <definedName name="hn._P016" localSheetId="18" hidden="1">#REF!</definedName>
    <definedName name="hn._P016" localSheetId="19" hidden="1">#REF!</definedName>
    <definedName name="hn._P016" localSheetId="20" hidden="1">#REF!</definedName>
    <definedName name="hn._P016" localSheetId="24" hidden="1">#REF!</definedName>
    <definedName name="hn._P016" localSheetId="25"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hidden="1">#REF!</definedName>
    <definedName name="hn._P017" localSheetId="15" hidden="1">#REF!</definedName>
    <definedName name="hn._P017" localSheetId="16" hidden="1">#REF!</definedName>
    <definedName name="hn._P017" localSheetId="17" hidden="1">#REF!</definedName>
    <definedName name="hn._P017" localSheetId="18" hidden="1">#REF!</definedName>
    <definedName name="hn._P017" localSheetId="19" hidden="1">#REF!</definedName>
    <definedName name="hn._P017" localSheetId="20" hidden="1">#REF!</definedName>
    <definedName name="hn._P017" localSheetId="24" hidden="1">#REF!</definedName>
    <definedName name="hn._P017" localSheetId="25"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hidden="1">#REF!</definedName>
    <definedName name="hn._P017g" localSheetId="15" hidden="1">#REF!</definedName>
    <definedName name="hn._P017g" localSheetId="16" hidden="1">#REF!</definedName>
    <definedName name="hn._P017g" localSheetId="17" hidden="1">#REF!</definedName>
    <definedName name="hn._P017g" localSheetId="18" hidden="1">#REF!</definedName>
    <definedName name="hn._P017g" localSheetId="19" hidden="1">#REF!</definedName>
    <definedName name="hn._P017g" localSheetId="20" hidden="1">#REF!</definedName>
    <definedName name="hn._P017g" localSheetId="24" hidden="1">#REF!</definedName>
    <definedName name="hn._P017g" localSheetId="25"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hidden="1">#REF!</definedName>
    <definedName name="hn._P021" localSheetId="15" hidden="1">#REF!</definedName>
    <definedName name="hn._P021" localSheetId="16" hidden="1">#REF!</definedName>
    <definedName name="hn._P021" localSheetId="17" hidden="1">#REF!</definedName>
    <definedName name="hn._P021" localSheetId="18" hidden="1">#REF!</definedName>
    <definedName name="hn._P021" localSheetId="19" hidden="1">#REF!</definedName>
    <definedName name="hn._P021" localSheetId="20" hidden="1">#REF!</definedName>
    <definedName name="hn._P021" localSheetId="24" hidden="1">#REF!</definedName>
    <definedName name="hn._P021" localSheetId="25"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hidden="1">#REF!</definedName>
    <definedName name="hn._P024" localSheetId="15" hidden="1">#REF!</definedName>
    <definedName name="hn._P024" localSheetId="16" hidden="1">#REF!</definedName>
    <definedName name="hn._P024" localSheetId="17" hidden="1">#REF!</definedName>
    <definedName name="hn._P024" localSheetId="18" hidden="1">#REF!</definedName>
    <definedName name="hn._P024" localSheetId="19" hidden="1">#REF!</definedName>
    <definedName name="hn._P024" localSheetId="20" hidden="1">#REF!</definedName>
    <definedName name="hn._P024" localSheetId="24" hidden="1">#REF!</definedName>
    <definedName name="hn._P024" localSheetId="25"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hidden="1">#REF!</definedName>
    <definedName name="hn.Add015" localSheetId="15" hidden="1">#REF!</definedName>
    <definedName name="hn.Add015" localSheetId="16" hidden="1">#REF!</definedName>
    <definedName name="hn.Add015" localSheetId="17" hidden="1">#REF!</definedName>
    <definedName name="hn.Add015" localSheetId="18" hidden="1">#REF!</definedName>
    <definedName name="hn.Add015" localSheetId="19" hidden="1">#REF!</definedName>
    <definedName name="hn.Add015" localSheetId="20" hidden="1">#REF!</definedName>
    <definedName name="hn.Add015" localSheetId="24" hidden="1">#REF!</definedName>
    <definedName name="hn.Add015" localSheetId="25"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hidden="1">#REF!</definedName>
    <definedName name="hn.ConvertZero1" hidden="1">[23]LTM!$G$461:$J$461,[23]LTM!$G$463:$J$464,[23]LTM!$G$468:$J$469,[23]LTM!$G$473:$J$475,[23]LTM!$G$480:$J$480,[23]LTM!$G$484:$J$485,[23]LTM!$G$490:$J$490,[23]LTM!$G$514:$J$518,[23]LTM!$G$525:$J$526,[23]LTM!$G$532:$J$537</definedName>
    <definedName name="hn.ConvertZero2" hidden="1">[23]LTM!$G$560:$J$560,[23]LTM!$H$590:$J$591,[23]LTM!$H$614:$J$614,[23]LTM!$H$635:$J$636,[23]LTM!$G$676:$J$680,[23]LTM!$G$686:$J$686,[23]LTM!$G$688:$J$694,[23]LTM!$G$681:$J$682</definedName>
    <definedName name="hn.ConvertZero3" hidden="1">[23]LTM!$G$699:$J$706,[23]LTM!$G$710:$J$714,[23]LTM!$G$717:$J$734,[23]LTM!$G$738:$J$738,[23]LTM!$G$745:$J$751</definedName>
    <definedName name="hn.ConvertZero4" hidden="1">[23]LTM!$G$840:$J$840,[23]LTM!$H$1266:$J$1266,[23]LTM!$G$1267:$J$1267,[23]LTM!$G$1454:$J$1461,[23]LTM!$J$1462,[23]LTM!$J$1463,[23]LTM!$G$1468:$J$1469,[23]LTM!$L$1469:$N$1469</definedName>
    <definedName name="hn.ConvertZeroUnhide1" hidden="1">[23]LTM!$G$1469:$J$1469,[23]LTM!$L$1469:$N$1469,[23]LTM!$H$1266:$J$1266</definedName>
    <definedName name="hn.Delete015" localSheetId="15" hidden="1">#REF!,#REF!,#REF!,#REF!</definedName>
    <definedName name="hn.Delete015" localSheetId="16" hidden="1">#REF!,#REF!,#REF!,#REF!</definedName>
    <definedName name="hn.Delete015" localSheetId="17" hidden="1">#REF!,#REF!,#REF!,#REF!</definedName>
    <definedName name="hn.Delete015" localSheetId="18" hidden="1">#REF!,#REF!,#REF!,#REF!</definedName>
    <definedName name="hn.Delete015" localSheetId="19" hidden="1">#REF!,#REF!,#REF!,#REF!</definedName>
    <definedName name="hn.Delete015" localSheetId="20" hidden="1">#REF!,#REF!,#REF!,#REF!</definedName>
    <definedName name="hn.Delete015" localSheetId="24" hidden="1">#REF!,#REF!,#REF!,#REF!</definedName>
    <definedName name="hn.Delete015" localSheetId="25"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hidden="1">#REF!,#REF!,#REF!,#REF!</definedName>
    <definedName name="hn.domestic" localSheetId="15" hidden="1">#REF!</definedName>
    <definedName name="hn.domestic" localSheetId="16" hidden="1">#REF!</definedName>
    <definedName name="hn.domestic" localSheetId="17" hidden="1">#REF!</definedName>
    <definedName name="hn.domestic" localSheetId="18" hidden="1">#REF!</definedName>
    <definedName name="hn.domestic" localSheetId="19" hidden="1">#REF!</definedName>
    <definedName name="hn.domestic" localSheetId="20" hidden="1">#REF!</definedName>
    <definedName name="hn.domestic" localSheetId="24" hidden="1">#REF!</definedName>
    <definedName name="hn.domestic" localSheetId="25"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hidden="1">#REF!</definedName>
    <definedName name="hn.DZ_MultByFXRates" hidden="1">[23]DropZone!$B$2:$I$118,[23]DropZone!$B$120:$I$132,[23]DropZone!$B$134:$I$136,[23]DropZone!$B$138:$I$146</definedName>
    <definedName name="hn.ExtDb" hidden="1">FALSE</definedName>
    <definedName name="hn.Global" localSheetId="15" hidden="1">#REF!</definedName>
    <definedName name="hn.Global" localSheetId="16" hidden="1">#REF!</definedName>
    <definedName name="hn.Global" localSheetId="17" hidden="1">#REF!</definedName>
    <definedName name="hn.Global" localSheetId="18" hidden="1">#REF!</definedName>
    <definedName name="hn.Global" localSheetId="19" hidden="1">#REF!</definedName>
    <definedName name="hn.Global" localSheetId="20" hidden="1">#REF!</definedName>
    <definedName name="hn.Global" localSheetId="24" hidden="1">#REF!</definedName>
    <definedName name="hn.Global" localSheetId="25"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hidden="1">#REF!</definedName>
    <definedName name="hn.LTM_MultByFXRates" hidden="1">[23]LTM!$G$461:$N$477,[23]LTM!$G$480:$N$539,[23]LTM!$G$548:$N$667,[23]LTM!$G$676:$N$1266,[23]LTM!$G$1454:$N$1461,[23]LTM!$G$1463:$N$1465,[23]LTM!$G$1468:$N$1469</definedName>
    <definedName name="hn.ModelType" hidden="1">"DEAL"</definedName>
    <definedName name="hn.ModelVersion" hidden="1">1</definedName>
    <definedName name="hn.MultbyFXRates" hidden="1">[23]LTM!$G$461:$N$477,[23]LTM!$G$480:$N$539,[23]LTM!$G$548:$N$667,[23]LTM!$G$676:$N$1266,[23]LTM!$G$1454:$N$1461,[23]LTM!$G$1463:$N$1465,[23]LTM!$G$1468:$N$1469</definedName>
    <definedName name="hn.MultByFXRates1" hidden="1">[23]LTM!$G$461:$G$477,[23]LTM!$G$480:$G$539,[23]LTM!$G$548:$G$562,[23]LTM!$G$676:$G$840,[23]LTM!$G$1454:$G$1469</definedName>
    <definedName name="hn.MultByFXRates2" hidden="1">[23]LTM!$H$461:$H$477,[23]LTM!$H$480:$H$539,[23]LTM!$H$548:$H$667,[23]LTM!$H$676:$H$1266,[23]LTM!$H$1454:$H$1469</definedName>
    <definedName name="hn.MultByFXRates3" hidden="1">[23]LTM!$I$461:$I$477,[23]LTM!$I$480:$I$539,[23]LTM!$I$548:$I$667,[23]LTM!$I$676:$I$1266,[23]LTM!$I$1454:$I$1469</definedName>
    <definedName name="hn.MultbyFxrates4" hidden="1">[23]LTM!$J$461:$J$477,[23]LTM!$J$480:$J$539,[23]LTM!$J$548:$J$668,[23]LTM!$J$676:$J$1266,[23]LTM!$J$1454:$J$1461,[23]LTM!$J$1463:$J$1465,[23]LTM!$J$1468</definedName>
    <definedName name="hn.multbyfxrates5" hidden="1">[23]LTM!$L$461:$L$477,[23]LTM!$L$480:$L$539,[23]LTM!$L$548:$L$562,[23]LTM!$L$676:$L$840,[23]LTM!$L$1454:$L$1469</definedName>
    <definedName name="hn.multbyfxrates6" hidden="1">[23]LTM!$M$461:$M$477,[23]LTM!$M$480:$M$539,[23]LTM!$M$548:$M$668,[23]LTM!$M$676:$M$1266,[23]LTM!$M$1454:$M$1469</definedName>
    <definedName name="hn.multbyfxrates7" hidden="1">[23]LTM!$N$461:$N$477,[23]LTM!$N$480:$N$539,[23]LTM!$N$548:$N$667,[23]LTM!$N$676:$N$1266,[23]LTM!$N$1454:$N$1469</definedName>
    <definedName name="hn.MultByFXRatesBot1" hidden="1">[23]LTM!$G$676:$G$682,[23]LTM!$G$686,[23]LTM!$G$688:$G$694,[23]LTM!$G$699:$G$706,[23]LTM!$G$710:$G$714,[23]LTM!$G$717:$G$734,[23]LTM!$G$738,[23]LTM!$G$738,[23]LTM!$G$745:$G$751,[23]LTM!$G$840,[23]LTM!$G$1454:$G$1461,[23]LTM!$G$1468:$G$1469</definedName>
    <definedName name="hn.MultByFXRatesBot2" hidden="1">[23]LTM!$H$676:$H$682,[23]LTM!$H$686,[23]LTM!$H$688:$H$694,[23]LTM!$H$699:$H$706,[23]LTM!$H$710:$H$714,[23]LTM!$H$717:$H$734,[23]LTM!$H$738,[23]LTM!$H$745:$H$751,[23]LTM!$H$840,[23]LTM!$H$1266,[23]LTM!$H$1454:$H$1461,[23]LTM!$H$1468:$H$1469</definedName>
    <definedName name="hn.MultByFXRatesBot3" hidden="1">[23]LTM!$I$676:$I$682,[23]LTM!$I$686,[23]LTM!$I$688:$I$694,[23]LTM!$I$699:$I$706,[23]LTM!$I$710:$I$714,[23]LTM!$I$717:$I$734,[23]LTM!$I$738,[23]LTM!$I$745:$I$751,[23]LTM!$I$840,[23]LTM!$I$1266,[23]LTM!$I$1454:$I$1461,[23]LTM!$I$1468:$I$1469</definedName>
    <definedName name="hn.MultByFXRatesBot4" hidden="1">[23]LTM!$J$676:$J$682,[23]LTM!$J$686,[23]LTM!$J$688:$J$694,[23]LTM!$J$699:$J$706,[23]LTM!$J$710:$J$714,[23]LTM!$J$717:$J$734,[23]LTM!$J$738,[23]LTM!$J$745:$J$751,[23]LTM!$J$840,[23]LTM!$J$1266,[23]LTM!$J$1454:$J$1461,[23]LTM!$J$1463:$J$1465,[23]LTM!$J$1468</definedName>
    <definedName name="hn.MultByFXRatesBot5" hidden="1">[23]LTM!$L$676:$L$682,[23]LTM!$L$686,[23]LTM!$L$688:$L$694,[23]LTM!$L$699:$L$706,[23]LTM!$L$710:$L$714,[23]LTM!$L$717:$L$734,[23]LTM!$L$738,[23]LTM!$L$745:$L$751,[23]LTM!$L$837:$L$838,[23]LTM!$L$1454:$L$1458,[23]LTM!$L$1468:$L$1469</definedName>
    <definedName name="hn.MultByFXRatesBot6" hidden="1">[23]LTM!$M$676:$M$682,[23]LTM!$M$686,[23]LTM!$M$688:$M$694,[23]LTM!$M$699:$M$706,[23]LTM!$M$710:$M$714,[23]LTM!$M$717:$M$734,[23]LTM!$M$738,[23]LTM!$M$745:$M$751,[23]LTM!$M$837:$M$838,[23]LTM!$M$1454:$M$1458,[23]LTM!$M$1468:$M$1469</definedName>
    <definedName name="hn.MultByFXRatesBot7" hidden="1">[23]LTM!$N$676:$N$682,[23]LTM!$N$686,[23]LTM!$N$688:$N$694,[23]LTM!$N$699:$N$706,[23]LTM!$N$710:$N$714,[23]LTM!$N$717:$N$734,[23]LTM!$N$738,[23]LTM!$N$745:$N$751,[23]LTM!$N$837:$N$838,[23]LTM!$N$1454:$N$1458,[23]LTM!$N$1468:$N$1469</definedName>
    <definedName name="hn.MultByFXRatesTop1" hidden="1">[23]LTM!$G$461,[23]LTM!$G$463:$G$464,[23]LTM!$G$468:$G$469,[23]LTM!$G$473:$G$475,[23]LTM!$G$480,[23]LTM!$G$484:$G$485,[23]LTM!$G$490:$G$509,[23]LTM!$G$512,[23]LTM!$G$514:$G$518,[23]LTM!$G$525:$G$526,[23]LTM!$G$532:$G$537,[23]LTM!$G$560</definedName>
    <definedName name="hn.MultByFXRatesTop2" hidden="1">[23]LTM!$H$461,[23]LTM!$H$463:$H$464,[23]LTM!$H$468:$H$469,[23]LTM!$H$473:$H$475,[23]LTM!$H$480,[23]LTM!$H$484:$H$485,[23]LTM!$H$490:$H$509,[23]LTM!$H$512,[23]LTM!$H$514:$H$518,[23]LTM!$H$525:$H$526,[23]LTM!$H$532:$H$537,[23]LTM!$H$560,[23]LTM!$H$590:$H$591,[23]LTM!$H$614:$H$631,[23]LTM!$H$635:$H$636</definedName>
    <definedName name="hn.MultByFXRatesTop3" hidden="1">[23]LTM!$I$461,[23]LTM!$I$463:$I$464,[23]LTM!$I$468:$I$469,[23]LTM!$I$473:$I$475,[23]LTM!$I$480,[23]LTM!$I$484:$I$485,[23]LTM!$I$490:$I$509,[23]LTM!$I$512,[23]LTM!$I$514:$I$518,[23]LTM!$I$525:$I$526,[23]LTM!$I$532:$I$537,[23]LTM!$I$560,[23]LTM!$I$590:$I$591,[23]LTM!$I$614:$I$631,[23]LTM!$I$635:$I$636</definedName>
    <definedName name="hn.MultByFXRatesTop4" hidden="1">[23]LTM!$J$461,[23]LTM!$J$463:$J$464,[23]LTM!$J$468:$J$469,[23]LTM!$J$473:$J$475,[23]LTM!$J$480,[23]LTM!$J$484:$J$485,[23]LTM!$J$490:$J$509,[23]LTM!$J$512,[23]LTM!$J$514:$J$518,[23]LTM!$J$525:$J$526,[23]LTM!$J$532:$J$537,[23]LTM!$J$560,[23]LTM!$J$590:$J$591,[23]LTM!$J$614:$J$631,[23]LTM!$J$635:$J$636</definedName>
    <definedName name="hn.MultByFXRatesTop5" hidden="1">[23]LTM!$L$461,[23]LTM!$L$463:$L$464,[23]LTM!$L$468:$L$469,[23]LTM!$L$473:$L$475,[23]LTM!$L$480,[23]LTM!$L$484:$L$485,[23]LTM!$L$490:$L$509,[23]LTM!$L$512,[23]LTM!$L$514:$L$518,[23]LTM!$L$525:$L$526,[23]LTM!$L$532:$L$537,[23]LTM!$L$560</definedName>
    <definedName name="hn.MultByFXRatesTop6" hidden="1">[23]LTM!$M$461,[23]LTM!$M$463:$M$464,[23]LTM!$M$468:$M$469,[23]LTM!$M$473:$M$475,[23]LTM!$M$480,[23]LTM!$M$484:$M$485,[23]LTM!$M$490:$M$509,[23]LTM!$M$512,[23]LTM!$M$514:$M$518,[23]LTM!$M$525:$M$526,[23]LTM!$M$532:$M$537,[23]LTM!$M$560,[23]LTM!$M$590:$M$591,[23]LTM!$M$614:$M$631,[23]LTM!$M$635:$M$636</definedName>
    <definedName name="hn.MultByFXRatesTop7" hidden="1">[23]LTM!$N$461,[23]LTM!$N$463:$N$464,[23]LTM!$N$468:$N$469,[23]LTM!$N$473:$N$475,[23]LTM!$N$480,[23]LTM!$N$484:$N$485,[23]LTM!$N$490:$N$509,[23]LTM!$N$512,[23]LTM!$N$514:$N$518,[23]LTM!$N$525:$N$526,[23]LTM!$N$532:$N$537,[23]LTM!$N$560,[23]LTM!$N$590:$N$591,[23]LTM!$N$614:$N$631,[23]LTM!$N$635:$N$636</definedName>
    <definedName name="hn.NoUpload" hidden="1">0</definedName>
    <definedName name="hn.Version">"Version 2.14"</definedName>
    <definedName name="hn.YearLabel" localSheetId="15" hidden="1">#REF!</definedName>
    <definedName name="hn.YearLabel" localSheetId="16" hidden="1">#REF!</definedName>
    <definedName name="hn.YearLabel" localSheetId="17" hidden="1">#REF!</definedName>
    <definedName name="hn.YearLabel" localSheetId="18" hidden="1">#REF!</definedName>
    <definedName name="hn.YearLabel" localSheetId="19" hidden="1">#REF!</definedName>
    <definedName name="hn.YearLabel" localSheetId="20" hidden="1">#REF!</definedName>
    <definedName name="hn.YearLabel" localSheetId="24" hidden="1">#REF!</definedName>
    <definedName name="hn.YearLabel" localSheetId="25"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hidden="1">#REF!</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[5]Inputs!$B$13</definedName>
    <definedName name="horizon">[5]Inputs!$B$11</definedName>
    <definedName name="HTML_CodePage" hidden="1">1252</definedName>
    <definedName name="HTML_Control" localSheetId="15" hidden="1">{"'Attachment'!$A$1:$L$49"}</definedName>
    <definedName name="HTML_Control" localSheetId="16" hidden="1">{"'Attachment'!$A$1:$L$49"}</definedName>
    <definedName name="HTML_Control" localSheetId="17" hidden="1">{"'Attachment'!$A$1:$L$49"}</definedName>
    <definedName name="HTML_Control" localSheetId="18" hidden="1">{"'Attachment'!$A$1:$L$49"}</definedName>
    <definedName name="HTML_Control" localSheetId="19" hidden="1">{"'Attachment'!$A$1:$L$49"}</definedName>
    <definedName name="HTML_Control" localSheetId="20" hidden="1">{"'Attachment'!$A$1:$L$49"}</definedName>
    <definedName name="HTML_Control" localSheetId="21" hidden="1">{"'Attachment'!$A$1:$L$49"}</definedName>
    <definedName name="HTML_Control" localSheetId="2" hidden="1">{"'Attachment'!$A$1:$L$49"}</definedName>
    <definedName name="HTML_Control" localSheetId="7" hidden="1">{"'Attachment'!$A$1:$L$49"}</definedName>
    <definedName name="HTML_Control" localSheetId="12" hidden="1">{"'Attachment'!$A$1:$L$49"}</definedName>
    <definedName name="HTML_Control" localSheetId="14" hidden="1">{"'Attachment'!$A$1:$L$49"}</definedName>
    <definedName name="HTML_Control" localSheetId="24" hidden="1">{"'Attachment'!$A$1:$L$49"}</definedName>
    <definedName name="HTML_Control" localSheetId="25"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1" localSheetId="15" hidden="1">{"'Attachment'!$A$1:$L$49"}</definedName>
    <definedName name="HTML_Control1" localSheetId="16" hidden="1">{"'Attachment'!$A$1:$L$49"}</definedName>
    <definedName name="HTML_Control1" localSheetId="17" hidden="1">{"'Attachment'!$A$1:$L$49"}</definedName>
    <definedName name="HTML_Control1" localSheetId="18" hidden="1">{"'Attachment'!$A$1:$L$49"}</definedName>
    <definedName name="HTML_Control1" localSheetId="19" hidden="1">{"'Attachment'!$A$1:$L$49"}</definedName>
    <definedName name="HTML_Control1" localSheetId="20" hidden="1">{"'Attachment'!$A$1:$L$49"}</definedName>
    <definedName name="HTML_Control1" localSheetId="21" hidden="1">{"'Attachment'!$A$1:$L$49"}</definedName>
    <definedName name="HTML_Control1" localSheetId="2" hidden="1">{"'Attachment'!$A$1:$L$49"}</definedName>
    <definedName name="HTML_Control1" localSheetId="7" hidden="1">{"'Attachment'!$A$1:$L$49"}</definedName>
    <definedName name="HTML_Control1" localSheetId="12" hidden="1">{"'Attachment'!$A$1:$L$49"}</definedName>
    <definedName name="HTML_Control1" localSheetId="14" hidden="1">{"'Attachment'!$A$1:$L$49"}</definedName>
    <definedName name="HTML_Control1" localSheetId="24" hidden="1">{"'Attachment'!$A$1:$L$49"}</definedName>
    <definedName name="HTML_Control1" localSheetId="25"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2" localSheetId="15" hidden="1">{"'Attachment'!$A$1:$L$49"}</definedName>
    <definedName name="HTML_Control2" localSheetId="16" hidden="1">{"'Attachment'!$A$1:$L$49"}</definedName>
    <definedName name="HTML_Control2" localSheetId="17" hidden="1">{"'Attachment'!$A$1:$L$49"}</definedName>
    <definedName name="HTML_Control2" localSheetId="18" hidden="1">{"'Attachment'!$A$1:$L$49"}</definedName>
    <definedName name="HTML_Control2" localSheetId="19" hidden="1">{"'Attachment'!$A$1:$L$49"}</definedName>
    <definedName name="HTML_Control2" localSheetId="20" hidden="1">{"'Attachment'!$A$1:$L$49"}</definedName>
    <definedName name="HTML_Control2" localSheetId="21" hidden="1">{"'Attachment'!$A$1:$L$49"}</definedName>
    <definedName name="HTML_Control2" localSheetId="2" hidden="1">{"'Attachment'!$A$1:$L$49"}</definedName>
    <definedName name="HTML_Control2" localSheetId="7" hidden="1">{"'Attachment'!$A$1:$L$49"}</definedName>
    <definedName name="HTML_Control2" localSheetId="12" hidden="1">{"'Attachment'!$A$1:$L$49"}</definedName>
    <definedName name="HTML_Control2" localSheetId="14" hidden="1">{"'Attachment'!$A$1:$L$49"}</definedName>
    <definedName name="HTML_Control2" localSheetId="24" hidden="1">{"'Attachment'!$A$1:$L$49"}</definedName>
    <definedName name="HTML_Control2" localSheetId="25"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3" localSheetId="15" hidden="1">{"'Attachment'!$A$1:$L$49"}</definedName>
    <definedName name="HTML_Control3" localSheetId="16" hidden="1">{"'Attachment'!$A$1:$L$49"}</definedName>
    <definedName name="HTML_Control3" localSheetId="17" hidden="1">{"'Attachment'!$A$1:$L$49"}</definedName>
    <definedName name="HTML_Control3" localSheetId="18" hidden="1">{"'Attachment'!$A$1:$L$49"}</definedName>
    <definedName name="HTML_Control3" localSheetId="19" hidden="1">{"'Attachment'!$A$1:$L$49"}</definedName>
    <definedName name="HTML_Control3" localSheetId="20" hidden="1">{"'Attachment'!$A$1:$L$49"}</definedName>
    <definedName name="HTML_Control3" localSheetId="21" hidden="1">{"'Attachment'!$A$1:$L$49"}</definedName>
    <definedName name="HTML_Control3" localSheetId="2" hidden="1">{"'Attachment'!$A$1:$L$49"}</definedName>
    <definedName name="HTML_Control3" localSheetId="7" hidden="1">{"'Attachment'!$A$1:$L$49"}</definedName>
    <definedName name="HTML_Control3" localSheetId="12" hidden="1">{"'Attachment'!$A$1:$L$49"}</definedName>
    <definedName name="HTML_Control3" localSheetId="14" hidden="1">{"'Attachment'!$A$1:$L$49"}</definedName>
    <definedName name="HTML_Control3" localSheetId="24" hidden="1">{"'Attachment'!$A$1:$L$49"}</definedName>
    <definedName name="HTML_Control3" localSheetId="25"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5"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 hidden="1">{"Page_1",#N/A,FALSE,"BAD4Q98";"Page_2",#N/A,FALSE,"BAD4Q98";"Page_3",#N/A,FALSE,"BAD4Q98";"Page_4",#N/A,FALSE,"BAD4Q98";"Page_5",#N/A,FALSE,"BAD4Q98";"Page_6",#N/A,FALSE,"BAD4Q98";"Input_1",#N/A,FALSE,"BAD4Q98";"Input_2",#N/A,FALSE,"BAD4Q98"}</definedName>
    <definedName name="iklhj" localSheetId="7" hidden="1">{"Page_1",#N/A,FALSE,"BAD4Q98";"Page_2",#N/A,FALSE,"BAD4Q98";"Page_3",#N/A,FALSE,"BAD4Q98";"Page_4",#N/A,FALSE,"BAD4Q98";"Page_5",#N/A,FALSE,"BAD4Q98";"Page_6",#N/A,FALSE,"BAD4Q98";"Input_1",#N/A,FALSE,"BAD4Q98";"Input_2",#N/A,FALSE,"BAD4Q98"}</definedName>
    <definedName name="iklhj" localSheetId="12" hidden="1">{"Page_1",#N/A,FALSE,"BAD4Q98";"Page_2",#N/A,FALSE,"BAD4Q98";"Page_3",#N/A,FALSE,"BAD4Q98";"Page_4",#N/A,FALSE,"BAD4Q98";"Page_5",#N/A,FALSE,"BAD4Q98";"Page_6",#N/A,FALSE,"BAD4Q98";"Input_1",#N/A,FALSE,"BAD4Q98";"Input_2",#N/A,FALSE,"BAD4Q98"}</definedName>
    <definedName name="iklhj" localSheetId="14" hidden="1">{"Page_1",#N/A,FALSE,"BAD4Q98";"Page_2",#N/A,FALSE,"BAD4Q98";"Page_3",#N/A,FALSE,"BAD4Q98";"Page_4",#N/A,FALSE,"BAD4Q98";"Page_5",#N/A,FALSE,"BAD4Q98";"Page_6",#N/A,FALSE,"BAD4Q98";"Input_1",#N/A,FALSE,"BAD4Q98";"Input_2",#N/A,FALSE,"BAD4Q98"}</definedName>
    <definedName name="iklhj" localSheetId="24" hidden="1">{"Page_1",#N/A,FALSE,"BAD4Q98";"Page_2",#N/A,FALSE,"BAD4Q98";"Page_3",#N/A,FALSE,"BAD4Q98";"Page_4",#N/A,FALSE,"BAD4Q98";"Page_5",#N/A,FALSE,"BAD4Q98";"Page_6",#N/A,FALSE,"BAD4Q98";"Input_1",#N/A,FALSE,"BAD4Q98";"Input_2",#N/A,FALSE,"BAD4Q98"}</definedName>
    <definedName name="iklhj" localSheetId="25"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MPAC2004" localSheetId="15" hidden="1">{#N/A,#N/A,FALSE,"RECAP";#N/A,#N/A,FALSE,"MATBYCLS";#N/A,#N/A,FALSE,"STATUS";#N/A,#N/A,FALSE,"OP-ACT";#N/A,#N/A,FALSE,"W_O"}</definedName>
    <definedName name="IMPAC2004" localSheetId="16" hidden="1">{#N/A,#N/A,FALSE,"RECAP";#N/A,#N/A,FALSE,"MATBYCLS";#N/A,#N/A,FALSE,"STATUS";#N/A,#N/A,FALSE,"OP-ACT";#N/A,#N/A,FALSE,"W_O"}</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19" hidden="1">{#N/A,#N/A,FALSE,"RECAP";#N/A,#N/A,FALSE,"MATBYCLS";#N/A,#N/A,FALSE,"STATUS";#N/A,#N/A,FALSE,"OP-ACT";#N/A,#N/A,FALSE,"W_O"}</definedName>
    <definedName name="IMPAC2004" localSheetId="20" hidden="1">{#N/A,#N/A,FALSE,"RECAP";#N/A,#N/A,FALSE,"MATBYCLS";#N/A,#N/A,FALSE,"STATUS";#N/A,#N/A,FALSE,"OP-ACT";#N/A,#N/A,FALSE,"W_O"}</definedName>
    <definedName name="IMPAC2004" localSheetId="21" hidden="1">{#N/A,#N/A,FALSE,"RECAP";#N/A,#N/A,FALSE,"MATBYCLS";#N/A,#N/A,FALSE,"STATUS";#N/A,#N/A,FALSE,"OP-ACT";#N/A,#N/A,FALSE,"W_O"}</definedName>
    <definedName name="IMPAC2004" localSheetId="2" hidden="1">{#N/A,#N/A,FALSE,"RECAP";#N/A,#N/A,FALSE,"MATBYCLS";#N/A,#N/A,FALSE,"STATUS";#N/A,#N/A,FALSE,"OP-ACT";#N/A,#N/A,FALSE,"W_O"}</definedName>
    <definedName name="IMPAC2004" localSheetId="7" hidden="1">{#N/A,#N/A,FALSE,"RECAP";#N/A,#N/A,FALSE,"MATBYCLS";#N/A,#N/A,FALSE,"STATUS";#N/A,#N/A,FALSE,"OP-ACT";#N/A,#N/A,FALSE,"W_O"}</definedName>
    <definedName name="IMPAC2004" localSheetId="12" hidden="1">{#N/A,#N/A,FALSE,"RECAP";#N/A,#N/A,FALSE,"MATBYCLS";#N/A,#N/A,FALSE,"STATUS";#N/A,#N/A,FALSE,"OP-ACT";#N/A,#N/A,FALSE,"W_O"}</definedName>
    <definedName name="IMPAC2004" localSheetId="14" hidden="1">{#N/A,#N/A,FALSE,"RECAP";#N/A,#N/A,FALSE,"MATBYCLS";#N/A,#N/A,FALSE,"STATUS";#N/A,#N/A,FALSE,"OP-ACT";#N/A,#N/A,FALSE,"W_O"}</definedName>
    <definedName name="IMPAC2004" localSheetId="24" hidden="1">{#N/A,#N/A,FALSE,"RECAP";#N/A,#N/A,FALSE,"MATBYCLS";#N/A,#N/A,FALSE,"STATUS";#N/A,#N/A,FALSE,"OP-ACT";#N/A,#N/A,FALSE,"W_O"}</definedName>
    <definedName name="IMPAC2004" localSheetId="25"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utent">#REF!</definedName>
    <definedName name="Inc" localSheetId="15">#REF!</definedName>
    <definedName name="Inc" localSheetId="16">#REF!</definedName>
    <definedName name="Inc" localSheetId="17">#REF!</definedName>
    <definedName name="Inc" localSheetId="18">#REF!</definedName>
    <definedName name="Inc" localSheetId="19">#REF!</definedName>
    <definedName name="Inc" localSheetId="20">#REF!</definedName>
    <definedName name="Inc" localSheetId="24">#REF!</definedName>
    <definedName name="Inc" localSheetId="25">#REF!</definedName>
    <definedName name="Inc" localSheetId="26">#REF!</definedName>
    <definedName name="Inc" localSheetId="27">#REF!</definedName>
    <definedName name="Inc" localSheetId="28">#REF!</definedName>
    <definedName name="Inc" localSheetId="29">#REF!</definedName>
    <definedName name="Inc">#REF!</definedName>
    <definedName name="IncAcct" localSheetId="15">#REF!</definedName>
    <definedName name="IncAcct" localSheetId="16">#REF!</definedName>
    <definedName name="IncAcct" localSheetId="17">#REF!</definedName>
    <definedName name="IncAcct" localSheetId="18">#REF!</definedName>
    <definedName name="IncAcct" localSheetId="19">#REF!</definedName>
    <definedName name="IncAcct" localSheetId="20">#REF!</definedName>
    <definedName name="IncAcct" localSheetId="24">#REF!</definedName>
    <definedName name="IncAcct" localSheetId="25">#REF!</definedName>
    <definedName name="IncAcct" localSheetId="26">#REF!</definedName>
    <definedName name="IncAcct" localSheetId="27">#REF!</definedName>
    <definedName name="IncAcct" localSheetId="28">#REF!</definedName>
    <definedName name="IncAcct" localSheetId="29">#REF!</definedName>
    <definedName name="IncAcct">#REF!</definedName>
    <definedName name="IncDesc" localSheetId="15">#REF!</definedName>
    <definedName name="IncDesc" localSheetId="16">#REF!</definedName>
    <definedName name="IncDesc" localSheetId="17">#REF!</definedName>
    <definedName name="IncDesc" localSheetId="18">#REF!</definedName>
    <definedName name="IncDesc" localSheetId="19">#REF!</definedName>
    <definedName name="IncDesc" localSheetId="20">#REF!</definedName>
    <definedName name="IncDesc" localSheetId="24">#REF!</definedName>
    <definedName name="IncDesc" localSheetId="25">#REF!</definedName>
    <definedName name="IncDesc" localSheetId="26">#REF!</definedName>
    <definedName name="IncDesc" localSheetId="27">#REF!</definedName>
    <definedName name="IncDesc" localSheetId="28">#REF!</definedName>
    <definedName name="IncDesc" localSheetId="29">#REF!</definedName>
    <definedName name="IncDesc">#REF!</definedName>
    <definedName name="index" localSheetId="15">#REF!</definedName>
    <definedName name="index" localSheetId="16">#REF!</definedName>
    <definedName name="index" localSheetId="17">#REF!</definedName>
    <definedName name="index" localSheetId="18">#REF!</definedName>
    <definedName name="index" localSheetId="19">#REF!</definedName>
    <definedName name="index" localSheetId="20">#REF!</definedName>
    <definedName name="index" localSheetId="24">#REF!</definedName>
    <definedName name="index" localSheetId="25">#REF!</definedName>
    <definedName name="index" localSheetId="26">#REF!</definedName>
    <definedName name="index" localSheetId="27">#REF!</definedName>
    <definedName name="index" localSheetId="28">#REF!</definedName>
    <definedName name="index" localSheetId="29">#REF!</definedName>
    <definedName name="index">#REF!</definedName>
    <definedName name="Industrial_Rev_Growth">[9]Assumptions!$C$12</definedName>
    <definedName name="Infl2002">[24]Assumptions!$B$6</definedName>
    <definedName name="Infl2003">[24]Assumptions!$B$7</definedName>
    <definedName name="Infl2004">[24]Assumptions!$B$8</definedName>
    <definedName name="Infl2005">[24]Assumptions!$B$9</definedName>
    <definedName name="Infl2006">[24]Assumptions!$B$10</definedName>
    <definedName name="Inflation_1996">'[19]FED G&amp;A Assumption Rates'!$B$6</definedName>
    <definedName name="Inflation_1997">'[19]FED G&amp;A Assumption Rates'!$C$6</definedName>
    <definedName name="Inflation_1998">'[19]FED G&amp;A Assumption Rates'!$D$6</definedName>
    <definedName name="Inflation_1999">'[19]FED G&amp;A Assumption Rates'!$E$6</definedName>
    <definedName name="Inflation_2000">'[19]FED G&amp;A Assumption Rates'!$F$6</definedName>
    <definedName name="initexp" localSheetId="15">#REF!</definedName>
    <definedName name="initexp" localSheetId="16">#REF!</definedName>
    <definedName name="initexp" localSheetId="17">#REF!</definedName>
    <definedName name="initexp" localSheetId="18">#REF!</definedName>
    <definedName name="initexp" localSheetId="19">#REF!</definedName>
    <definedName name="initexp" localSheetId="20">#REF!</definedName>
    <definedName name="initexp" localSheetId="24">#REF!</definedName>
    <definedName name="initexp" localSheetId="25">#REF!</definedName>
    <definedName name="initexp" localSheetId="26">#REF!</definedName>
    <definedName name="initexp" localSheetId="27">#REF!</definedName>
    <definedName name="initexp" localSheetId="28">#REF!</definedName>
    <definedName name="initexp" localSheetId="29">#REF!</definedName>
    <definedName name="initexp">#REF!</definedName>
    <definedName name="Initial_Cash_Flow_Quarter" localSheetId="15">#REF!</definedName>
    <definedName name="Initial_Cash_Flow_Quarter" localSheetId="16">#REF!</definedName>
    <definedName name="Initial_Cash_Flow_Quarter" localSheetId="17">#REF!</definedName>
    <definedName name="Initial_Cash_Flow_Quarter" localSheetId="18">#REF!</definedName>
    <definedName name="Initial_Cash_Flow_Quarter" localSheetId="19">#REF!</definedName>
    <definedName name="Initial_Cash_Flow_Quarter" localSheetId="20">#REF!</definedName>
    <definedName name="Initial_Cash_Flow_Quarter" localSheetId="24">#REF!</definedName>
    <definedName name="Initial_Cash_Flow_Quarter" localSheetId="25">#REF!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#REF!</definedName>
    <definedName name="Initial_Operating_Period_Working_Capital_Percentage" localSheetId="15">#REF!</definedName>
    <definedName name="Initial_Operating_Period_Working_Capital_Percentage" localSheetId="16">#REF!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19">#REF!</definedName>
    <definedName name="Initial_Operating_Period_Working_Capital_Percentage" localSheetId="20">#REF!</definedName>
    <definedName name="Initial_Operating_Period_Working_Capital_Percentage" localSheetId="24">#REF!</definedName>
    <definedName name="Initial_Operating_Period_Working_Capital_Percentage" localSheetId="25">#REF!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#REF!</definedName>
    <definedName name="Initial_Working_Capital_Calculation" localSheetId="15">#REF!</definedName>
    <definedName name="Initial_Working_Capital_Calculation" localSheetId="16">#REF!</definedName>
    <definedName name="Initial_Working_Capital_Calculation" localSheetId="17">#REF!</definedName>
    <definedName name="Initial_Working_Capital_Calculation" localSheetId="18">#REF!</definedName>
    <definedName name="Initial_Working_Capital_Calculation" localSheetId="19">#REF!</definedName>
    <definedName name="Initial_Working_Capital_Calculation" localSheetId="20">#REF!</definedName>
    <definedName name="Initial_Working_Capital_Calculation" localSheetId="24">#REF!</definedName>
    <definedName name="Initial_Working_Capital_Calculation" localSheetId="25">#REF!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5">#REF!</definedName>
    <definedName name="Insurance_Cost_in_1999" localSheetId="16">#REF!</definedName>
    <definedName name="Insurance_Cost_in_1999" localSheetId="17">#REF!</definedName>
    <definedName name="Insurance_Cost_in_1999" localSheetId="18">#REF!</definedName>
    <definedName name="Insurance_Cost_in_1999" localSheetId="19">#REF!</definedName>
    <definedName name="Insurance_Cost_in_1999" localSheetId="20">#REF!</definedName>
    <definedName name="Insurance_Cost_in_1999" localSheetId="24">#REF!</definedName>
    <definedName name="Insurance_Cost_in_1999" localSheetId="25">#REF!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#REF!</definedName>
    <definedName name="INT" localSheetId="15">#REF!</definedName>
    <definedName name="INT" localSheetId="16">#REF!</definedName>
    <definedName name="INT" localSheetId="17">#REF!</definedName>
    <definedName name="INT" localSheetId="18">#REF!</definedName>
    <definedName name="INT" localSheetId="19">#REF!</definedName>
    <definedName name="INT" localSheetId="20">#REF!</definedName>
    <definedName name="INT" localSheetId="24">#REF!</definedName>
    <definedName name="INT" localSheetId="25">#REF!</definedName>
    <definedName name="INT" localSheetId="26">#REF!</definedName>
    <definedName name="INT" localSheetId="27">#REF!</definedName>
    <definedName name="INT" localSheetId="28">#REF!</definedName>
    <definedName name="INT" localSheetId="29">#REF!</definedName>
    <definedName name="INT">#REF!</definedName>
    <definedName name="Interco2001">[24]Assumptions!$B$12</definedName>
    <definedName name="Interco2002">[24]Assumptions!$B$13</definedName>
    <definedName name="Interco2003">[24]Assumptions!$B$14</definedName>
    <definedName name="Interco2004">[24]Assumptions!$B$15</definedName>
    <definedName name="Interco2005">[24]Assumptions!$B$16</definedName>
    <definedName name="Interco2006">[24]Assumptions!$B$17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5">#REF!</definedName>
    <definedName name="ISO_Fees_Base_Year" localSheetId="16">#REF!</definedName>
    <definedName name="ISO_Fees_Base_Year" localSheetId="17">#REF!</definedName>
    <definedName name="ISO_Fees_Base_Year" localSheetId="18">#REF!</definedName>
    <definedName name="ISO_Fees_Base_Year" localSheetId="19">#REF!</definedName>
    <definedName name="ISO_Fees_Base_Year" localSheetId="20">#REF!</definedName>
    <definedName name="ISO_Fees_Base_Year" localSheetId="24">#REF!</definedName>
    <definedName name="ISO_Fees_Base_Year" localSheetId="25">#REF!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#REF!</definedName>
    <definedName name="ISO_Fees_Input" localSheetId="15">#REF!</definedName>
    <definedName name="ISO_Fees_Input" localSheetId="16">#REF!</definedName>
    <definedName name="ISO_Fees_Input" localSheetId="17">#REF!</definedName>
    <definedName name="ISO_Fees_Input" localSheetId="18">#REF!</definedName>
    <definedName name="ISO_Fees_Input" localSheetId="19">#REF!</definedName>
    <definedName name="ISO_Fees_Input" localSheetId="20">#REF!</definedName>
    <definedName name="ISO_Fees_Input" localSheetId="24">#REF!</definedName>
    <definedName name="ISO_Fees_Input" localSheetId="25">#REF!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#REF!</definedName>
    <definedName name="istat" localSheetId="15">#REF!</definedName>
    <definedName name="istat" localSheetId="16">#REF!</definedName>
    <definedName name="istat" localSheetId="17">#REF!</definedName>
    <definedName name="istat" localSheetId="18">#REF!</definedName>
    <definedName name="istat" localSheetId="19">#REF!</definedName>
    <definedName name="istat" localSheetId="20">#REF!</definedName>
    <definedName name="istat" localSheetId="24">#REF!</definedName>
    <definedName name="istat" localSheetId="25">#REF!</definedName>
    <definedName name="istat" localSheetId="26">#REF!</definedName>
    <definedName name="istat" localSheetId="27">#REF!</definedName>
    <definedName name="istat" localSheetId="28">#REF!</definedName>
    <definedName name="istat" localSheetId="29">#REF!</definedName>
    <definedName name="istat">#REF!</definedName>
    <definedName name="JANBS" localSheetId="15">#REF!</definedName>
    <definedName name="JANBS" localSheetId="16">#REF!</definedName>
    <definedName name="JANBS" localSheetId="17">#REF!</definedName>
    <definedName name="JANBS" localSheetId="18">#REF!</definedName>
    <definedName name="JANBS" localSheetId="19">#REF!</definedName>
    <definedName name="JANBS" localSheetId="20">#REF!</definedName>
    <definedName name="JANBS" localSheetId="24">#REF!</definedName>
    <definedName name="JANBS" localSheetId="25">#REF!</definedName>
    <definedName name="JANBS" localSheetId="26">#REF!</definedName>
    <definedName name="JANBS" localSheetId="27">#REF!</definedName>
    <definedName name="JANBS" localSheetId="28">#REF!</definedName>
    <definedName name="JANBS" localSheetId="29">#REF!</definedName>
    <definedName name="JANBS">#REF!</definedName>
    <definedName name="JE" localSheetId="15">#REF!</definedName>
    <definedName name="JE" localSheetId="16">#REF!</definedName>
    <definedName name="JE" localSheetId="17">#REF!</definedName>
    <definedName name="JE" localSheetId="18">#REF!</definedName>
    <definedName name="JE" localSheetId="19">#REF!</definedName>
    <definedName name="JE" localSheetId="20">#REF!</definedName>
    <definedName name="JE" localSheetId="24">#REF!</definedName>
    <definedName name="JE" localSheetId="25">#REF!</definedName>
    <definedName name="JE" localSheetId="26">#REF!</definedName>
    <definedName name="JE" localSheetId="27">#REF!</definedName>
    <definedName name="JE" localSheetId="28">#REF!</definedName>
    <definedName name="JE" localSheetId="29">#REF!</definedName>
    <definedName name="JE">#REF!</definedName>
    <definedName name="jkhhkl" localSheetId="15"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 hidden="1">{"Page_1",#N/A,FALSE,"BAD4Q98";"Page_2",#N/A,FALSE,"BAD4Q98";"Page_3",#N/A,FALSE,"BAD4Q98";"Page_4",#N/A,FALSE,"BAD4Q98";"Page_5",#N/A,FALSE,"BAD4Q98";"Page_6",#N/A,FALSE,"BAD4Q98";"Input_1",#N/A,FALSE,"BAD4Q98";"Input_2",#N/A,FALSE,"BAD4Q98"}</definedName>
    <definedName name="jkhhkl" localSheetId="7" hidden="1">{"Page_1",#N/A,FALSE,"BAD4Q98";"Page_2",#N/A,FALSE,"BAD4Q98";"Page_3",#N/A,FALSE,"BAD4Q98";"Page_4",#N/A,FALSE,"BAD4Q98";"Page_5",#N/A,FALSE,"BAD4Q98";"Page_6",#N/A,FALSE,"BAD4Q98";"Input_1",#N/A,FALSE,"BAD4Q98";"Input_2",#N/A,FALSE,"BAD4Q98"}</definedName>
    <definedName name="jkhhkl" localSheetId="12" hidden="1">{"Page_1",#N/A,FALSE,"BAD4Q98";"Page_2",#N/A,FALSE,"BAD4Q98";"Page_3",#N/A,FALSE,"BAD4Q98";"Page_4",#N/A,FALSE,"BAD4Q98";"Page_5",#N/A,FALSE,"BAD4Q98";"Page_6",#N/A,FALSE,"BAD4Q98";"Input_1",#N/A,FALSE,"BAD4Q98";"Input_2",#N/A,FALSE,"BAD4Q98"}</definedName>
    <definedName name="jkhhkl" localSheetId="14" hidden="1">{"Page_1",#N/A,FALSE,"BAD4Q98";"Page_2",#N/A,FALSE,"BAD4Q98";"Page_3",#N/A,FALSE,"BAD4Q98";"Page_4",#N/A,FALSE,"BAD4Q98";"Page_5",#N/A,FALSE,"BAD4Q98";"Page_6",#N/A,FALSE,"BAD4Q98";"Input_1",#N/A,FALSE,"BAD4Q98";"Input_2",#N/A,FALSE,"BAD4Q98"}</definedName>
    <definedName name="jkhhkl" localSheetId="24" hidden="1">{"Page_1",#N/A,FALSE,"BAD4Q98";"Page_2",#N/A,FALSE,"BAD4Q98";"Page_3",#N/A,FALSE,"BAD4Q98";"Page_4",#N/A,FALSE,"BAD4Q98";"Page_5",#N/A,FALSE,"BAD4Q98";"Page_6",#N/A,FALSE,"BAD4Q98";"Input_1",#N/A,FALSE,"BAD4Q98";"Input_2",#N/A,FALSE,"BAD4Q98"}</definedName>
    <definedName name="jkhhkl" localSheetId="25"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uly2007" localSheetId="15" hidden="1">{"2002Frcst","06Month",FALSE,"Frcst Format 2002"}</definedName>
    <definedName name="July2007" localSheetId="16" hidden="1">{"2002Frcst","06Month",FALSE,"Frcst Format 2002"}</definedName>
    <definedName name="July2007" localSheetId="17" hidden="1">{"2002Frcst","06Month",FALSE,"Frcst Format 2002"}</definedName>
    <definedName name="July2007" localSheetId="18" hidden="1">{"2002Frcst","06Month",FALSE,"Frcst Format 2002"}</definedName>
    <definedName name="July2007" localSheetId="19" hidden="1">{"2002Frcst","06Month",FALSE,"Frcst Format 2002"}</definedName>
    <definedName name="July2007" localSheetId="20" hidden="1">{"2002Frcst","06Month",FALSE,"Frcst Format 2002"}</definedName>
    <definedName name="July2007" localSheetId="21" hidden="1">{"2002Frcst","06Month",FALSE,"Frcst Format 2002"}</definedName>
    <definedName name="July2007" localSheetId="2" hidden="1">{"2002Frcst","06Month",FALSE,"Frcst Format 2002"}</definedName>
    <definedName name="July2007" localSheetId="7" hidden="1">{"2002Frcst","06Month",FALSE,"Frcst Format 2002"}</definedName>
    <definedName name="July2007" localSheetId="12" hidden="1">{"2002Frcst","06Month",FALSE,"Frcst Format 2002"}</definedName>
    <definedName name="July2007" localSheetId="14" hidden="1">{"2002Frcst","06Month",FALSE,"Frcst Format 2002"}</definedName>
    <definedName name="July2007" localSheetId="24" hidden="1">{"2002Frcst","06Month",FALSE,"Frcst Format 2002"}</definedName>
    <definedName name="July2007" localSheetId="25"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ne" localSheetId="15"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 hidden="1">{"Page_1",#N/A,FALSE,"BAD4Q98";"Page_2",#N/A,FALSE,"BAD4Q98";"Page_3",#N/A,FALSE,"BAD4Q98";"Page_4",#N/A,FALSE,"BAD4Q98";"Page_5",#N/A,FALSE,"BAD4Q98";"Page_6",#N/A,FALSE,"BAD4Q98";"Input_1",#N/A,FALSE,"BAD4Q98";"Input_2",#N/A,FALSE,"BAD4Q98"}</definedName>
    <definedName name="June" localSheetId="7" hidden="1">{"Page_1",#N/A,FALSE,"BAD4Q98";"Page_2",#N/A,FALSE,"BAD4Q98";"Page_3",#N/A,FALSE,"BAD4Q98";"Page_4",#N/A,FALSE,"BAD4Q98";"Page_5",#N/A,FALSE,"BAD4Q98";"Page_6",#N/A,FALSE,"BAD4Q98";"Input_1",#N/A,FALSE,"BAD4Q98";"Input_2",#N/A,FALSE,"BAD4Q98"}</definedName>
    <definedName name="June" localSheetId="12" hidden="1">{"Page_1",#N/A,FALSE,"BAD4Q98";"Page_2",#N/A,FALSE,"BAD4Q98";"Page_3",#N/A,FALSE,"BAD4Q98";"Page_4",#N/A,FALSE,"BAD4Q98";"Page_5",#N/A,FALSE,"BAD4Q98";"Page_6",#N/A,FALSE,"BAD4Q98";"Input_1",#N/A,FALSE,"BAD4Q98";"Input_2",#N/A,FALSE,"BAD4Q98"}</definedName>
    <definedName name="June" localSheetId="14" hidden="1">{"Page_1",#N/A,FALSE,"BAD4Q98";"Page_2",#N/A,FALSE,"BAD4Q98";"Page_3",#N/A,FALSE,"BAD4Q98";"Page_4",#N/A,FALSE,"BAD4Q98";"Page_5",#N/A,FALSE,"BAD4Q98";"Page_6",#N/A,FALSE,"BAD4Q98";"Input_1",#N/A,FALSE,"BAD4Q98";"Input_2",#N/A,FALSE,"BAD4Q98"}</definedName>
    <definedName name="June" localSheetId="24" hidden="1">{"Page_1",#N/A,FALSE,"BAD4Q98";"Page_2",#N/A,FALSE,"BAD4Q98";"Page_3",#N/A,FALSE,"BAD4Q98";"Page_4",#N/A,FALSE,"BAD4Q98";"Page_5",#N/A,FALSE,"BAD4Q98";"Page_6",#N/A,FALSE,"BAD4Q98";"Input_1",#N/A,FALSE,"BAD4Q98";"Input_2",#N/A,FALSE,"BAD4Q98"}</definedName>
    <definedName name="June" localSheetId="25"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tf" localSheetId="15" hidden="1">#REF!</definedName>
    <definedName name="jutf" localSheetId="16" hidden="1">#REF!</definedName>
    <definedName name="jutf" localSheetId="17" hidden="1">#REF!</definedName>
    <definedName name="jutf" localSheetId="18" hidden="1">#REF!</definedName>
    <definedName name="jutf" localSheetId="19" hidden="1">#REF!</definedName>
    <definedName name="jutf" localSheetId="20" hidden="1">#REF!</definedName>
    <definedName name="jutf" localSheetId="24" hidden="1">#REF!</definedName>
    <definedName name="jutf" localSheetId="25" hidden="1">#REF!</definedName>
    <definedName name="jutf" localSheetId="26" hidden="1">#REF!</definedName>
    <definedName name="jutf" localSheetId="27" hidden="1">#REF!</definedName>
    <definedName name="jutf" localSheetId="28" hidden="1">#REF!</definedName>
    <definedName name="jutf" localSheetId="29" hidden="1">#REF!</definedName>
    <definedName name="jutf" hidden="1">#REF!</definedName>
    <definedName name="JWSActualDiscBonus2006" localSheetId="15" hidden="1">#REF!</definedName>
    <definedName name="JWSActualDiscBonus2006" localSheetId="16" hidden="1">#REF!</definedName>
    <definedName name="JWSActualDiscBonus2006" localSheetId="17" hidden="1">#REF!</definedName>
    <definedName name="JWSActualDiscBonus2006" localSheetId="18" hidden="1">#REF!</definedName>
    <definedName name="JWSActualDiscBonus2006" localSheetId="19" hidden="1">#REF!</definedName>
    <definedName name="JWSActualDiscBonus2006" localSheetId="20" hidden="1">#REF!</definedName>
    <definedName name="JWSActualDiscBonus2006" localSheetId="24" hidden="1">#REF!</definedName>
    <definedName name="JWSActualDiscBonus2006" localSheetId="25"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hidden="1">#REF!</definedName>
    <definedName name="JWSBase2005" localSheetId="15" hidden="1">#REF!</definedName>
    <definedName name="JWSBase2005" localSheetId="16" hidden="1">#REF!</definedName>
    <definedName name="JWSBase2005" localSheetId="17" hidden="1">#REF!</definedName>
    <definedName name="JWSBase2005" localSheetId="18" hidden="1">#REF!</definedName>
    <definedName name="JWSBase2005" localSheetId="19" hidden="1">#REF!</definedName>
    <definedName name="JWSBase2005" localSheetId="20" hidden="1">#REF!</definedName>
    <definedName name="JWSBase2005" localSheetId="24" hidden="1">#REF!</definedName>
    <definedName name="JWSBase2005" localSheetId="25"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hidden="1">#REF!</definedName>
    <definedName name="JWSBase2006" localSheetId="15" hidden="1">#REF!</definedName>
    <definedName name="JWSBase2006" localSheetId="16" hidden="1">#REF!</definedName>
    <definedName name="JWSBase2006" localSheetId="17" hidden="1">#REF!</definedName>
    <definedName name="JWSBase2006" localSheetId="18" hidden="1">#REF!</definedName>
    <definedName name="JWSBase2006" localSheetId="19" hidden="1">#REF!</definedName>
    <definedName name="JWSBase2006" localSheetId="20" hidden="1">#REF!</definedName>
    <definedName name="JWSBase2006" localSheetId="24" hidden="1">#REF!</definedName>
    <definedName name="JWSBase2006" localSheetId="25"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hidden="1">#REF!</definedName>
    <definedName name="JWSBase2007" localSheetId="15" hidden="1">#REF!</definedName>
    <definedName name="JWSBase2007" localSheetId="16" hidden="1">#REF!</definedName>
    <definedName name="JWSBase2007" localSheetId="17" hidden="1">#REF!</definedName>
    <definedName name="JWSBase2007" localSheetId="18" hidden="1">#REF!</definedName>
    <definedName name="JWSBase2007" localSheetId="19" hidden="1">#REF!</definedName>
    <definedName name="JWSBase2007" localSheetId="20" hidden="1">#REF!</definedName>
    <definedName name="JWSBase2007" localSheetId="24" hidden="1">#REF!</definedName>
    <definedName name="JWSBase2007" localSheetId="25"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hidden="1">#REF!</definedName>
    <definedName name="JWSBonusPool" localSheetId="15" hidden="1">#REF!</definedName>
    <definedName name="JWSBonusPool" localSheetId="16" hidden="1">#REF!</definedName>
    <definedName name="JWSBonusPool" localSheetId="17" hidden="1">#REF!</definedName>
    <definedName name="JWSBonusPool" localSheetId="18" hidden="1">#REF!</definedName>
    <definedName name="JWSBonusPool" localSheetId="19" hidden="1">#REF!</definedName>
    <definedName name="JWSBonusPool" localSheetId="20" hidden="1">#REF!</definedName>
    <definedName name="JWSBonusPool" localSheetId="24" hidden="1">#REF!</definedName>
    <definedName name="JWSBonusPool" localSheetId="25"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hidden="1">#REF!</definedName>
    <definedName name="JWSBonusReceived2006" localSheetId="15" hidden="1">#REF!</definedName>
    <definedName name="JWSBonusReceived2006" localSheetId="16" hidden="1">#REF!</definedName>
    <definedName name="JWSBonusReceived2006" localSheetId="17" hidden="1">#REF!</definedName>
    <definedName name="JWSBonusReceived2006" localSheetId="18" hidden="1">#REF!</definedName>
    <definedName name="JWSBonusReceived2006" localSheetId="19" hidden="1">#REF!</definedName>
    <definedName name="JWSBonusReceived2006" localSheetId="20" hidden="1">#REF!</definedName>
    <definedName name="JWSBonusReceived2006" localSheetId="24" hidden="1">#REF!</definedName>
    <definedName name="JWSBonusReceived2006" localSheetId="25"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hidden="1">#REF!</definedName>
    <definedName name="JWSBonusSacr2006" localSheetId="15" hidden="1">#REF!</definedName>
    <definedName name="JWSBonusSacr2006" localSheetId="16" hidden="1">#REF!</definedName>
    <definedName name="JWSBonusSacr2006" localSheetId="17" hidden="1">#REF!</definedName>
    <definedName name="JWSBonusSacr2006" localSheetId="18" hidden="1">#REF!</definedName>
    <definedName name="JWSBonusSacr2006" localSheetId="19" hidden="1">#REF!</definedName>
    <definedName name="JWSBonusSacr2006" localSheetId="20" hidden="1">#REF!</definedName>
    <definedName name="JWSBonusSacr2006" localSheetId="24" hidden="1">#REF!</definedName>
    <definedName name="JWSBonusSacr2006" localSheetId="25"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hidden="1">#REF!</definedName>
    <definedName name="JWSBusinessArea" localSheetId="15" hidden="1">#REF!</definedName>
    <definedName name="JWSBusinessArea" localSheetId="16" hidden="1">#REF!</definedName>
    <definedName name="JWSBusinessArea" localSheetId="17" hidden="1">#REF!</definedName>
    <definedName name="JWSBusinessArea" localSheetId="18" hidden="1">#REF!</definedName>
    <definedName name="JWSBusinessArea" localSheetId="19" hidden="1">#REF!</definedName>
    <definedName name="JWSBusinessArea" localSheetId="20" hidden="1">#REF!</definedName>
    <definedName name="JWSBusinessArea" localSheetId="24" hidden="1">#REF!</definedName>
    <definedName name="JWSBusinessArea" localSheetId="25"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hidden="1">#REF!</definedName>
    <definedName name="JWSCostCentre" localSheetId="15" hidden="1">#REF!</definedName>
    <definedName name="JWSCostCentre" localSheetId="16" hidden="1">#REF!</definedName>
    <definedName name="JWSCostCentre" localSheetId="17" hidden="1">#REF!</definedName>
    <definedName name="JWSCostCentre" localSheetId="18" hidden="1">#REF!</definedName>
    <definedName name="JWSCostCentre" localSheetId="19" hidden="1">#REF!</definedName>
    <definedName name="JWSCostCentre" localSheetId="20" hidden="1">#REF!</definedName>
    <definedName name="JWSCostCentre" localSheetId="24" hidden="1">#REF!</definedName>
    <definedName name="JWSCostCentre" localSheetId="25"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hidden="1">#REF!</definedName>
    <definedName name="JWSCountry" localSheetId="15" hidden="1">#REF!</definedName>
    <definedName name="JWSCountry" localSheetId="16" hidden="1">#REF!</definedName>
    <definedName name="JWSCountry" localSheetId="17" hidden="1">#REF!</definedName>
    <definedName name="JWSCountry" localSheetId="18" hidden="1">#REF!</definedName>
    <definedName name="JWSCountry" localSheetId="19" hidden="1">#REF!</definedName>
    <definedName name="JWSCountry" localSheetId="20" hidden="1">#REF!</definedName>
    <definedName name="JWSCountry" localSheetId="24" hidden="1">#REF!</definedName>
    <definedName name="JWSCountry" localSheetId="25"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hidden="1">#REF!</definedName>
    <definedName name="JWSCurrency" localSheetId="15" hidden="1">#REF!</definedName>
    <definedName name="JWSCurrency" localSheetId="16" hidden="1">#REF!</definedName>
    <definedName name="JWSCurrency" localSheetId="17" hidden="1">#REF!</definedName>
    <definedName name="JWSCurrency" localSheetId="18" hidden="1">#REF!</definedName>
    <definedName name="JWSCurrency" localSheetId="19" hidden="1">#REF!</definedName>
    <definedName name="JWSCurrency" localSheetId="20" hidden="1">#REF!</definedName>
    <definedName name="JWSCurrency" localSheetId="24" hidden="1">#REF!</definedName>
    <definedName name="JWSCurrency" localSheetId="25"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hidden="1">#REF!</definedName>
    <definedName name="JWSDataArea" localSheetId="15" hidden="1">#REF!</definedName>
    <definedName name="JWSDataArea" localSheetId="16" hidden="1">#REF!</definedName>
    <definedName name="JWSDataArea" localSheetId="17" hidden="1">#REF!</definedName>
    <definedName name="JWSDataArea" localSheetId="18" hidden="1">#REF!</definedName>
    <definedName name="JWSDataArea" localSheetId="19" hidden="1">#REF!</definedName>
    <definedName name="JWSDataArea" localSheetId="20" hidden="1">#REF!</definedName>
    <definedName name="JWSDataArea" localSheetId="24" hidden="1">#REF!</definedName>
    <definedName name="JWSDataArea" localSheetId="25"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hidden="1">#REF!</definedName>
    <definedName name="JWSDepartment" localSheetId="15" hidden="1">#REF!</definedName>
    <definedName name="JWSDepartment" localSheetId="16" hidden="1">#REF!</definedName>
    <definedName name="JWSDepartment" localSheetId="17" hidden="1">#REF!</definedName>
    <definedName name="JWSDepartment" localSheetId="18" hidden="1">#REF!</definedName>
    <definedName name="JWSDepartment" localSheetId="19" hidden="1">#REF!</definedName>
    <definedName name="JWSDepartment" localSheetId="20" hidden="1">#REF!</definedName>
    <definedName name="JWSDepartment" localSheetId="24" hidden="1">#REF!</definedName>
    <definedName name="JWSDepartment" localSheetId="25"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hidden="1">#REF!</definedName>
    <definedName name="JWSDiscBonus2006" localSheetId="15" hidden="1">#REF!</definedName>
    <definedName name="JWSDiscBonus2006" localSheetId="16" hidden="1">#REF!</definedName>
    <definedName name="JWSDiscBonus2006" localSheetId="17" hidden="1">#REF!</definedName>
    <definedName name="JWSDiscBonus2006" localSheetId="18" hidden="1">#REF!</definedName>
    <definedName name="JWSDiscBonus2006" localSheetId="19" hidden="1">#REF!</definedName>
    <definedName name="JWSDiscBonus2006" localSheetId="20" hidden="1">#REF!</definedName>
    <definedName name="JWSDiscBonus2006" localSheetId="24" hidden="1">#REF!</definedName>
    <definedName name="JWSDiscBonus2006" localSheetId="25"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hidden="1">#REF!</definedName>
    <definedName name="JWSEmpID" localSheetId="15" hidden="1">#REF!</definedName>
    <definedName name="JWSEmpID" localSheetId="16" hidden="1">#REF!</definedName>
    <definedName name="JWSEmpID" localSheetId="17" hidden="1">#REF!</definedName>
    <definedName name="JWSEmpID" localSheetId="18" hidden="1">#REF!</definedName>
    <definedName name="JWSEmpID" localSheetId="19" hidden="1">#REF!</definedName>
    <definedName name="JWSEmpID" localSheetId="20" hidden="1">#REF!</definedName>
    <definedName name="JWSEmpID" localSheetId="24" hidden="1">#REF!</definedName>
    <definedName name="JWSEmpID" localSheetId="25"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hidden="1">#REF!</definedName>
    <definedName name="JWSEmpName" localSheetId="15" hidden="1">#REF!</definedName>
    <definedName name="JWSEmpName" localSheetId="16" hidden="1">#REF!</definedName>
    <definedName name="JWSEmpName" localSheetId="17" hidden="1">#REF!</definedName>
    <definedName name="JWSEmpName" localSheetId="18" hidden="1">#REF!</definedName>
    <definedName name="JWSEmpName" localSheetId="19" hidden="1">#REF!</definedName>
    <definedName name="JWSEmpName" localSheetId="20" hidden="1">#REF!</definedName>
    <definedName name="JWSEmpName" localSheetId="24" hidden="1">#REF!</definedName>
    <definedName name="JWSEmpName" localSheetId="25"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hidden="1">#REF!</definedName>
    <definedName name="JWSFTE" localSheetId="15" hidden="1">#REF!</definedName>
    <definedName name="JWSFTE" localSheetId="16" hidden="1">#REF!</definedName>
    <definedName name="JWSFTE" localSheetId="17" hidden="1">#REF!</definedName>
    <definedName name="JWSFTE" localSheetId="18" hidden="1">#REF!</definedName>
    <definedName name="JWSFTE" localSheetId="19" hidden="1">#REF!</definedName>
    <definedName name="JWSFTE" localSheetId="20" hidden="1">#REF!</definedName>
    <definedName name="JWSFTE" localSheetId="24" hidden="1">#REF!</definedName>
    <definedName name="JWSFTE" localSheetId="25"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hidden="1">#REF!</definedName>
    <definedName name="JWSG1_Base_M" localSheetId="15" hidden="1">#REF!</definedName>
    <definedName name="JWSG1_Base_M" localSheetId="16" hidden="1">#REF!</definedName>
    <definedName name="JWSG1_Base_M" localSheetId="17" hidden="1">#REF!</definedName>
    <definedName name="JWSG1_Base_M" localSheetId="18" hidden="1">#REF!</definedName>
    <definedName name="JWSG1_Base_M" localSheetId="19" hidden="1">#REF!</definedName>
    <definedName name="JWSG1_Base_M" localSheetId="20" hidden="1">#REF!</definedName>
    <definedName name="JWSG1_Base_M" localSheetId="24" hidden="1">#REF!</definedName>
    <definedName name="JWSG1_Base_M" localSheetId="25"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hidden="1">#REF!</definedName>
    <definedName name="JWSG1_Base_UQ" localSheetId="15" hidden="1">#REF!</definedName>
    <definedName name="JWSG1_Base_UQ" localSheetId="16" hidden="1">#REF!</definedName>
    <definedName name="JWSG1_Base_UQ" localSheetId="17" hidden="1">#REF!</definedName>
    <definedName name="JWSG1_Base_UQ" localSheetId="18" hidden="1">#REF!</definedName>
    <definedName name="JWSG1_Base_UQ" localSheetId="19" hidden="1">#REF!</definedName>
    <definedName name="JWSG1_Base_UQ" localSheetId="20" hidden="1">#REF!</definedName>
    <definedName name="JWSG1_Base_UQ" localSheetId="24" hidden="1">#REF!</definedName>
    <definedName name="JWSG1_Base_UQ" localSheetId="25"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hidden="1">#REF!</definedName>
    <definedName name="JWSG1_JobCode" localSheetId="15" hidden="1">#REF!</definedName>
    <definedName name="JWSG1_JobCode" localSheetId="16" hidden="1">#REF!</definedName>
    <definedName name="JWSG1_JobCode" localSheetId="17" hidden="1">#REF!</definedName>
    <definedName name="JWSG1_JobCode" localSheetId="18" hidden="1">#REF!</definedName>
    <definedName name="JWSG1_JobCode" localSheetId="19" hidden="1">#REF!</definedName>
    <definedName name="JWSG1_JobCode" localSheetId="20" hidden="1">#REF!</definedName>
    <definedName name="JWSG1_JobCode" localSheetId="24" hidden="1">#REF!</definedName>
    <definedName name="JWSG1_JobCode" localSheetId="25"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hidden="1">#REF!</definedName>
    <definedName name="JWSG1_MarketDesc" localSheetId="15" hidden="1">#REF!</definedName>
    <definedName name="JWSG1_MarketDesc" localSheetId="16" hidden="1">#REF!</definedName>
    <definedName name="JWSG1_MarketDesc" localSheetId="17" hidden="1">#REF!</definedName>
    <definedName name="JWSG1_MarketDesc" localSheetId="18" hidden="1">#REF!</definedName>
    <definedName name="JWSG1_MarketDesc" localSheetId="19" hidden="1">#REF!</definedName>
    <definedName name="JWSG1_MarketDesc" localSheetId="20" hidden="1">#REF!</definedName>
    <definedName name="JWSG1_MarketDesc" localSheetId="24" hidden="1">#REF!</definedName>
    <definedName name="JWSG1_MarketDesc" localSheetId="25"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hidden="1">#REF!</definedName>
    <definedName name="JWSG1_SurveyCode" localSheetId="15" hidden="1">#REF!</definedName>
    <definedName name="JWSG1_SurveyCode" localSheetId="16" hidden="1">#REF!</definedName>
    <definedName name="JWSG1_SurveyCode" localSheetId="17" hidden="1">#REF!</definedName>
    <definedName name="JWSG1_SurveyCode" localSheetId="18" hidden="1">#REF!</definedName>
    <definedName name="JWSG1_SurveyCode" localSheetId="19" hidden="1">#REF!</definedName>
    <definedName name="JWSG1_SurveyCode" localSheetId="20" hidden="1">#REF!</definedName>
    <definedName name="JWSG1_SurveyCode" localSheetId="24" hidden="1">#REF!</definedName>
    <definedName name="JWSG1_SurveyCode" localSheetId="25"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hidden="1">#REF!</definedName>
    <definedName name="JWSG1_TotalComp_M" localSheetId="15" hidden="1">#REF!</definedName>
    <definedName name="JWSG1_TotalComp_M" localSheetId="16" hidden="1">#REF!</definedName>
    <definedName name="JWSG1_TotalComp_M" localSheetId="17" hidden="1">#REF!</definedName>
    <definedName name="JWSG1_TotalComp_M" localSheetId="18" hidden="1">#REF!</definedName>
    <definedName name="JWSG1_TotalComp_M" localSheetId="19" hidden="1">#REF!</definedName>
    <definedName name="JWSG1_TotalComp_M" localSheetId="20" hidden="1">#REF!</definedName>
    <definedName name="JWSG1_TotalComp_M" localSheetId="24" hidden="1">#REF!</definedName>
    <definedName name="JWSG1_TotalComp_M" localSheetId="25"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hidden="1">#REF!</definedName>
    <definedName name="JWSG1_TotalComp_UQ" localSheetId="15" hidden="1">#REF!</definedName>
    <definedName name="JWSG1_TotalComp_UQ" localSheetId="16" hidden="1">#REF!</definedName>
    <definedName name="JWSG1_TotalComp_UQ" localSheetId="17" hidden="1">#REF!</definedName>
    <definedName name="JWSG1_TotalComp_UQ" localSheetId="18" hidden="1">#REF!</definedName>
    <definedName name="JWSG1_TotalComp_UQ" localSheetId="19" hidden="1">#REF!</definedName>
    <definedName name="JWSG1_TotalComp_UQ" localSheetId="20" hidden="1">#REF!</definedName>
    <definedName name="JWSG1_TotalComp_UQ" localSheetId="24" hidden="1">#REF!</definedName>
    <definedName name="JWSG1_TotalComp_UQ" localSheetId="25"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hidden="1">#REF!</definedName>
    <definedName name="JWSG2_Base_M" localSheetId="15" hidden="1">#REF!</definedName>
    <definedName name="JWSG2_Base_M" localSheetId="16" hidden="1">#REF!</definedName>
    <definedName name="JWSG2_Base_M" localSheetId="17" hidden="1">#REF!</definedName>
    <definedName name="JWSG2_Base_M" localSheetId="18" hidden="1">#REF!</definedName>
    <definedName name="JWSG2_Base_M" localSheetId="19" hidden="1">#REF!</definedName>
    <definedName name="JWSG2_Base_M" localSheetId="20" hidden="1">#REF!</definedName>
    <definedName name="JWSG2_Base_M" localSheetId="24" hidden="1">#REF!</definedName>
    <definedName name="JWSG2_Base_M" localSheetId="25"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hidden="1">#REF!</definedName>
    <definedName name="JWSG2_Base_UQ" localSheetId="15" hidden="1">#REF!</definedName>
    <definedName name="JWSG2_Base_UQ" localSheetId="16" hidden="1">#REF!</definedName>
    <definedName name="JWSG2_Base_UQ" localSheetId="17" hidden="1">#REF!</definedName>
    <definedName name="JWSG2_Base_UQ" localSheetId="18" hidden="1">#REF!</definedName>
    <definedName name="JWSG2_Base_UQ" localSheetId="19" hidden="1">#REF!</definedName>
    <definedName name="JWSG2_Base_UQ" localSheetId="20" hidden="1">#REF!</definedName>
    <definedName name="JWSG2_Base_UQ" localSheetId="24" hidden="1">#REF!</definedName>
    <definedName name="JWSG2_Base_UQ" localSheetId="25"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hidden="1">#REF!</definedName>
    <definedName name="JWSG2_JobCode" localSheetId="15" hidden="1">#REF!</definedName>
    <definedName name="JWSG2_JobCode" localSheetId="16" hidden="1">#REF!</definedName>
    <definedName name="JWSG2_JobCode" localSheetId="17" hidden="1">#REF!</definedName>
    <definedName name="JWSG2_JobCode" localSheetId="18" hidden="1">#REF!</definedName>
    <definedName name="JWSG2_JobCode" localSheetId="19" hidden="1">#REF!</definedName>
    <definedName name="JWSG2_JobCode" localSheetId="20" hidden="1">#REF!</definedName>
    <definedName name="JWSG2_JobCode" localSheetId="24" hidden="1">#REF!</definedName>
    <definedName name="JWSG2_JobCode" localSheetId="25"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hidden="1">#REF!</definedName>
    <definedName name="JWSG2_MarketDesc" localSheetId="15" hidden="1">#REF!</definedName>
    <definedName name="JWSG2_MarketDesc" localSheetId="16" hidden="1">#REF!</definedName>
    <definedName name="JWSG2_MarketDesc" localSheetId="17" hidden="1">#REF!</definedName>
    <definedName name="JWSG2_MarketDesc" localSheetId="18" hidden="1">#REF!</definedName>
    <definedName name="JWSG2_MarketDesc" localSheetId="19" hidden="1">#REF!</definedName>
    <definedName name="JWSG2_MarketDesc" localSheetId="20" hidden="1">#REF!</definedName>
    <definedName name="JWSG2_MarketDesc" localSheetId="24" hidden="1">#REF!</definedName>
    <definedName name="JWSG2_MarketDesc" localSheetId="25"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hidden="1">#REF!</definedName>
    <definedName name="JWSG2_SurveyCode" localSheetId="15" hidden="1">#REF!</definedName>
    <definedName name="JWSG2_SurveyCode" localSheetId="16" hidden="1">#REF!</definedName>
    <definedName name="JWSG2_SurveyCode" localSheetId="17" hidden="1">#REF!</definedName>
    <definedName name="JWSG2_SurveyCode" localSheetId="18" hidden="1">#REF!</definedName>
    <definedName name="JWSG2_SurveyCode" localSheetId="19" hidden="1">#REF!</definedName>
    <definedName name="JWSG2_SurveyCode" localSheetId="20" hidden="1">#REF!</definedName>
    <definedName name="JWSG2_SurveyCode" localSheetId="24" hidden="1">#REF!</definedName>
    <definedName name="JWSG2_SurveyCode" localSheetId="25"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hidden="1">#REF!</definedName>
    <definedName name="JWSG2_TotalComp_M" localSheetId="15" hidden="1">#REF!</definedName>
    <definedName name="JWSG2_TotalComp_M" localSheetId="16" hidden="1">#REF!</definedName>
    <definedName name="JWSG2_TotalComp_M" localSheetId="17" hidden="1">#REF!</definedName>
    <definedName name="JWSG2_TotalComp_M" localSheetId="18" hidden="1">#REF!</definedName>
    <definedName name="JWSG2_TotalComp_M" localSheetId="19" hidden="1">#REF!</definedName>
    <definedName name="JWSG2_TotalComp_M" localSheetId="20" hidden="1">#REF!</definedName>
    <definedName name="JWSG2_TotalComp_M" localSheetId="24" hidden="1">#REF!</definedName>
    <definedName name="JWSG2_TotalComp_M" localSheetId="25"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hidden="1">#REF!</definedName>
    <definedName name="JWSG2_TotalComp_UQ" localSheetId="15" hidden="1">#REF!</definedName>
    <definedName name="JWSG2_TotalComp_UQ" localSheetId="16" hidden="1">#REF!</definedName>
    <definedName name="JWSG2_TotalComp_UQ" localSheetId="17" hidden="1">#REF!</definedName>
    <definedName name="JWSG2_TotalComp_UQ" localSheetId="18" hidden="1">#REF!</definedName>
    <definedName name="JWSG2_TotalComp_UQ" localSheetId="19" hidden="1">#REF!</definedName>
    <definedName name="JWSG2_TotalComp_UQ" localSheetId="20" hidden="1">#REF!</definedName>
    <definedName name="JWSG2_TotalComp_UQ" localSheetId="24" hidden="1">#REF!</definedName>
    <definedName name="JWSG2_TotalComp_UQ" localSheetId="25"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hidden="1">#REF!</definedName>
    <definedName name="JWSGender" localSheetId="15" hidden="1">#REF!</definedName>
    <definedName name="JWSGender" localSheetId="16" hidden="1">#REF!</definedName>
    <definedName name="JWSGender" localSheetId="17" hidden="1">#REF!</definedName>
    <definedName name="JWSGender" localSheetId="18" hidden="1">#REF!</definedName>
    <definedName name="JWSGender" localSheetId="19" hidden="1">#REF!</definedName>
    <definedName name="JWSGender" localSheetId="20" hidden="1">#REF!</definedName>
    <definedName name="JWSGender" localSheetId="24" hidden="1">#REF!</definedName>
    <definedName name="JWSGender" localSheetId="25"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hidden="1">#REF!</definedName>
    <definedName name="JWSGuarBonus2006" localSheetId="15" hidden="1">#REF!</definedName>
    <definedName name="JWSGuarBonus2006" localSheetId="16" hidden="1">#REF!</definedName>
    <definedName name="JWSGuarBonus2006" localSheetId="17" hidden="1">#REF!</definedName>
    <definedName name="JWSGuarBonus2006" localSheetId="18" hidden="1">#REF!</definedName>
    <definedName name="JWSGuarBonus2006" localSheetId="19" hidden="1">#REF!</definedName>
    <definedName name="JWSGuarBonus2006" localSheetId="20" hidden="1">#REF!</definedName>
    <definedName name="JWSGuarBonus2006" localSheetId="24" hidden="1">#REF!</definedName>
    <definedName name="JWSGuarBonus2006" localSheetId="25"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hidden="1">#REF!</definedName>
    <definedName name="JWSHireDate" localSheetId="15" hidden="1">#REF!</definedName>
    <definedName name="JWSHireDate" localSheetId="16" hidden="1">#REF!</definedName>
    <definedName name="JWSHireDate" localSheetId="17" hidden="1">#REF!</definedName>
    <definedName name="JWSHireDate" localSheetId="18" hidden="1">#REF!</definedName>
    <definedName name="JWSHireDate" localSheetId="19" hidden="1">#REF!</definedName>
    <definedName name="JWSHireDate" localSheetId="20" hidden="1">#REF!</definedName>
    <definedName name="JWSHireDate" localSheetId="24" hidden="1">#REF!</definedName>
    <definedName name="JWSHireDate" localSheetId="25"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hidden="1">#REF!</definedName>
    <definedName name="JWSIntAssign" localSheetId="15" hidden="1">#REF!</definedName>
    <definedName name="JWSIntAssign" localSheetId="16" hidden="1">#REF!</definedName>
    <definedName name="JWSIntAssign" localSheetId="17" hidden="1">#REF!</definedName>
    <definedName name="JWSIntAssign" localSheetId="18" hidden="1">#REF!</definedName>
    <definedName name="JWSIntAssign" localSheetId="19" hidden="1">#REF!</definedName>
    <definedName name="JWSIntAssign" localSheetId="20" hidden="1">#REF!</definedName>
    <definedName name="JWSIntAssign" localSheetId="24" hidden="1">#REF!</definedName>
    <definedName name="JWSIntAssign" localSheetId="25"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hidden="1">#REF!</definedName>
    <definedName name="JWSJobTitle" localSheetId="15" hidden="1">#REF!</definedName>
    <definedName name="JWSJobTitle" localSheetId="16" hidden="1">#REF!</definedName>
    <definedName name="JWSJobTitle" localSheetId="17" hidden="1">#REF!</definedName>
    <definedName name="JWSJobTitle" localSheetId="18" hidden="1">#REF!</definedName>
    <definedName name="JWSJobTitle" localSheetId="19" hidden="1">#REF!</definedName>
    <definedName name="JWSJobTitle" localSheetId="20" hidden="1">#REF!</definedName>
    <definedName name="JWSJobTitle" localSheetId="24" hidden="1">#REF!</definedName>
    <definedName name="JWSJobTitle" localSheetId="25"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hidden="1">#REF!</definedName>
    <definedName name="JWSManagerLevel" localSheetId="15" hidden="1">#REF!</definedName>
    <definedName name="JWSManagerLevel" localSheetId="16" hidden="1">#REF!</definedName>
    <definedName name="JWSManagerLevel" localSheetId="17" hidden="1">#REF!</definedName>
    <definedName name="JWSManagerLevel" localSheetId="18" hidden="1">#REF!</definedName>
    <definedName name="JWSManagerLevel" localSheetId="19" hidden="1">#REF!</definedName>
    <definedName name="JWSManagerLevel" localSheetId="20" hidden="1">#REF!</definedName>
    <definedName name="JWSManagerLevel" localSheetId="24" hidden="1">#REF!</definedName>
    <definedName name="JWSManagerLevel" localSheetId="25"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hidden="1">#REF!</definedName>
    <definedName name="JWSOffshorePen2006" localSheetId="15" hidden="1">#REF!</definedName>
    <definedName name="JWSOffshorePen2006" localSheetId="16" hidden="1">#REF!</definedName>
    <definedName name="JWSOffshorePen2006" localSheetId="17" hidden="1">#REF!</definedName>
    <definedName name="JWSOffshorePen2006" localSheetId="18" hidden="1">#REF!</definedName>
    <definedName name="JWSOffshorePen2006" localSheetId="19" hidden="1">#REF!</definedName>
    <definedName name="JWSOffshorePen2006" localSheetId="20" hidden="1">#REF!</definedName>
    <definedName name="JWSOffshorePen2006" localSheetId="24" hidden="1">#REF!</definedName>
    <definedName name="JWSOffshorePen2006" localSheetId="25"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hidden="1">#REF!</definedName>
    <definedName name="JWSPerChangeSalary" localSheetId="15" hidden="1">#REF!</definedName>
    <definedName name="JWSPerChangeSalary" localSheetId="16" hidden="1">#REF!</definedName>
    <definedName name="JWSPerChangeSalary" localSheetId="17" hidden="1">#REF!</definedName>
    <definedName name="JWSPerChangeSalary" localSheetId="18" hidden="1">#REF!</definedName>
    <definedName name="JWSPerChangeSalary" localSheetId="19" hidden="1">#REF!</definedName>
    <definedName name="JWSPerChangeSalary" localSheetId="20" hidden="1">#REF!</definedName>
    <definedName name="JWSPerChangeSalary" localSheetId="24" hidden="1">#REF!</definedName>
    <definedName name="JWSPerChangeSalary" localSheetId="25"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hidden="1">#REF!</definedName>
    <definedName name="JWSPerChangeTotalComp" localSheetId="15" hidden="1">#REF!</definedName>
    <definedName name="JWSPerChangeTotalComp" localSheetId="16" hidden="1">#REF!</definedName>
    <definedName name="JWSPerChangeTotalComp" localSheetId="17" hidden="1">#REF!</definedName>
    <definedName name="JWSPerChangeTotalComp" localSheetId="18" hidden="1">#REF!</definedName>
    <definedName name="JWSPerChangeTotalComp" localSheetId="19" hidden="1">#REF!</definedName>
    <definedName name="JWSPerChangeTotalComp" localSheetId="20" hidden="1">#REF!</definedName>
    <definedName name="JWSPerChangeTotalComp" localSheetId="24" hidden="1">#REF!</definedName>
    <definedName name="JWSPerChangeTotalComp" localSheetId="25"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hidden="1">#REF!</definedName>
    <definedName name="JWSPerformGuar2006" localSheetId="15" hidden="1">#REF!</definedName>
    <definedName name="JWSPerformGuar2006" localSheetId="16" hidden="1">#REF!</definedName>
    <definedName name="JWSPerformGuar2006" localSheetId="17" hidden="1">#REF!</definedName>
    <definedName name="JWSPerformGuar2006" localSheetId="18" hidden="1">#REF!</definedName>
    <definedName name="JWSPerformGuar2006" localSheetId="19" hidden="1">#REF!</definedName>
    <definedName name="JWSPerformGuar2006" localSheetId="20" hidden="1">#REF!</definedName>
    <definedName name="JWSPerformGuar2006" localSheetId="24" hidden="1">#REF!</definedName>
    <definedName name="JWSPerformGuar2006" localSheetId="25"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hidden="1">#REF!</definedName>
    <definedName name="JWSProductLine" localSheetId="15" hidden="1">#REF!</definedName>
    <definedName name="JWSProductLine" localSheetId="16" hidden="1">#REF!</definedName>
    <definedName name="JWSProductLine" localSheetId="17" hidden="1">#REF!</definedName>
    <definedName name="JWSProductLine" localSheetId="18" hidden="1">#REF!</definedName>
    <definedName name="JWSProductLine" localSheetId="19" hidden="1">#REF!</definedName>
    <definedName name="JWSProductLine" localSheetId="20" hidden="1">#REF!</definedName>
    <definedName name="JWSProductLine" localSheetId="24" hidden="1">#REF!</definedName>
    <definedName name="JWSProductLine" localSheetId="25"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hidden="1">#REF!</definedName>
    <definedName name="JWSProfitSharing2006" localSheetId="15" hidden="1">#REF!</definedName>
    <definedName name="JWSProfitSharing2006" localSheetId="16" hidden="1">#REF!</definedName>
    <definedName name="JWSProfitSharing2006" localSheetId="17" hidden="1">#REF!</definedName>
    <definedName name="JWSProfitSharing2006" localSheetId="18" hidden="1">#REF!</definedName>
    <definedName name="JWSProfitSharing2006" localSheetId="19" hidden="1">#REF!</definedName>
    <definedName name="JWSProfitSharing2006" localSheetId="20" hidden="1">#REF!</definedName>
    <definedName name="JWSProfitSharing2006" localSheetId="24" hidden="1">#REF!</definedName>
    <definedName name="JWSProfitSharing2006" localSheetId="25"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hidden="1">#REF!</definedName>
    <definedName name="JWSPromotionFlag" localSheetId="15" hidden="1">#REF!</definedName>
    <definedName name="JWSPromotionFlag" localSheetId="16" hidden="1">#REF!</definedName>
    <definedName name="JWSPromotionFlag" localSheetId="17" hidden="1">#REF!</definedName>
    <definedName name="JWSPromotionFlag" localSheetId="18" hidden="1">#REF!</definedName>
    <definedName name="JWSPromotionFlag" localSheetId="19" hidden="1">#REF!</definedName>
    <definedName name="JWSPromotionFlag" localSheetId="20" hidden="1">#REF!</definedName>
    <definedName name="JWSPromotionFlag" localSheetId="24" hidden="1">#REF!</definedName>
    <definedName name="JWSPromotionFlag" localSheetId="25"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hidden="1">#REF!</definedName>
    <definedName name="JWSPropJobTitle" localSheetId="15" hidden="1">#REF!</definedName>
    <definedName name="JWSPropJobTitle" localSheetId="16" hidden="1">#REF!</definedName>
    <definedName name="JWSPropJobTitle" localSheetId="17" hidden="1">#REF!</definedName>
    <definedName name="JWSPropJobTitle" localSheetId="18" hidden="1">#REF!</definedName>
    <definedName name="JWSPropJobTitle" localSheetId="19" hidden="1">#REF!</definedName>
    <definedName name="JWSPropJobTitle" localSheetId="20" hidden="1">#REF!</definedName>
    <definedName name="JWSPropJobTitle" localSheetId="24" hidden="1">#REF!</definedName>
    <definedName name="JWSPropJobTitle" localSheetId="25"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hidden="1">#REF!</definedName>
    <definedName name="JWSPropManagerLevel" localSheetId="15" hidden="1">#REF!</definedName>
    <definedName name="JWSPropManagerLevel" localSheetId="16" hidden="1">#REF!</definedName>
    <definedName name="JWSPropManagerLevel" localSheetId="17" hidden="1">#REF!</definedName>
    <definedName name="JWSPropManagerLevel" localSheetId="18" hidden="1">#REF!</definedName>
    <definedName name="JWSPropManagerLevel" localSheetId="19" hidden="1">#REF!</definedName>
    <definedName name="JWSPropManagerLevel" localSheetId="20" hidden="1">#REF!</definedName>
    <definedName name="JWSPropManagerLevel" localSheetId="24" hidden="1">#REF!</definedName>
    <definedName name="JWSPropManagerLevel" localSheetId="25"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hidden="1">#REF!</definedName>
    <definedName name="JWSRating2004" localSheetId="15" hidden="1">#REF!</definedName>
    <definedName name="JWSRating2004" localSheetId="16" hidden="1">#REF!</definedName>
    <definedName name="JWSRating2004" localSheetId="17" hidden="1">#REF!</definedName>
    <definedName name="JWSRating2004" localSheetId="18" hidden="1">#REF!</definedName>
    <definedName name="JWSRating2004" localSheetId="19" hidden="1">#REF!</definedName>
    <definedName name="JWSRating2004" localSheetId="20" hidden="1">#REF!</definedName>
    <definedName name="JWSRating2004" localSheetId="24" hidden="1">#REF!</definedName>
    <definedName name="JWSRating2004" localSheetId="25"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hidden="1">#REF!</definedName>
    <definedName name="JWSRating2005" localSheetId="15" hidden="1">#REF!</definedName>
    <definedName name="JWSRating2005" localSheetId="16" hidden="1">#REF!</definedName>
    <definedName name="JWSRating2005" localSheetId="17" hidden="1">#REF!</definedName>
    <definedName name="JWSRating2005" localSheetId="18" hidden="1">#REF!</definedName>
    <definedName name="JWSRating2005" localSheetId="19" hidden="1">#REF!</definedName>
    <definedName name="JWSRating2005" localSheetId="20" hidden="1">#REF!</definedName>
    <definedName name="JWSRating2005" localSheetId="24" hidden="1">#REF!</definedName>
    <definedName name="JWSRating2005" localSheetId="25"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hidden="1">#REF!</definedName>
    <definedName name="JWSRating2006" localSheetId="15" hidden="1">#REF!</definedName>
    <definedName name="JWSRating2006" localSheetId="16" hidden="1">#REF!</definedName>
    <definedName name="JWSRating2006" localSheetId="17" hidden="1">#REF!</definedName>
    <definedName name="JWSRating2006" localSheetId="18" hidden="1">#REF!</definedName>
    <definedName name="JWSRating2006" localSheetId="19" hidden="1">#REF!</definedName>
    <definedName name="JWSRating2006" localSheetId="20" hidden="1">#REF!</definedName>
    <definedName name="JWSRating2006" localSheetId="24" hidden="1">#REF!</definedName>
    <definedName name="JWSRating2006" localSheetId="25"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hidden="1">#REF!</definedName>
    <definedName name="JWSRational" localSheetId="15" hidden="1">#REF!</definedName>
    <definedName name="JWSRational" localSheetId="16" hidden="1">#REF!</definedName>
    <definedName name="JWSRational" localSheetId="17" hidden="1">#REF!</definedName>
    <definedName name="JWSRational" localSheetId="18" hidden="1">#REF!</definedName>
    <definedName name="JWSRational" localSheetId="19" hidden="1">#REF!</definedName>
    <definedName name="JWSRational" localSheetId="20" hidden="1">#REF!</definedName>
    <definedName name="JWSRational" localSheetId="24" hidden="1">#REF!</definedName>
    <definedName name="JWSRational" localSheetId="25"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hidden="1">#REF!</definedName>
    <definedName name="JWSRegion" localSheetId="15" hidden="1">#REF!</definedName>
    <definedName name="JWSRegion" localSheetId="16" hidden="1">#REF!</definedName>
    <definedName name="JWSRegion" localSheetId="17" hidden="1">#REF!</definedName>
    <definedName name="JWSRegion" localSheetId="18" hidden="1">#REF!</definedName>
    <definedName name="JWSRegion" localSheetId="19" hidden="1">#REF!</definedName>
    <definedName name="JWSRegion" localSheetId="20" hidden="1">#REF!</definedName>
    <definedName name="JWSRegion" localSheetId="24" hidden="1">#REF!</definedName>
    <definedName name="JWSRegion" localSheetId="25"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hidden="1">#REF!</definedName>
    <definedName name="JWSSalesCommQ42006" localSheetId="15" hidden="1">#REF!</definedName>
    <definedName name="JWSSalesCommQ42006" localSheetId="16" hidden="1">#REF!</definedName>
    <definedName name="JWSSalesCommQ42006" localSheetId="17" hidden="1">#REF!</definedName>
    <definedName name="JWSSalesCommQ42006" localSheetId="18" hidden="1">#REF!</definedName>
    <definedName name="JWSSalesCommQ42006" localSheetId="19" hidden="1">#REF!</definedName>
    <definedName name="JWSSalesCommQ42006" localSheetId="20" hidden="1">#REF!</definedName>
    <definedName name="JWSSalesCommQ42006" localSheetId="24" hidden="1">#REF!</definedName>
    <definedName name="JWSSalesCommQ42006" localSheetId="25"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hidden="1">#REF!</definedName>
    <definedName name="JWSTotalBonus2005" localSheetId="15" hidden="1">#REF!</definedName>
    <definedName name="JWSTotalBonus2005" localSheetId="16" hidden="1">#REF!</definedName>
    <definedName name="JWSTotalBonus2005" localSheetId="17" hidden="1">#REF!</definedName>
    <definedName name="JWSTotalBonus2005" localSheetId="18" hidden="1">#REF!</definedName>
    <definedName name="JWSTotalBonus2005" localSheetId="19" hidden="1">#REF!</definedName>
    <definedName name="JWSTotalBonus2005" localSheetId="20" hidden="1">#REF!</definedName>
    <definedName name="JWSTotalBonus2005" localSheetId="24" hidden="1">#REF!</definedName>
    <definedName name="JWSTotalBonus2005" localSheetId="25"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hidden="1">#REF!</definedName>
    <definedName name="JWSTotalBonus2006" localSheetId="15" hidden="1">#REF!</definedName>
    <definedName name="JWSTotalBonus2006" localSheetId="16" hidden="1">#REF!</definedName>
    <definedName name="JWSTotalBonus2006" localSheetId="17" hidden="1">#REF!</definedName>
    <definedName name="JWSTotalBonus2006" localSheetId="18" hidden="1">#REF!</definedName>
    <definedName name="JWSTotalBonus2006" localSheetId="19" hidden="1">#REF!</definedName>
    <definedName name="JWSTotalBonus2006" localSheetId="20" hidden="1">#REF!</definedName>
    <definedName name="JWSTotalBonus2006" localSheetId="24" hidden="1">#REF!</definedName>
    <definedName name="JWSTotalBonus2006" localSheetId="25"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hidden="1">#REF!</definedName>
    <definedName name="JWSTotalComp2004" localSheetId="15" hidden="1">#REF!</definedName>
    <definedName name="JWSTotalComp2004" localSheetId="16" hidden="1">#REF!</definedName>
    <definedName name="JWSTotalComp2004" localSheetId="17" hidden="1">#REF!</definedName>
    <definedName name="JWSTotalComp2004" localSheetId="18" hidden="1">#REF!</definedName>
    <definedName name="JWSTotalComp2004" localSheetId="19" hidden="1">#REF!</definedName>
    <definedName name="JWSTotalComp2004" localSheetId="20" hidden="1">#REF!</definedName>
    <definedName name="JWSTotalComp2004" localSheetId="24" hidden="1">#REF!</definedName>
    <definedName name="JWSTotalComp2004" localSheetId="25"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hidden="1">#REF!</definedName>
    <definedName name="JWSTotalComp2005" localSheetId="15" hidden="1">#REF!</definedName>
    <definedName name="JWSTotalComp2005" localSheetId="16" hidden="1">#REF!</definedName>
    <definedName name="JWSTotalComp2005" localSheetId="17" hidden="1">#REF!</definedName>
    <definedName name="JWSTotalComp2005" localSheetId="18" hidden="1">#REF!</definedName>
    <definedName name="JWSTotalComp2005" localSheetId="19" hidden="1">#REF!</definedName>
    <definedName name="JWSTotalComp2005" localSheetId="20" hidden="1">#REF!</definedName>
    <definedName name="JWSTotalComp2005" localSheetId="24" hidden="1">#REF!</definedName>
    <definedName name="JWSTotalComp2005" localSheetId="25"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hidden="1">#REF!</definedName>
    <definedName name="JWSTotalComp2006" localSheetId="15" hidden="1">#REF!</definedName>
    <definedName name="JWSTotalComp2006" localSheetId="16" hidden="1">#REF!</definedName>
    <definedName name="JWSTotalComp2006" localSheetId="17" hidden="1">#REF!</definedName>
    <definedName name="JWSTotalComp2006" localSheetId="18" hidden="1">#REF!</definedName>
    <definedName name="JWSTotalComp2006" localSheetId="19" hidden="1">#REF!</definedName>
    <definedName name="JWSTotalComp2006" localSheetId="20" hidden="1">#REF!</definedName>
    <definedName name="JWSTotalComp2006" localSheetId="24" hidden="1">#REF!</definedName>
    <definedName name="JWSTotalComp2006" localSheetId="25"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hidden="1">#REF!</definedName>
    <definedName name="JWSValueAccount2006" localSheetId="15" hidden="1">#REF!</definedName>
    <definedName name="JWSValueAccount2006" localSheetId="16" hidden="1">#REF!</definedName>
    <definedName name="JWSValueAccount2006" localSheetId="17" hidden="1">#REF!</definedName>
    <definedName name="JWSValueAccount2006" localSheetId="18" hidden="1">#REF!</definedName>
    <definedName name="JWSValueAccount2006" localSheetId="19" hidden="1">#REF!</definedName>
    <definedName name="JWSValueAccount2006" localSheetId="20" hidden="1">#REF!</definedName>
    <definedName name="JWSValueAccount2006" localSheetId="24" hidden="1">#REF!</definedName>
    <definedName name="JWSValueAccount2006" localSheetId="25"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hidden="1">#REF!</definedName>
    <definedName name="JWSValueAccount2007" localSheetId="15" hidden="1">#REF!</definedName>
    <definedName name="JWSValueAccount2007" localSheetId="16" hidden="1">#REF!</definedName>
    <definedName name="JWSValueAccount2007" localSheetId="17" hidden="1">#REF!</definedName>
    <definedName name="JWSValueAccount2007" localSheetId="18" hidden="1">#REF!</definedName>
    <definedName name="JWSValueAccount2007" localSheetId="19" hidden="1">#REF!</definedName>
    <definedName name="JWSValueAccount2007" localSheetId="20" hidden="1">#REF!</definedName>
    <definedName name="JWSValueAccount2007" localSheetId="24" hidden="1">#REF!</definedName>
    <definedName name="JWSValueAccount2007" localSheetId="25"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hidden="1">#REF!</definedName>
    <definedName name="JWSVAMarker" localSheetId="15" hidden="1">#REF!</definedName>
    <definedName name="JWSVAMarker" localSheetId="16" hidden="1">#REF!</definedName>
    <definedName name="JWSVAMarker" localSheetId="17" hidden="1">#REF!</definedName>
    <definedName name="JWSVAMarker" localSheetId="18" hidden="1">#REF!</definedName>
    <definedName name="JWSVAMarker" localSheetId="19" hidden="1">#REF!</definedName>
    <definedName name="JWSVAMarker" localSheetId="20" hidden="1">#REF!</definedName>
    <definedName name="JWSVAMarker" localSheetId="24" hidden="1">#REF!</definedName>
    <definedName name="JWSVAMarker" localSheetId="25"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hidden="1">#REF!</definedName>
    <definedName name="k" localSheetId="15" hidden="1">#REF!</definedName>
    <definedName name="k" localSheetId="16" hidden="1">#REF!</definedName>
    <definedName name="k" localSheetId="17" hidden="1">#REF!</definedName>
    <definedName name="k" localSheetId="18" hidden="1">#REF!</definedName>
    <definedName name="k" localSheetId="19" hidden="1">#REF!</definedName>
    <definedName name="k" localSheetId="20" hidden="1">#REF!</definedName>
    <definedName name="k" localSheetId="24" hidden="1">#REF!</definedName>
    <definedName name="k" localSheetId="25" hidden="1">#REF!</definedName>
    <definedName name="k" localSheetId="26" hidden="1">#REF!</definedName>
    <definedName name="k" localSheetId="27" hidden="1">#REF!</definedName>
    <definedName name="k" localSheetId="28" hidden="1">#REF!</definedName>
    <definedName name="k" localSheetId="29" hidden="1">#REF!</definedName>
    <definedName name="k" hidden="1">#REF!</definedName>
    <definedName name="kenerr" localSheetId="15"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 hidden="1">{"by_month",#N/A,TRUE,"template";"Destec_month",#N/A,TRUE,"template";"by_quarter",#N/A,TRUE,"template";"destec_quarter",#N/A,TRUE,"template";"by_year",#N/A,TRUE,"template";"Destec_annual",#N/A,TRUE,"template"}</definedName>
    <definedName name="kenerr" localSheetId="7" hidden="1">{"by_month",#N/A,TRUE,"template";"Destec_month",#N/A,TRUE,"template";"by_quarter",#N/A,TRUE,"template";"destec_quarter",#N/A,TRUE,"template";"by_year",#N/A,TRUE,"template";"Destec_annual",#N/A,TRUE,"template"}</definedName>
    <definedName name="kenerr" localSheetId="12" hidden="1">{"by_month",#N/A,TRUE,"template";"Destec_month",#N/A,TRUE,"template";"by_quarter",#N/A,TRUE,"template";"destec_quarter",#N/A,TRUE,"template";"by_year",#N/A,TRUE,"template";"Destec_annual",#N/A,TRUE,"template"}</definedName>
    <definedName name="kenerr" localSheetId="14" hidden="1">{"by_month",#N/A,TRUE,"template";"Destec_month",#N/A,TRUE,"template";"by_quarter",#N/A,TRUE,"template";"destec_quarter",#N/A,TRUE,"template";"by_year",#N/A,TRUE,"template";"Destec_annual",#N/A,TRUE,"template"}</definedName>
    <definedName name="kenerr" localSheetId="24" hidden="1">{"by_month",#N/A,TRUE,"template";"Destec_month",#N/A,TRUE,"template";"by_quarter",#N/A,TRUE,"template";"destec_quarter",#N/A,TRUE,"template";"by_year",#N/A,TRUE,"template";"Destec_annual",#N/A,TRUE,"template"}</definedName>
    <definedName name="kenerr" localSheetId="25"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5">#REF!</definedName>
    <definedName name="kjkj" localSheetId="16">#REF!</definedName>
    <definedName name="kjkj" localSheetId="17">#REF!</definedName>
    <definedName name="kjkj" localSheetId="18">#REF!</definedName>
    <definedName name="kjkj" localSheetId="19">#REF!</definedName>
    <definedName name="kjkj" localSheetId="20">#REF!</definedName>
    <definedName name="kjkj" localSheetId="24">#REF!</definedName>
    <definedName name="kjkj" localSheetId="25">#REF!</definedName>
    <definedName name="kjkj" localSheetId="26">#REF!</definedName>
    <definedName name="kjkj" localSheetId="27">#REF!</definedName>
    <definedName name="kjkj" localSheetId="28">#REF!</definedName>
    <definedName name="kjkj" localSheetId="29">#REF!</definedName>
    <definedName name="kjkj">#REF!</definedName>
    <definedName name="ksjfjJJJJ" localSheetId="15" hidden="1">{"Sch.L_MaterialIssue",#N/A,FALSE,"Sch.L"}</definedName>
    <definedName name="ksjfjJJJJ" localSheetId="16" hidden="1">{"Sch.L_MaterialIssue",#N/A,FALSE,"Sch.L"}</definedName>
    <definedName name="ksjfjJJJJ" localSheetId="17" hidden="1">{"Sch.L_MaterialIssue",#N/A,FALSE,"Sch.L"}</definedName>
    <definedName name="ksjfjJJJJ" localSheetId="18" hidden="1">{"Sch.L_MaterialIssue",#N/A,FALSE,"Sch.L"}</definedName>
    <definedName name="ksjfjJJJJ" localSheetId="19" hidden="1">{"Sch.L_MaterialIssue",#N/A,FALSE,"Sch.L"}</definedName>
    <definedName name="ksjfjJJJJ" localSheetId="20" hidden="1">{"Sch.L_MaterialIssue",#N/A,FALSE,"Sch.L"}</definedName>
    <definedName name="ksjfjJJJJ" localSheetId="21" hidden="1">{"Sch.L_MaterialIssue",#N/A,FALSE,"Sch.L"}</definedName>
    <definedName name="ksjfjJJJJ" localSheetId="2" hidden="1">{"Sch.L_MaterialIssue",#N/A,FALSE,"Sch.L"}</definedName>
    <definedName name="ksjfjJJJJ" localSheetId="7" hidden="1">{"Sch.L_MaterialIssue",#N/A,FALSE,"Sch.L"}</definedName>
    <definedName name="ksjfjJJJJ" localSheetId="12" hidden="1">{"Sch.L_MaterialIssue",#N/A,FALSE,"Sch.L"}</definedName>
    <definedName name="ksjfjJJJJ" localSheetId="14" hidden="1">{"Sch.L_MaterialIssue",#N/A,FALSE,"Sch.L"}</definedName>
    <definedName name="ksjfjJJJJ" localSheetId="24" hidden="1">{"Sch.L_MaterialIssue",#N/A,FALSE,"Sch.L"}</definedName>
    <definedName name="ksjfjJJJJ" localSheetId="25"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LAHRS" localSheetId="15">#REF!</definedName>
    <definedName name="LAHRS" localSheetId="16">#REF!</definedName>
    <definedName name="LAHRS" localSheetId="17">#REF!</definedName>
    <definedName name="LAHRS" localSheetId="18">#REF!</definedName>
    <definedName name="LAHRS" localSheetId="19">#REF!</definedName>
    <definedName name="LAHRS" localSheetId="20">#REF!</definedName>
    <definedName name="LAHRS" localSheetId="24">#REF!</definedName>
    <definedName name="LAHRS" localSheetId="25">#REF!</definedName>
    <definedName name="LAHRS" localSheetId="26">#REF!</definedName>
    <definedName name="LAHRS" localSheetId="27">#REF!</definedName>
    <definedName name="LAHRS" localSheetId="28">#REF!</definedName>
    <definedName name="LAHRS" localSheetId="29">#REF!</definedName>
    <definedName name="LAHRS">#REF!</definedName>
    <definedName name="Land_Purchase_Option_Pmts" localSheetId="15">#REF!</definedName>
    <definedName name="Land_Purchase_Option_Pmts" localSheetId="16">#REF!</definedName>
    <definedName name="Land_Purchase_Option_Pmts" localSheetId="17">#REF!</definedName>
    <definedName name="Land_Purchase_Option_Pmts" localSheetId="18">#REF!</definedName>
    <definedName name="Land_Purchase_Option_Pmts" localSheetId="19">#REF!</definedName>
    <definedName name="Land_Purchase_Option_Pmts" localSheetId="20">#REF!</definedName>
    <definedName name="Land_Purchase_Option_Pmts" localSheetId="24">#REF!</definedName>
    <definedName name="Land_Purchase_Option_Pmts" localSheetId="25">#REF!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#REF!</definedName>
    <definedName name="Land_Trust_Funding_Input" localSheetId="15">#REF!</definedName>
    <definedName name="Land_Trust_Funding_Input" localSheetId="16">#REF!</definedName>
    <definedName name="Land_Trust_Funding_Input" localSheetId="17">#REF!</definedName>
    <definedName name="Land_Trust_Funding_Input" localSheetId="18">#REF!</definedName>
    <definedName name="Land_Trust_Funding_Input" localSheetId="19">#REF!</definedName>
    <definedName name="Land_Trust_Funding_Input" localSheetId="20">#REF!</definedName>
    <definedName name="Land_Trust_Funding_Input" localSheetId="24">#REF!</definedName>
    <definedName name="Land_Trust_Funding_Input" localSheetId="25">#REF!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#REF!</definedName>
    <definedName name="Land_Trust_Funding_Period" localSheetId="15">#REF!</definedName>
    <definedName name="Land_Trust_Funding_Period" localSheetId="16">#REF!</definedName>
    <definedName name="Land_Trust_Funding_Period" localSheetId="17">#REF!</definedName>
    <definedName name="Land_Trust_Funding_Period" localSheetId="18">#REF!</definedName>
    <definedName name="Land_Trust_Funding_Period" localSheetId="19">#REF!</definedName>
    <definedName name="Land_Trust_Funding_Period" localSheetId="20">#REF!</definedName>
    <definedName name="Land_Trust_Funding_Period" localSheetId="24">#REF!</definedName>
    <definedName name="Land_Trust_Funding_Period" localSheetId="25">#REF!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#REF!</definedName>
    <definedName name="LARR" localSheetId="15">#REF!</definedName>
    <definedName name="LARR" localSheetId="16">#REF!</definedName>
    <definedName name="LARR" localSheetId="17">#REF!</definedName>
    <definedName name="LARR" localSheetId="18">#REF!</definedName>
    <definedName name="LARR" localSheetId="19">#REF!</definedName>
    <definedName name="LARR" localSheetId="20">#REF!</definedName>
    <definedName name="LARR" localSheetId="24">#REF!</definedName>
    <definedName name="LARR" localSheetId="25">#REF!</definedName>
    <definedName name="LARR" localSheetId="26">#REF!</definedName>
    <definedName name="LARR" localSheetId="27">#REF!</definedName>
    <definedName name="LARR" localSheetId="28">#REF!</definedName>
    <definedName name="LARR" localSheetId="29">#REF!</definedName>
    <definedName name="LARR">#REF!</definedName>
    <definedName name="Last_Row" localSheetId="15">IF('CARE Table 1'!Values_Entered,HEADER_ROW+'CARE Table 1'!Number_of_Payments,HEADER_ROW)</definedName>
    <definedName name="Last_Row" localSheetId="16">IF('CARE Table 2'!Values_Entered,HEADER_ROW+'CARE Table 2'!Number_of_Payments,HEADER_ROW)</definedName>
    <definedName name="Last_Row" localSheetId="17">IF('CARE Table 3A _3B'!Values_Entered,HEADER_ROW+'CARE Table 3A _3B'!Number_of_Payments,HEADER_ROW)</definedName>
    <definedName name="Last_Row" localSheetId="18">IF('CARE Table 4'!Values_Entered,HEADER_ROW+'CARE Table 4'!Number_of_Payments,HEADER_ROW)</definedName>
    <definedName name="Last_Row" localSheetId="19">IF('CARE Table 5'!Values_Entered,HEADER_ROW+'CARE Table 5'!Number_of_Payments,HEADER_ROW)</definedName>
    <definedName name="Last_Row" localSheetId="20">IF('CARE Table 6'!Values_Entered,HEADER_ROW+'CARE Table 6'!Number_of_Payments,HEADER_ROW)</definedName>
    <definedName name="Last_Row" localSheetId="21">IF('CARE Table 7'!Values_Entered,HEADER_ROW+'CARE Table 7'!Number_of_Payments,HEADER_ROW)</definedName>
    <definedName name="Last_Row" localSheetId="2">IF('ESA Table 2 - MAIN'!Values_Entered,HEADER_ROW+'ESA Table 2 - MAIN'!Number_of_Payments,HEADER_ROW)</definedName>
    <definedName name="Last_Row" localSheetId="3">IF('ESA Table 2A - MFWB'!Values_Entered,HEADER_ROW+'ESA Table 2A - MFWB'!Number_of_Payments,HEADER_ROW)</definedName>
    <definedName name="Last_Row" localSheetId="5">IF('ESA Table 2C - BE'!Values_Entered,HEADER_ROW+'ESA Table 2C - BE'!Number_of_Payments,HEADER_ROW)</definedName>
    <definedName name="Last_Row" localSheetId="7">IF('ESA Table 2E - CSD'!Values_Entered,HEADER_ROW+'ESA Table 2E - CSD'!Number_of_Payments,HEADER_ROW)</definedName>
    <definedName name="Last_Row" localSheetId="12">IF('ESA Table 7'!Values_Entered,HEADER_ROW+'ESA Table 7'!Number_of_Payments,HEADER_ROW)</definedName>
    <definedName name="Last_Row" localSheetId="14">IF('ESA Table 9'!Values_Entered,HEADER_ROW+'ESA Table 9'!Number_of_Payments,HEADER_ROW)</definedName>
    <definedName name="Last_Row" localSheetId="24">IF('FERA Table 1'!Values_Entered,HEADER_ROW+'FERA Table 1'!Number_of_Payments,HEADER_ROW)</definedName>
    <definedName name="Last_Row" localSheetId="25">IF('FERA Table 2'!Values_Entered,HEADER_ROW+'FERA Table 2'!Number_of_Payments,HEADER_ROW)</definedName>
    <definedName name="Last_Row" localSheetId="26">IF('FERA Table 3A _3B'!Values_Entered,HEADER_ROW+'FERA Table 3A _3B'!Number_of_Payments,HEADER_ROW)</definedName>
    <definedName name="Last_Row" localSheetId="27">IF('FERA Table 4'!Values_Entered,HEADER_ROW+'FERA Table 4'!Number_of_Payments,HEADER_ROW)</definedName>
    <definedName name="Last_Row" localSheetId="28">IF('FERA Table 5'!Values_Entered,HEADER_ROW+'FERA Table 5'!Number_of_Payments,HEADER_ROW)</definedName>
    <definedName name="Last_Row" localSheetId="29">IF('FERA Table 6'!Values_Entered,HEADER_ROW+'FERA Table 6'!Number_of_Payments,HEADER_ROW)</definedName>
    <definedName name="Last_Row">IF(Values_Entered,HEADER_ROW+Number_of_Payments,HEADER_ROW)</definedName>
    <definedName name="Last_Row_Pref" localSheetId="15">IF('CARE Table 1'!Values_Entered_Pref,HEADER_ROW_PREF+'CARE Table 1'!No_of_Pamts_Pref,HEADER_ROW_PREF)</definedName>
    <definedName name="Last_Row_Pref" localSheetId="16">IF('CARE Table 2'!Values_Entered_Pref,HEADER_ROW_PREF+'CARE Table 2'!No_of_Pamts_Pref,HEADER_ROW_PREF)</definedName>
    <definedName name="Last_Row_Pref" localSheetId="17">IF('CARE Table 3A _3B'!Values_Entered_Pref,HEADER_ROW_PREF+'CARE Table 3A _3B'!No_of_Pamts_Pref,HEADER_ROW_PREF)</definedName>
    <definedName name="Last_Row_Pref" localSheetId="18">IF('CARE Table 4'!Values_Entered_Pref,HEADER_ROW_PREF+'CARE Table 4'!No_of_Pamts_Pref,HEADER_ROW_PREF)</definedName>
    <definedName name="Last_Row_Pref" localSheetId="19">IF('CARE Table 5'!Values_Entered_Pref,HEADER_ROW_PREF+'CARE Table 5'!No_of_Pamts_Pref,HEADER_ROW_PREF)</definedName>
    <definedName name="Last_Row_Pref" localSheetId="20">IF('CARE Table 6'!Values_Entered_Pref,HEADER_ROW_PREF+'CARE Table 6'!No_of_Pamts_Pref,HEADER_ROW_PREF)</definedName>
    <definedName name="Last_Row_Pref" localSheetId="21">IF('CARE Table 7'!Values_Entered_Pref,HEADER_ROW_PREF+'CARE Table 7'!No_of_Pamts_Pref,HEADER_ROW_PREF)</definedName>
    <definedName name="Last_Row_Pref" localSheetId="2">IF('ESA Table 2 - MAIN'!Values_Entered_Pref,HEADER_ROW_PREF+'ESA Table 2 - MAIN'!No_of_Pamts_Pref,HEADER_ROW_PREF)</definedName>
    <definedName name="Last_Row_Pref" localSheetId="3">IF('ESA Table 2A - MFWB'!Values_Entered_Pref,HEADER_ROW_PREF+'ESA Table 2A - MFWB'!No_of_Pamts_Pref,HEADER_ROW_PREF)</definedName>
    <definedName name="Last_Row_Pref" localSheetId="5">IF('ESA Table 2C - BE'!Values_Entered_Pref,HEADER_ROW_PREF+'ESA Table 2C - BE'!No_of_Pamts_Pref,HEADER_ROW_PREF)</definedName>
    <definedName name="Last_Row_Pref" localSheetId="7">IF('ESA Table 2E - CSD'!Values_Entered_Pref,HEADER_ROW_PREF+'ESA Table 2E - CSD'!No_of_Pamts_Pref,HEADER_ROW_PREF)</definedName>
    <definedName name="Last_Row_Pref" localSheetId="12">IF('ESA Table 7'!Values_Entered_Pref,HEADER_ROW_PREF+'ESA Table 7'!No_of_Pamts_Pref,HEADER_ROW_PREF)</definedName>
    <definedName name="Last_Row_Pref" localSheetId="14">IF('ESA Table 9'!Values_Entered_Pref,HEADER_ROW_PREF+'ESA Table 9'!No_of_Pamts_Pref,HEADER_ROW_PREF)</definedName>
    <definedName name="Last_Row_Pref" localSheetId="24">IF('FERA Table 1'!Values_Entered_Pref,HEADER_ROW_PREF+'FERA Table 1'!No_of_Pamts_Pref,HEADER_ROW_PREF)</definedName>
    <definedName name="Last_Row_Pref" localSheetId="25">IF('FERA Table 2'!Values_Entered_Pref,HEADER_ROW_PREF+'FERA Table 2'!No_of_Pamts_Pref,HEADER_ROW_PREF)</definedName>
    <definedName name="Last_Row_Pref" localSheetId="26">IF('FERA Table 3A _3B'!Values_Entered_Pref,HEADER_ROW_PREF+'FERA Table 3A _3B'!No_of_Pamts_Pref,HEADER_ROW_PREF)</definedName>
    <definedName name="Last_Row_Pref" localSheetId="27">IF('FERA Table 4'!Values_Entered_Pref,HEADER_ROW_PREF+'FERA Table 4'!No_of_Pamts_Pref,HEADER_ROW_PREF)</definedName>
    <definedName name="Last_Row_Pref" localSheetId="28">IF('FERA Table 5'!Values_Entered_Pref,HEADER_ROW_PREF+'FERA Table 5'!No_of_Pamts_Pref,HEADER_ROW_PREF)</definedName>
    <definedName name="Last_Row_Pref" localSheetId="29">IF('FERA Table 6'!Values_Entered_Pref,HEADER_ROW_PREF+'FERA Table 6'!No_of_Pamts_Pref,HEADER_ROW_PREF)</definedName>
    <definedName name="Last_Row_Pref">IF(Values_Entered_Pref,HEADER_ROW_PREF+No_of_Pamts_Pref,HEADER_ROW_PREF)</definedName>
    <definedName name="LC_Arrangement_Fee_Rate" localSheetId="15">#REF!</definedName>
    <definedName name="LC_Arrangement_Fee_Rate" localSheetId="16">#REF!</definedName>
    <definedName name="LC_Arrangement_Fee_Rate" localSheetId="17">#REF!</definedName>
    <definedName name="LC_Arrangement_Fee_Rate" localSheetId="18">#REF!</definedName>
    <definedName name="LC_Arrangement_Fee_Rate" localSheetId="19">#REF!</definedName>
    <definedName name="LC_Arrangement_Fee_Rate" localSheetId="20">#REF!</definedName>
    <definedName name="LC_Arrangement_Fee_Rate" localSheetId="24">#REF!</definedName>
    <definedName name="LC_Arrangement_Fee_Rate" localSheetId="25">#REF!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#REF!</definedName>
    <definedName name="LC_Commitment_Fee_Rate" localSheetId="15">#REF!</definedName>
    <definedName name="LC_Commitment_Fee_Rate" localSheetId="16">#REF!</definedName>
    <definedName name="LC_Commitment_Fee_Rate" localSheetId="17">#REF!</definedName>
    <definedName name="LC_Commitment_Fee_Rate" localSheetId="18">#REF!</definedName>
    <definedName name="LC_Commitment_Fee_Rate" localSheetId="19">#REF!</definedName>
    <definedName name="LC_Commitment_Fee_Rate" localSheetId="20">#REF!</definedName>
    <definedName name="LC_Commitment_Fee_Rate" localSheetId="24">#REF!</definedName>
    <definedName name="LC_Commitment_Fee_Rate" localSheetId="25">#REF!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#REF!</definedName>
    <definedName name="LCM" localSheetId="15">#REF!</definedName>
    <definedName name="LCM" localSheetId="16">#REF!</definedName>
    <definedName name="LCM" localSheetId="17">#REF!</definedName>
    <definedName name="LCM" localSheetId="18">#REF!</definedName>
    <definedName name="LCM" localSheetId="19">#REF!</definedName>
    <definedName name="LCM" localSheetId="20">#REF!</definedName>
    <definedName name="LCM" localSheetId="24">#REF!</definedName>
    <definedName name="LCM" localSheetId="25">#REF!</definedName>
    <definedName name="LCM" localSheetId="26">#REF!</definedName>
    <definedName name="LCM" localSheetId="27">#REF!</definedName>
    <definedName name="LCM" localSheetId="28">#REF!</definedName>
    <definedName name="LCM" localSheetId="29">#REF!</definedName>
    <definedName name="LCM">#REF!</definedName>
    <definedName name="LDs_EPC_Contractor" localSheetId="15">#REF!</definedName>
    <definedName name="LDs_EPC_Contractor" localSheetId="16">#REF!</definedName>
    <definedName name="LDs_EPC_Contractor" localSheetId="17">#REF!</definedName>
    <definedName name="LDs_EPC_Contractor" localSheetId="18">#REF!</definedName>
    <definedName name="LDs_EPC_Contractor" localSheetId="19">#REF!</definedName>
    <definedName name="LDs_EPC_Contractor" localSheetId="20">#REF!</definedName>
    <definedName name="LDs_EPC_Contractor" localSheetId="24">#REF!</definedName>
    <definedName name="LDs_EPC_Contractor" localSheetId="25">#REF!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#REF!</definedName>
    <definedName name="LDs_Turbine_Supplier" localSheetId="15">#REF!</definedName>
    <definedName name="LDs_Turbine_Supplier" localSheetId="16">#REF!</definedName>
    <definedName name="LDs_Turbine_Supplier" localSheetId="17">#REF!</definedName>
    <definedName name="LDs_Turbine_Supplier" localSheetId="18">#REF!</definedName>
    <definedName name="LDs_Turbine_Supplier" localSheetId="19">#REF!</definedName>
    <definedName name="LDs_Turbine_Supplier" localSheetId="20">#REF!</definedName>
    <definedName name="LDs_Turbine_Supplier" localSheetId="24">#REF!</definedName>
    <definedName name="LDs_Turbine_Supplier" localSheetId="25">#REF!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#REF!</definedName>
    <definedName name="Leveraged_Results_Print_Range" localSheetId="15">#REF!</definedName>
    <definedName name="Leveraged_Results_Print_Range" localSheetId="16">#REF!</definedName>
    <definedName name="Leveraged_Results_Print_Range" localSheetId="17">#REF!</definedName>
    <definedName name="Leveraged_Results_Print_Range" localSheetId="18">#REF!</definedName>
    <definedName name="Leveraged_Results_Print_Range" localSheetId="19">#REF!</definedName>
    <definedName name="Leveraged_Results_Print_Range" localSheetId="20">#REF!</definedName>
    <definedName name="Leveraged_Results_Print_Range" localSheetId="24">#REF!</definedName>
    <definedName name="Leveraged_Results_Print_Range" localSheetId="25">#REF!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#REF!</definedName>
    <definedName name="LiabDate" localSheetId="15">#REF!</definedName>
    <definedName name="LiabDate" localSheetId="16">#REF!</definedName>
    <definedName name="LiabDate" localSheetId="17">#REF!</definedName>
    <definedName name="LiabDate" localSheetId="18">#REF!</definedName>
    <definedName name="LiabDate" localSheetId="19">#REF!</definedName>
    <definedName name="LiabDate" localSheetId="20">#REF!</definedName>
    <definedName name="LiabDate" localSheetId="24">#REF!</definedName>
    <definedName name="LiabDate" localSheetId="25">#REF!</definedName>
    <definedName name="LiabDate" localSheetId="26">#REF!</definedName>
    <definedName name="LiabDate" localSheetId="27">#REF!</definedName>
    <definedName name="LiabDate" localSheetId="28">#REF!</definedName>
    <definedName name="LiabDate" localSheetId="29">#REF!</definedName>
    <definedName name="LiabDate">#REF!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5">#REF!</definedName>
    <definedName name="LIBOR_12_year_Fwd_Swap_Tranche_B" localSheetId="16">#REF!</definedName>
    <definedName name="LIBOR_12_year_Fwd_Swap_Tranche_B" localSheetId="17">#REF!</definedName>
    <definedName name="LIBOR_12_year_Fwd_Swap_Tranche_B" localSheetId="18">#REF!</definedName>
    <definedName name="LIBOR_12_year_Fwd_Swap_Tranche_B" localSheetId="19">#REF!</definedName>
    <definedName name="LIBOR_12_year_Fwd_Swap_Tranche_B" localSheetId="20">#REF!</definedName>
    <definedName name="LIBOR_12_year_Fwd_Swap_Tranche_B" localSheetId="24">#REF!</definedName>
    <definedName name="LIBOR_12_year_Fwd_Swap_Tranche_B" localSheetId="25">#REF!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#REF!</definedName>
    <definedName name="LIBOR_2_year_Swap" localSheetId="15">#REF!</definedName>
    <definedName name="LIBOR_2_year_Swap" localSheetId="16">#REF!</definedName>
    <definedName name="LIBOR_2_year_Swap" localSheetId="17">#REF!</definedName>
    <definedName name="LIBOR_2_year_Swap" localSheetId="18">#REF!</definedName>
    <definedName name="LIBOR_2_year_Swap" localSheetId="19">#REF!</definedName>
    <definedName name="LIBOR_2_year_Swap" localSheetId="20">#REF!</definedName>
    <definedName name="LIBOR_2_year_Swap" localSheetId="24">#REF!</definedName>
    <definedName name="LIBOR_2_year_Swap" localSheetId="25">#REF!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#REF!</definedName>
    <definedName name="LIBOR_2_year_Swap__Tranche_A_B_C" localSheetId="15">#REF!</definedName>
    <definedName name="LIBOR_2_year_Swap__Tranche_A_B_C" localSheetId="16">#REF!</definedName>
    <definedName name="LIBOR_2_year_Swap__Tranche_A_B_C" localSheetId="17">#REF!</definedName>
    <definedName name="LIBOR_2_year_Swap__Tranche_A_B_C" localSheetId="18">#REF!</definedName>
    <definedName name="LIBOR_2_year_Swap__Tranche_A_B_C" localSheetId="19">#REF!</definedName>
    <definedName name="LIBOR_2_year_Swap__Tranche_A_B_C" localSheetId="20">#REF!</definedName>
    <definedName name="LIBOR_2_year_Swap__Tranche_A_B_C" localSheetId="24">#REF!</definedName>
    <definedName name="LIBOR_2_year_Swap__Tranche_A_B_C" localSheetId="25">#REF!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#REF!</definedName>
    <definedName name="LIBOR_3_year_Fwd_Swap__Tranche_A" localSheetId="15">#REF!</definedName>
    <definedName name="LIBOR_3_year_Fwd_Swap__Tranche_A" localSheetId="16">#REF!</definedName>
    <definedName name="LIBOR_3_year_Fwd_Swap__Tranche_A" localSheetId="17">#REF!</definedName>
    <definedName name="LIBOR_3_year_Fwd_Swap__Tranche_A" localSheetId="18">#REF!</definedName>
    <definedName name="LIBOR_3_year_Fwd_Swap__Tranche_A" localSheetId="19">#REF!</definedName>
    <definedName name="LIBOR_3_year_Fwd_Swap__Tranche_A" localSheetId="20">#REF!</definedName>
    <definedName name="LIBOR_3_year_Fwd_Swap__Tranche_A" localSheetId="24">#REF!</definedName>
    <definedName name="LIBOR_3_year_Fwd_Swap__Tranche_A" localSheetId="25">#REF!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#REF!</definedName>
    <definedName name="LIBOR_3_year_Fwd_Swap_Tranche_B_C" localSheetId="15">#REF!</definedName>
    <definedName name="LIBOR_3_year_Fwd_Swap_Tranche_B_C" localSheetId="16">#REF!</definedName>
    <definedName name="LIBOR_3_year_Fwd_Swap_Tranche_B_C" localSheetId="17">#REF!</definedName>
    <definedName name="LIBOR_3_year_Fwd_Swap_Tranche_B_C" localSheetId="18">#REF!</definedName>
    <definedName name="LIBOR_3_year_Fwd_Swap_Tranche_B_C" localSheetId="19">#REF!</definedName>
    <definedName name="LIBOR_3_year_Fwd_Swap_Tranche_B_C" localSheetId="20">#REF!</definedName>
    <definedName name="LIBOR_3_year_Fwd_Swap_Tranche_B_C" localSheetId="24">#REF!</definedName>
    <definedName name="LIBOR_3_year_Fwd_Swap_Tranche_B_C" localSheetId="25">#REF!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#REF!</definedName>
    <definedName name="limcount" hidden="1">1</definedName>
    <definedName name="LLC_Debt_Service_Coverage_Ratio_List" localSheetId="15">#REF!</definedName>
    <definedName name="LLC_Debt_Service_Coverage_Ratio_List" localSheetId="16">#REF!</definedName>
    <definedName name="LLC_Debt_Service_Coverage_Ratio_List" localSheetId="17">#REF!</definedName>
    <definedName name="LLC_Debt_Service_Coverage_Ratio_List" localSheetId="18">#REF!</definedName>
    <definedName name="LLC_Debt_Service_Coverage_Ratio_List" localSheetId="19">#REF!</definedName>
    <definedName name="LLC_Debt_Service_Coverage_Ratio_List" localSheetId="20">#REF!</definedName>
    <definedName name="LLC_Debt_Service_Coverage_Ratio_List" localSheetId="24">#REF!</definedName>
    <definedName name="LLC_Debt_Service_Coverage_Ratio_List" localSheetId="25">#REF!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#REF!</definedName>
    <definedName name="Loan_Balance_End_of_Month" localSheetId="15">#REF!</definedName>
    <definedName name="Loan_Balance_End_of_Month" localSheetId="16">#REF!</definedName>
    <definedName name="Loan_Balance_End_of_Month" localSheetId="17">#REF!</definedName>
    <definedName name="Loan_Balance_End_of_Month" localSheetId="18">#REF!</definedName>
    <definedName name="Loan_Balance_End_of_Month" localSheetId="19">#REF!</definedName>
    <definedName name="Loan_Balance_End_of_Month" localSheetId="20">#REF!</definedName>
    <definedName name="Loan_Balance_End_of_Month" localSheetId="24">#REF!</definedName>
    <definedName name="Loan_Balance_End_of_Month" localSheetId="25">#REF!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#REF!</definedName>
    <definedName name="Loan_Facility_Amount" localSheetId="15">#REF!</definedName>
    <definedName name="Loan_Facility_Amount" localSheetId="16">#REF!</definedName>
    <definedName name="Loan_Facility_Amount" localSheetId="17">#REF!</definedName>
    <definedName name="Loan_Facility_Amount" localSheetId="18">#REF!</definedName>
    <definedName name="Loan_Facility_Amount" localSheetId="19">#REF!</definedName>
    <definedName name="Loan_Facility_Amount" localSheetId="20">#REF!</definedName>
    <definedName name="Loan_Facility_Amount" localSheetId="24">#REF!</definedName>
    <definedName name="Loan_Facility_Amount" localSheetId="25">#REF!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#REF!</definedName>
    <definedName name="LOCTTLHRS" localSheetId="15">#REF!</definedName>
    <definedName name="LOCTTLHRS" localSheetId="16">#REF!</definedName>
    <definedName name="LOCTTLHRS" localSheetId="17">#REF!</definedName>
    <definedName name="LOCTTLHRS" localSheetId="18">#REF!</definedName>
    <definedName name="LOCTTLHRS" localSheetId="19">#REF!</definedName>
    <definedName name="LOCTTLHRS" localSheetId="20">#REF!</definedName>
    <definedName name="LOCTTLHRS" localSheetId="24">#REF!</definedName>
    <definedName name="LOCTTLHRS" localSheetId="25">#REF!</definedName>
    <definedName name="LOCTTLHRS" localSheetId="26">#REF!</definedName>
    <definedName name="LOCTTLHRS" localSheetId="27">#REF!</definedName>
    <definedName name="LOCTTLHRS" localSheetId="28">#REF!</definedName>
    <definedName name="LOCTTLHRS" localSheetId="29">#REF!</definedName>
    <definedName name="LOCTTLHRS">#REF!</definedName>
    <definedName name="ls5per" localSheetId="15">#REF!</definedName>
    <definedName name="ls5per" localSheetId="16">#REF!</definedName>
    <definedName name="ls5per" localSheetId="17">#REF!</definedName>
    <definedName name="ls5per" localSheetId="18">#REF!</definedName>
    <definedName name="ls5per" localSheetId="19">#REF!</definedName>
    <definedName name="ls5per" localSheetId="20">#REF!</definedName>
    <definedName name="ls5per" localSheetId="24">#REF!</definedName>
    <definedName name="ls5per" localSheetId="25">#REF!</definedName>
    <definedName name="ls5per" localSheetId="26">#REF!</definedName>
    <definedName name="ls5per" localSheetId="27">#REF!</definedName>
    <definedName name="ls5per" localSheetId="28">#REF!</definedName>
    <definedName name="ls5per" localSheetId="29">#REF!</definedName>
    <definedName name="ls5per">#REF!</definedName>
    <definedName name="lssdge" localSheetId="15">#REF!</definedName>
    <definedName name="lssdge" localSheetId="16">#REF!</definedName>
    <definedName name="lssdge" localSheetId="17">#REF!</definedName>
    <definedName name="lssdge" localSheetId="18">#REF!</definedName>
    <definedName name="lssdge" localSheetId="19">#REF!</definedName>
    <definedName name="lssdge" localSheetId="20">#REF!</definedName>
    <definedName name="lssdge" localSheetId="24">#REF!</definedName>
    <definedName name="lssdge" localSheetId="25">#REF!</definedName>
    <definedName name="lssdge" localSheetId="26">#REF!</definedName>
    <definedName name="lssdge" localSheetId="27">#REF!</definedName>
    <definedName name="lssdge" localSheetId="28">#REF!</definedName>
    <definedName name="lssdge" localSheetId="29">#REF!</definedName>
    <definedName name="lssdge">#REF!</definedName>
    <definedName name="LUNCH" localSheetId="15">#REF!</definedName>
    <definedName name="LUNCH" localSheetId="16">#REF!</definedName>
    <definedName name="LUNCH" localSheetId="17">#REF!</definedName>
    <definedName name="LUNCH" localSheetId="18">#REF!</definedName>
    <definedName name="LUNCH" localSheetId="19">#REF!</definedName>
    <definedName name="LUNCH" localSheetId="20">#REF!</definedName>
    <definedName name="LUNCH" localSheetId="24">#REF!</definedName>
    <definedName name="LUNCH" localSheetId="25">#REF!</definedName>
    <definedName name="LUNCH" localSheetId="26">#REF!</definedName>
    <definedName name="LUNCH" localSheetId="27">#REF!</definedName>
    <definedName name="LUNCH" localSheetId="28">#REF!</definedName>
    <definedName name="LUNCH" localSheetId="29">#REF!</definedName>
    <definedName name="LUNCH">#REF!</definedName>
    <definedName name="Major_Maintenance_BOP_Base_Year" localSheetId="15">#REF!</definedName>
    <definedName name="Major_Maintenance_BOP_Base_Year" localSheetId="16">#REF!</definedName>
    <definedName name="Major_Maintenance_BOP_Base_Year" localSheetId="17">#REF!</definedName>
    <definedName name="Major_Maintenance_BOP_Base_Year" localSheetId="18">#REF!</definedName>
    <definedName name="Major_Maintenance_BOP_Base_Year" localSheetId="19">#REF!</definedName>
    <definedName name="Major_Maintenance_BOP_Base_Year" localSheetId="20">#REF!</definedName>
    <definedName name="Major_Maintenance_BOP_Base_Year" localSheetId="24">#REF!</definedName>
    <definedName name="Major_Maintenance_BOP_Base_Year" localSheetId="25">#REF!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#REF!</definedName>
    <definedName name="Major_Maintenance_BOP_Book" localSheetId="15">#REF!</definedName>
    <definedName name="Major_Maintenance_BOP_Book" localSheetId="16">#REF!</definedName>
    <definedName name="Major_Maintenance_BOP_Book" localSheetId="17">#REF!</definedName>
    <definedName name="Major_Maintenance_BOP_Book" localSheetId="18">#REF!</definedName>
    <definedName name="Major_Maintenance_BOP_Book" localSheetId="19">#REF!</definedName>
    <definedName name="Major_Maintenance_BOP_Book" localSheetId="20">#REF!</definedName>
    <definedName name="Major_Maintenance_BOP_Book" localSheetId="24">#REF!</definedName>
    <definedName name="Major_Maintenance_BOP_Book" localSheetId="25">#REF!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#REF!</definedName>
    <definedName name="Major_Maintenance_BOP_Cash" localSheetId="15">#REF!</definedName>
    <definedName name="Major_Maintenance_BOP_Cash" localSheetId="16">#REF!</definedName>
    <definedName name="Major_Maintenance_BOP_Cash" localSheetId="17">#REF!</definedName>
    <definedName name="Major_Maintenance_BOP_Cash" localSheetId="18">#REF!</definedName>
    <definedName name="Major_Maintenance_BOP_Cash" localSheetId="19">#REF!</definedName>
    <definedName name="Major_Maintenance_BOP_Cash" localSheetId="20">#REF!</definedName>
    <definedName name="Major_Maintenance_BOP_Cash" localSheetId="24">#REF!</definedName>
    <definedName name="Major_Maintenance_BOP_Cash" localSheetId="25">#REF!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#REF!</definedName>
    <definedName name="Major_Maintenance_BOP_Escalation_Factor" localSheetId="15">#REF!</definedName>
    <definedName name="Major_Maintenance_BOP_Escalation_Factor" localSheetId="16">#REF!</definedName>
    <definedName name="Major_Maintenance_BOP_Escalation_Factor" localSheetId="17">#REF!</definedName>
    <definedName name="Major_Maintenance_BOP_Escalation_Factor" localSheetId="18">#REF!</definedName>
    <definedName name="Major_Maintenance_BOP_Escalation_Factor" localSheetId="19">#REF!</definedName>
    <definedName name="Major_Maintenance_BOP_Escalation_Factor" localSheetId="20">#REF!</definedName>
    <definedName name="Major_Maintenance_BOP_Escalation_Factor" localSheetId="24">#REF!</definedName>
    <definedName name="Major_Maintenance_BOP_Escalation_Factor" localSheetId="25">#REF!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#REF!</definedName>
    <definedName name="Major_Maintenance_Smoothing_Threshold" localSheetId="15">#REF!</definedName>
    <definedName name="Major_Maintenance_Smoothing_Threshold" localSheetId="16">#REF!</definedName>
    <definedName name="Major_Maintenance_Smoothing_Threshold" localSheetId="17">#REF!</definedName>
    <definedName name="Major_Maintenance_Smoothing_Threshold" localSheetId="18">#REF!</definedName>
    <definedName name="Major_Maintenance_Smoothing_Threshold" localSheetId="19">#REF!</definedName>
    <definedName name="Major_Maintenance_Smoothing_Threshold" localSheetId="20">#REF!</definedName>
    <definedName name="Major_Maintenance_Smoothing_Threshold" localSheetId="24">#REF!</definedName>
    <definedName name="Major_Maintenance_Smoothing_Threshold" localSheetId="25">#REF!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#REF!</definedName>
    <definedName name="Major_Maintenance_Table" localSheetId="15">#REF!</definedName>
    <definedName name="Major_Maintenance_Table" localSheetId="16">#REF!</definedName>
    <definedName name="Major_Maintenance_Table" localSheetId="17">#REF!</definedName>
    <definedName name="Major_Maintenance_Table" localSheetId="18">#REF!</definedName>
    <definedName name="Major_Maintenance_Table" localSheetId="19">#REF!</definedName>
    <definedName name="Major_Maintenance_Table" localSheetId="20">#REF!</definedName>
    <definedName name="Major_Maintenance_Table" localSheetId="24">#REF!</definedName>
    <definedName name="Major_Maintenance_Table" localSheetId="25">#REF!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#REF!</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5"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 hidden="1">{"Page_1",#N/A,FALSE,"BAD4Q98";"Page_2",#N/A,FALSE,"BAD4Q98";"Page_3",#N/A,FALSE,"BAD4Q98";"Page_4",#N/A,FALSE,"BAD4Q98";"Page_5",#N/A,FALSE,"BAD4Q98";"Page_6",#N/A,FALSE,"BAD4Q98";"Input_1",#N/A,FALSE,"BAD4Q98";"Input_2",#N/A,FALSE,"BAD4Q98"}</definedName>
    <definedName name="Mayfdsdfd" localSheetId="7" hidden="1">{"Page_1",#N/A,FALSE,"BAD4Q98";"Page_2",#N/A,FALSE,"BAD4Q98";"Page_3",#N/A,FALSE,"BAD4Q98";"Page_4",#N/A,FALSE,"BAD4Q98";"Page_5",#N/A,FALSE,"BAD4Q98";"Page_6",#N/A,FALSE,"BAD4Q98";"Input_1",#N/A,FALSE,"BAD4Q98";"Input_2",#N/A,FALSE,"BAD4Q98"}</definedName>
    <definedName name="Mayfdsdfd" localSheetId="12" hidden="1">{"Page_1",#N/A,FALSE,"BAD4Q98";"Page_2",#N/A,FALSE,"BAD4Q98";"Page_3",#N/A,FALSE,"BAD4Q98";"Page_4",#N/A,FALSE,"BAD4Q98";"Page_5",#N/A,FALSE,"BAD4Q98";"Page_6",#N/A,FALSE,"BAD4Q98";"Input_1",#N/A,FALSE,"BAD4Q98";"Input_2",#N/A,FALSE,"BAD4Q98"}</definedName>
    <definedName name="Mayfdsdfd" localSheetId="14" hidden="1">{"Page_1",#N/A,FALSE,"BAD4Q98";"Page_2",#N/A,FALSE,"BAD4Q98";"Page_3",#N/A,FALSE,"BAD4Q98";"Page_4",#N/A,FALSE,"BAD4Q98";"Page_5",#N/A,FALSE,"BAD4Q98";"Page_6",#N/A,FALSE,"BAD4Q98";"Input_1",#N/A,FALSE,"BAD4Q98";"Input_2",#N/A,FALSE,"BAD4Q98"}</definedName>
    <definedName name="Mayfdsdfd" localSheetId="24" hidden="1">{"Page_1",#N/A,FALSE,"BAD4Q98";"Page_2",#N/A,FALSE,"BAD4Q98";"Page_3",#N/A,FALSE,"BAD4Q98";"Page_4",#N/A,FALSE,"BAD4Q98";"Page_5",#N/A,FALSE,"BAD4Q98";"Page_6",#N/A,FALSE,"BAD4Q98";"Input_1",#N/A,FALSE,"BAD4Q98";"Input_2",#N/A,FALSE,"BAD4Q98"}</definedName>
    <definedName name="Mayfdsdfd" localSheetId="25"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5">#REF!</definedName>
    <definedName name="McKittrick_School_District_Donation_Input" localSheetId="16">#REF!</definedName>
    <definedName name="McKittrick_School_District_Donation_Input" localSheetId="17">#REF!</definedName>
    <definedName name="McKittrick_School_District_Donation_Input" localSheetId="18">#REF!</definedName>
    <definedName name="McKittrick_School_District_Donation_Input" localSheetId="19">#REF!</definedName>
    <definedName name="McKittrick_School_District_Donation_Input" localSheetId="20">#REF!</definedName>
    <definedName name="McKittrick_School_District_Donation_Input" localSheetId="24">#REF!</definedName>
    <definedName name="McKittrick_School_District_Donation_Input" localSheetId="25">#REF!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#REF!</definedName>
    <definedName name="MED_MTR">2</definedName>
    <definedName name="Merch_Cum_Escalation_Factor" localSheetId="15">#REF!</definedName>
    <definedName name="Merch_Cum_Escalation_Factor" localSheetId="16">#REF!</definedName>
    <definedName name="Merch_Cum_Escalation_Factor" localSheetId="17">#REF!</definedName>
    <definedName name="Merch_Cum_Escalation_Factor" localSheetId="18">#REF!</definedName>
    <definedName name="Merch_Cum_Escalation_Factor" localSheetId="19">#REF!</definedName>
    <definedName name="Merch_Cum_Escalation_Factor" localSheetId="20">#REF!</definedName>
    <definedName name="Merch_Cum_Escalation_Factor" localSheetId="24">#REF!</definedName>
    <definedName name="Merch_Cum_Escalation_Factor" localSheetId="25">#REF!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#REF!</definedName>
    <definedName name="Merch_Fuel_Doll_KW" localSheetId="15">#REF!</definedName>
    <definedName name="Merch_Fuel_Doll_KW" localSheetId="16">#REF!</definedName>
    <definedName name="Merch_Fuel_Doll_KW" localSheetId="17">#REF!</definedName>
    <definedName name="Merch_Fuel_Doll_KW" localSheetId="18">#REF!</definedName>
    <definedName name="Merch_Fuel_Doll_KW" localSheetId="19">#REF!</definedName>
    <definedName name="Merch_Fuel_Doll_KW" localSheetId="20">#REF!</definedName>
    <definedName name="Merch_Fuel_Doll_KW" localSheetId="24">#REF!</definedName>
    <definedName name="Merch_Fuel_Doll_KW" localSheetId="25">#REF!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#REF!</definedName>
    <definedName name="Merch_margin_Doll_KW" localSheetId="15">#REF!</definedName>
    <definedName name="Merch_margin_Doll_KW" localSheetId="16">#REF!</definedName>
    <definedName name="Merch_margin_Doll_KW" localSheetId="17">#REF!</definedName>
    <definedName name="Merch_margin_Doll_KW" localSheetId="18">#REF!</definedName>
    <definedName name="Merch_margin_Doll_KW" localSheetId="19">#REF!</definedName>
    <definedName name="Merch_margin_Doll_KW" localSheetId="20">#REF!</definedName>
    <definedName name="Merch_margin_Doll_KW" localSheetId="24">#REF!</definedName>
    <definedName name="Merch_margin_Doll_KW" localSheetId="25">#REF!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#REF!</definedName>
    <definedName name="Merch_Months_partial_Year_Factor" localSheetId="15">#REF!</definedName>
    <definedName name="Merch_Months_partial_Year_Factor" localSheetId="16">#REF!</definedName>
    <definedName name="Merch_Months_partial_Year_Factor" localSheetId="17">#REF!</definedName>
    <definedName name="Merch_Months_partial_Year_Factor" localSheetId="18">#REF!</definedName>
    <definedName name="Merch_Months_partial_Year_Factor" localSheetId="19">#REF!</definedName>
    <definedName name="Merch_Months_partial_Year_Factor" localSheetId="20">#REF!</definedName>
    <definedName name="Merch_Months_partial_Year_Factor" localSheetId="24">#REF!</definedName>
    <definedName name="Merch_Months_partial_Year_Factor" localSheetId="25">#REF!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#REF!</definedName>
    <definedName name="Michelle" localSheetId="15">#REF!</definedName>
    <definedName name="Michelle" localSheetId="16">#REF!</definedName>
    <definedName name="Michelle" localSheetId="17">#REF!</definedName>
    <definedName name="Michelle" localSheetId="18">#REF!</definedName>
    <definedName name="Michelle" localSheetId="19">#REF!</definedName>
    <definedName name="Michelle" localSheetId="20">#REF!</definedName>
    <definedName name="Michelle" localSheetId="24">#REF!</definedName>
    <definedName name="Michelle" localSheetId="25">#REF!</definedName>
    <definedName name="Michelle" localSheetId="26">#REF!</definedName>
    <definedName name="Michelle" localSheetId="27">#REF!</definedName>
    <definedName name="Michelle" localSheetId="28">#REF!</definedName>
    <definedName name="Michelle" localSheetId="29">#REF!</definedName>
    <definedName name="Michelle">#REF!</definedName>
    <definedName name="Minimum_Debt_Service_Coverage" localSheetId="15">#REF!</definedName>
    <definedName name="Minimum_Debt_Service_Coverage" localSheetId="16">#REF!</definedName>
    <definedName name="Minimum_Debt_Service_Coverage" localSheetId="17">#REF!</definedName>
    <definedName name="Minimum_Debt_Service_Coverage" localSheetId="18">#REF!</definedName>
    <definedName name="Minimum_Debt_Service_Coverage" localSheetId="19">#REF!</definedName>
    <definedName name="Minimum_Debt_Service_Coverage" localSheetId="20">#REF!</definedName>
    <definedName name="Minimum_Debt_Service_Coverage" localSheetId="24">#REF!</definedName>
    <definedName name="Minimum_Debt_Service_Coverage" localSheetId="25">#REF!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#REF!</definedName>
    <definedName name="Mobilization_Months" localSheetId="15">#REF!</definedName>
    <definedName name="Mobilization_Months" localSheetId="16">#REF!</definedName>
    <definedName name="Mobilization_Months" localSheetId="17">#REF!</definedName>
    <definedName name="Mobilization_Months" localSheetId="18">#REF!</definedName>
    <definedName name="Mobilization_Months" localSheetId="19">#REF!</definedName>
    <definedName name="Mobilization_Months" localSheetId="20">#REF!</definedName>
    <definedName name="Mobilization_Months" localSheetId="24">#REF!</definedName>
    <definedName name="Mobilization_Months" localSheetId="25">#REF!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#REF!</definedName>
    <definedName name="MODEL" localSheetId="15">#REF!</definedName>
    <definedName name="MODEL" localSheetId="16">#REF!</definedName>
    <definedName name="MODEL" localSheetId="17">#REF!</definedName>
    <definedName name="MODEL" localSheetId="18">#REF!</definedName>
    <definedName name="MODEL" localSheetId="19">#REF!</definedName>
    <definedName name="MODEL" localSheetId="20">#REF!</definedName>
    <definedName name="MODEL" localSheetId="24">#REF!</definedName>
    <definedName name="MODEL" localSheetId="25">#REF!</definedName>
    <definedName name="MODEL" localSheetId="26">#REF!</definedName>
    <definedName name="MODEL" localSheetId="27">#REF!</definedName>
    <definedName name="MODEL" localSheetId="28">#REF!</definedName>
    <definedName name="MODEL" localSheetId="29">#REF!</definedName>
    <definedName name="MODEL">#REF!</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5">#REF!</definedName>
    <definedName name="Month1" localSheetId="16">#REF!</definedName>
    <definedName name="Month1" localSheetId="17">#REF!</definedName>
    <definedName name="Month1" localSheetId="18">#REF!</definedName>
    <definedName name="Month1" localSheetId="19">#REF!</definedName>
    <definedName name="Month1" localSheetId="20">#REF!</definedName>
    <definedName name="Month1" localSheetId="24">#REF!</definedName>
    <definedName name="Month1" localSheetId="25">#REF!</definedName>
    <definedName name="Month1" localSheetId="26">#REF!</definedName>
    <definedName name="Month1" localSheetId="27">#REF!</definedName>
    <definedName name="Month1" localSheetId="28">#REF!</definedName>
    <definedName name="Month1" localSheetId="29">#REF!</definedName>
    <definedName name="Month1">#REF!</definedName>
    <definedName name="Month2" localSheetId="15">#REF!</definedName>
    <definedName name="Month2" localSheetId="16">#REF!</definedName>
    <definedName name="Month2" localSheetId="17">#REF!</definedName>
    <definedName name="Month2" localSheetId="18">#REF!</definedName>
    <definedName name="Month2" localSheetId="19">#REF!</definedName>
    <definedName name="Month2" localSheetId="20">#REF!</definedName>
    <definedName name="Month2" localSheetId="24">#REF!</definedName>
    <definedName name="Month2" localSheetId="25">#REF!</definedName>
    <definedName name="Month2" localSheetId="26">#REF!</definedName>
    <definedName name="Month2" localSheetId="27">#REF!</definedName>
    <definedName name="Month2" localSheetId="28">#REF!</definedName>
    <definedName name="Month2" localSheetId="29">#REF!</definedName>
    <definedName name="Month2">#REF!</definedName>
    <definedName name="Month3" localSheetId="15">#REF!</definedName>
    <definedName name="Month3" localSheetId="16">#REF!</definedName>
    <definedName name="Month3" localSheetId="17">#REF!</definedName>
    <definedName name="Month3" localSheetId="18">#REF!</definedName>
    <definedName name="Month3" localSheetId="19">#REF!</definedName>
    <definedName name="Month3" localSheetId="20">#REF!</definedName>
    <definedName name="Month3" localSheetId="24">#REF!</definedName>
    <definedName name="Month3" localSheetId="25">#REF!</definedName>
    <definedName name="Month3" localSheetId="26">#REF!</definedName>
    <definedName name="Month3" localSheetId="27">#REF!</definedName>
    <definedName name="Month3" localSheetId="28">#REF!</definedName>
    <definedName name="Month3" localSheetId="29">#REF!</definedName>
    <definedName name="Month3">#REF!</definedName>
    <definedName name="MONTHLYREC" localSheetId="15">#REF!</definedName>
    <definedName name="MONTHLYREC" localSheetId="16">#REF!</definedName>
    <definedName name="MONTHLYREC" localSheetId="17">#REF!</definedName>
    <definedName name="MONTHLYREC" localSheetId="18">#REF!</definedName>
    <definedName name="MONTHLYREC" localSheetId="19">#REF!</definedName>
    <definedName name="MONTHLYREC" localSheetId="20">#REF!</definedName>
    <definedName name="MONTHLYREC" localSheetId="24">#REF!</definedName>
    <definedName name="MONTHLYREC" localSheetId="25">#REF!</definedName>
    <definedName name="MONTHLYREC" localSheetId="26">#REF!</definedName>
    <definedName name="MONTHLYREC" localSheetId="27">#REF!</definedName>
    <definedName name="MONTHLYREC" localSheetId="28">#REF!</definedName>
    <definedName name="MONTHLYREC" localSheetId="29">#REF!</definedName>
    <definedName name="MONTHLYREC">#REF!</definedName>
    <definedName name="Months" localSheetId="15">'[8]misc tables'!$B$2:$B$13</definedName>
    <definedName name="Months" localSheetId="16">'[8]misc tables'!$B$2:$B$13</definedName>
    <definedName name="Months" localSheetId="17">'[8]misc tables'!$B$2:$B$13</definedName>
    <definedName name="Months" localSheetId="18">'[8]misc tables'!$B$2:$B$13</definedName>
    <definedName name="Months" localSheetId="19">'[8]misc tables'!$B$2:$B$13</definedName>
    <definedName name="Months" localSheetId="20">'[8]misc tables'!$B$2:$B$13</definedName>
    <definedName name="Months" localSheetId="24">'[8]misc tables'!$B$2:$B$13</definedName>
    <definedName name="Months" localSheetId="25">'[8]misc tables'!$B$2:$B$13</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'[8]misc tables'!$B$2:$B$13</definedName>
    <definedName name="Months_of_Debt_Service_Reserve" localSheetId="15">#REF!</definedName>
    <definedName name="Months_of_Debt_Service_Reserve" localSheetId="16">#REF!</definedName>
    <definedName name="Months_of_Debt_Service_Reserve" localSheetId="17">#REF!</definedName>
    <definedName name="Months_of_Debt_Service_Reserve" localSheetId="18">#REF!</definedName>
    <definedName name="Months_of_Debt_Service_Reserve" localSheetId="19">#REF!</definedName>
    <definedName name="Months_of_Debt_Service_Reserve" localSheetId="20">#REF!</definedName>
    <definedName name="Months_of_Debt_Service_Reserve" localSheetId="24">#REF!</definedName>
    <definedName name="Months_of_Debt_Service_Reserve" localSheetId="25">#REF!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#REF!</definedName>
    <definedName name="Months_Per_Year" localSheetId="15">#REF!</definedName>
    <definedName name="Months_Per_Year" localSheetId="16">#REF!</definedName>
    <definedName name="Months_Per_Year" localSheetId="17">#REF!</definedName>
    <definedName name="Months_Per_Year" localSheetId="18">#REF!</definedName>
    <definedName name="Months_Per_Year" localSheetId="19">#REF!</definedName>
    <definedName name="Months_Per_Year" localSheetId="20">#REF!</definedName>
    <definedName name="Months_Per_Year" localSheetId="24">#REF!</definedName>
    <definedName name="Months_Per_Year" localSheetId="25">#REF!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#REF!</definedName>
    <definedName name="MSA_Fee" localSheetId="15">#REF!</definedName>
    <definedName name="MSA_Fee" localSheetId="16">#REF!</definedName>
    <definedName name="MSA_Fee" localSheetId="17">#REF!</definedName>
    <definedName name="MSA_Fee" localSheetId="18">#REF!</definedName>
    <definedName name="MSA_Fee" localSheetId="19">#REF!</definedName>
    <definedName name="MSA_Fee" localSheetId="20">#REF!</definedName>
    <definedName name="MSA_Fee" localSheetId="24">#REF!</definedName>
    <definedName name="MSA_Fee" localSheetId="25">#REF!</definedName>
    <definedName name="MSA_Fee" localSheetId="26">#REF!</definedName>
    <definedName name="MSA_Fee" localSheetId="27">#REF!</definedName>
    <definedName name="MSA_Fee" localSheetId="28">#REF!</definedName>
    <definedName name="MSA_Fee" localSheetId="29">#REF!</definedName>
    <definedName name="MSA_Fee">#REF!</definedName>
    <definedName name="MSA_Fee_Base_Year" localSheetId="15">#REF!</definedName>
    <definedName name="MSA_Fee_Base_Year" localSheetId="16">#REF!</definedName>
    <definedName name="MSA_Fee_Base_Year" localSheetId="17">#REF!</definedName>
    <definedName name="MSA_Fee_Base_Year" localSheetId="18">#REF!</definedName>
    <definedName name="MSA_Fee_Base_Year" localSheetId="19">#REF!</definedName>
    <definedName name="MSA_Fee_Base_Year" localSheetId="20">#REF!</definedName>
    <definedName name="MSA_Fee_Base_Year" localSheetId="24">#REF!</definedName>
    <definedName name="MSA_Fee_Base_Year" localSheetId="25">#REF!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#REF!</definedName>
    <definedName name="MSA_Fee_Input_per_Year" localSheetId="15">#REF!</definedName>
    <definedName name="MSA_Fee_Input_per_Year" localSheetId="16">#REF!</definedName>
    <definedName name="MSA_Fee_Input_per_Year" localSheetId="17">#REF!</definedName>
    <definedName name="MSA_Fee_Input_per_Year" localSheetId="18">#REF!</definedName>
    <definedName name="MSA_Fee_Input_per_Year" localSheetId="19">#REF!</definedName>
    <definedName name="MSA_Fee_Input_per_Year" localSheetId="20">#REF!</definedName>
    <definedName name="MSA_Fee_Input_per_Year" localSheetId="24">#REF!</definedName>
    <definedName name="MSA_Fee_Input_per_Year" localSheetId="25">#REF!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#REF!</definedName>
    <definedName name="MthAvg" localSheetId="15">#REF!</definedName>
    <definedName name="MthAvg" localSheetId="16">#REF!</definedName>
    <definedName name="MthAvg" localSheetId="17">#REF!</definedName>
    <definedName name="MthAvg" localSheetId="18">#REF!</definedName>
    <definedName name="MthAvg" localSheetId="19">#REF!</definedName>
    <definedName name="MthAvg" localSheetId="20">#REF!</definedName>
    <definedName name="MthAvg" localSheetId="24">#REF!</definedName>
    <definedName name="MthAvg" localSheetId="25">#REF!</definedName>
    <definedName name="MthAvg" localSheetId="26">#REF!</definedName>
    <definedName name="MthAvg" localSheetId="27">#REF!</definedName>
    <definedName name="MthAvg" localSheetId="28">#REF!</definedName>
    <definedName name="MthAvg" localSheetId="29">#REF!</definedName>
    <definedName name="MthAvg">#REF!</definedName>
    <definedName name="N_A" localSheetId="15">#REF!</definedName>
    <definedName name="N_A" localSheetId="16">#REF!</definedName>
    <definedName name="N_A" localSheetId="17">#REF!</definedName>
    <definedName name="N_A" localSheetId="18">#REF!</definedName>
    <definedName name="N_A" localSheetId="19">#REF!</definedName>
    <definedName name="N_A" localSheetId="20">#REF!</definedName>
    <definedName name="N_A" localSheetId="24">#REF!</definedName>
    <definedName name="N_A" localSheetId="25">#REF!</definedName>
    <definedName name="N_A" localSheetId="26">#REF!</definedName>
    <definedName name="N_A" localSheetId="27">#REF!</definedName>
    <definedName name="N_A" localSheetId="28">#REF!</definedName>
    <definedName name="N_A" localSheetId="29">#REF!</definedName>
    <definedName name="N_A">#REF!</definedName>
    <definedName name="Net_Cash_Flow" localSheetId="15">#REF!</definedName>
    <definedName name="Net_Cash_Flow" localSheetId="16">#REF!</definedName>
    <definedName name="Net_Cash_Flow" localSheetId="17">#REF!</definedName>
    <definedName name="Net_Cash_Flow" localSheetId="18">#REF!</definedName>
    <definedName name="Net_Cash_Flow" localSheetId="19">#REF!</definedName>
    <definedName name="Net_Cash_Flow" localSheetId="20">#REF!</definedName>
    <definedName name="Net_Cash_Flow" localSheetId="24">#REF!</definedName>
    <definedName name="Net_Cash_Flow" localSheetId="25">#REF!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#REF!</definedName>
    <definedName name="Net_Fixed_Assets" localSheetId="15">#REF!</definedName>
    <definedName name="Net_Fixed_Assets" localSheetId="16">#REF!</definedName>
    <definedName name="Net_Fixed_Assets" localSheetId="17">#REF!</definedName>
    <definedName name="Net_Fixed_Assets" localSheetId="18">#REF!</definedName>
    <definedName name="Net_Fixed_Assets" localSheetId="19">#REF!</definedName>
    <definedName name="Net_Fixed_Assets" localSheetId="20">#REF!</definedName>
    <definedName name="Net_Fixed_Assets" localSheetId="24">#REF!</definedName>
    <definedName name="Net_Fixed_Assets" localSheetId="25">#REF!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#REF!</definedName>
    <definedName name="Net_Gain_on_Sale_of_Assets" localSheetId="15">#REF!</definedName>
    <definedName name="Net_Gain_on_Sale_of_Assets" localSheetId="16">#REF!</definedName>
    <definedName name="Net_Gain_on_Sale_of_Assets" localSheetId="17">#REF!</definedName>
    <definedName name="Net_Gain_on_Sale_of_Assets" localSheetId="18">#REF!</definedName>
    <definedName name="Net_Gain_on_Sale_of_Assets" localSheetId="19">#REF!</definedName>
    <definedName name="Net_Gain_on_Sale_of_Assets" localSheetId="20">#REF!</definedName>
    <definedName name="Net_Gain_on_Sale_of_Assets" localSheetId="24">#REF!</definedName>
    <definedName name="Net_Gain_on_Sale_of_Assets" localSheetId="25">#REF!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#REF!</definedName>
    <definedName name="Net_Payments_on_Fire_Truck_during_Construction_Input" localSheetId="15">#REF!</definedName>
    <definedName name="Net_Payments_on_Fire_Truck_during_Construction_Input" localSheetId="16">#REF!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19">#REF!</definedName>
    <definedName name="Net_Payments_on_Fire_Truck_during_Construction_Input" localSheetId="20">#REF!</definedName>
    <definedName name="Net_Payments_on_Fire_Truck_during_Construction_Input" localSheetId="24">#REF!</definedName>
    <definedName name="Net_Payments_on_Fire_Truck_during_Construction_Input" localSheetId="25">#REF!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#REF!</definedName>
    <definedName name="Net_Start_Up_Revenues" localSheetId="15">#REF!</definedName>
    <definedName name="Net_Start_Up_Revenues" localSheetId="16">#REF!</definedName>
    <definedName name="Net_Start_Up_Revenues" localSheetId="17">#REF!</definedName>
    <definedName name="Net_Start_Up_Revenues" localSheetId="18">#REF!</definedName>
    <definedName name="Net_Start_Up_Revenues" localSheetId="19">#REF!</definedName>
    <definedName name="Net_Start_Up_Revenues" localSheetId="20">#REF!</definedName>
    <definedName name="Net_Start_Up_Revenues" localSheetId="24">#REF!</definedName>
    <definedName name="Net_Start_Up_Revenues" localSheetId="25">#REF!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#REF!</definedName>
    <definedName name="new" localSheetId="15"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 hidden="1">{"Page_1",#N/A,FALSE,"BAD4Q98";"Page_2",#N/A,FALSE,"BAD4Q98";"Page_3",#N/A,FALSE,"BAD4Q98";"Page_4",#N/A,FALSE,"BAD4Q98";"Page_5",#N/A,FALSE,"BAD4Q98";"Page_6",#N/A,FALSE,"BAD4Q98";"Input_1",#N/A,FALSE,"BAD4Q98";"Input_2",#N/A,FALSE,"BAD4Q98"}</definedName>
    <definedName name="new" localSheetId="7" hidden="1">{"Page_1",#N/A,FALSE,"BAD4Q98";"Page_2",#N/A,FALSE,"BAD4Q98";"Page_3",#N/A,FALSE,"BAD4Q98";"Page_4",#N/A,FALSE,"BAD4Q98";"Page_5",#N/A,FALSE,"BAD4Q98";"Page_6",#N/A,FALSE,"BAD4Q98";"Input_1",#N/A,FALSE,"BAD4Q98";"Input_2",#N/A,FALSE,"BAD4Q98"}</definedName>
    <definedName name="new" localSheetId="12" hidden="1">{"Page_1",#N/A,FALSE,"BAD4Q98";"Page_2",#N/A,FALSE,"BAD4Q98";"Page_3",#N/A,FALSE,"BAD4Q98";"Page_4",#N/A,FALSE,"BAD4Q98";"Page_5",#N/A,FALSE,"BAD4Q98";"Page_6",#N/A,FALSE,"BAD4Q98";"Input_1",#N/A,FALSE,"BAD4Q98";"Input_2",#N/A,FALSE,"BAD4Q98"}</definedName>
    <definedName name="new" localSheetId="14" hidden="1">{"Page_1",#N/A,FALSE,"BAD4Q98";"Page_2",#N/A,FALSE,"BAD4Q98";"Page_3",#N/A,FALSE,"BAD4Q98";"Page_4",#N/A,FALSE,"BAD4Q98";"Page_5",#N/A,FALSE,"BAD4Q98";"Page_6",#N/A,FALSE,"BAD4Q98";"Input_1",#N/A,FALSE,"BAD4Q98";"Input_2",#N/A,FALSE,"BAD4Q98"}</definedName>
    <definedName name="new" localSheetId="24" hidden="1">{"Page_1",#N/A,FALSE,"BAD4Q98";"Page_2",#N/A,FALSE,"BAD4Q98";"Page_3",#N/A,FALSE,"BAD4Q98";"Page_4",#N/A,FALSE,"BAD4Q98";"Page_5",#N/A,FALSE,"BAD4Q98";"Page_6",#N/A,FALSE,"BAD4Q98";"Input_1",#N/A,FALSE,"BAD4Q98";"Input_2",#N/A,FALSE,"BAD4Q98"}</definedName>
    <definedName name="new" localSheetId="25"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wrev" localSheetId="15" hidden="1">{#N/A,#N/A,TRUE,"SDGE";#N/A,#N/A,TRUE,"GBU";#N/A,#N/A,TRUE,"TBU";#N/A,#N/A,TRUE,"EDBU";#N/A,#N/A,TRUE,"ExclCC"}</definedName>
    <definedName name="newwrev" localSheetId="16" hidden="1">{#N/A,#N/A,TRUE,"SDGE";#N/A,#N/A,TRUE,"GBU";#N/A,#N/A,TRUE,"TBU";#N/A,#N/A,TRUE,"EDBU";#N/A,#N/A,TRUE,"ExclCC"}</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19" hidden="1">{#N/A,#N/A,TRUE,"SDGE";#N/A,#N/A,TRUE,"GBU";#N/A,#N/A,TRUE,"TBU";#N/A,#N/A,TRUE,"EDBU";#N/A,#N/A,TRUE,"ExclCC"}</definedName>
    <definedName name="newwrev" localSheetId="20" hidden="1">{#N/A,#N/A,TRUE,"SDGE";#N/A,#N/A,TRUE,"GBU";#N/A,#N/A,TRUE,"TBU";#N/A,#N/A,TRUE,"EDBU";#N/A,#N/A,TRUE,"ExclCC"}</definedName>
    <definedName name="newwrev" localSheetId="21" hidden="1">{#N/A,#N/A,TRUE,"SDGE";#N/A,#N/A,TRUE,"GBU";#N/A,#N/A,TRUE,"TBU";#N/A,#N/A,TRUE,"EDBU";#N/A,#N/A,TRUE,"ExclCC"}</definedName>
    <definedName name="newwrev" localSheetId="2" hidden="1">{#N/A,#N/A,TRUE,"SDGE";#N/A,#N/A,TRUE,"GBU";#N/A,#N/A,TRUE,"TBU";#N/A,#N/A,TRUE,"EDBU";#N/A,#N/A,TRUE,"ExclCC"}</definedName>
    <definedName name="newwrev" localSheetId="7" hidden="1">{#N/A,#N/A,TRUE,"SDGE";#N/A,#N/A,TRUE,"GBU";#N/A,#N/A,TRUE,"TBU";#N/A,#N/A,TRUE,"EDBU";#N/A,#N/A,TRUE,"ExclCC"}</definedName>
    <definedName name="newwrev" localSheetId="12" hidden="1">{#N/A,#N/A,TRUE,"SDGE";#N/A,#N/A,TRUE,"GBU";#N/A,#N/A,TRUE,"TBU";#N/A,#N/A,TRUE,"EDBU";#N/A,#N/A,TRUE,"ExclCC"}</definedName>
    <definedName name="newwrev" localSheetId="14" hidden="1">{#N/A,#N/A,TRUE,"SDGE";#N/A,#N/A,TRUE,"GBU";#N/A,#N/A,TRUE,"TBU";#N/A,#N/A,TRUE,"EDBU";#N/A,#N/A,TRUE,"ExclCC"}</definedName>
    <definedName name="newwrev" localSheetId="24" hidden="1">{#N/A,#N/A,TRUE,"SDGE";#N/A,#N/A,TRUE,"GBU";#N/A,#N/A,TRUE,"TBU";#N/A,#N/A,TRUE,"EDBU";#N/A,#N/A,TRUE,"ExclCC"}</definedName>
    <definedName name="newwrev" localSheetId="25"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ine" localSheetId="15">#REF!</definedName>
    <definedName name="nine" localSheetId="16">#REF!</definedName>
    <definedName name="nine" localSheetId="17">#REF!</definedName>
    <definedName name="nine" localSheetId="18">#REF!</definedName>
    <definedName name="nine" localSheetId="19">#REF!</definedName>
    <definedName name="nine" localSheetId="20">#REF!</definedName>
    <definedName name="nine" localSheetId="24">#REF!</definedName>
    <definedName name="nine" localSheetId="25">#REF!</definedName>
    <definedName name="nine" localSheetId="26">#REF!</definedName>
    <definedName name="nine" localSheetId="27">#REF!</definedName>
    <definedName name="nine" localSheetId="28">#REF!</definedName>
    <definedName name="nine" localSheetId="29">#REF!</definedName>
    <definedName name="nine">#REF!</definedName>
    <definedName name="No_of_Pamts_Pref" localSheetId="15">MATCH(0.01,END_BAL_PREF,-1)+1</definedName>
    <definedName name="No_of_Pamts_Pref" localSheetId="16">MATCH(0.01,END_BAL_PREF,-1)+1</definedName>
    <definedName name="No_of_Pamts_Pref" localSheetId="17">MATCH(0.01,END_BAL_PREF,-1)+1</definedName>
    <definedName name="No_of_Pamts_Pref" localSheetId="18">MATCH(0.01,END_BAL_PREF,-1)+1</definedName>
    <definedName name="No_of_Pamts_Pref" localSheetId="19">MATCH(0.01,END_BAL_PREF,-1)+1</definedName>
    <definedName name="No_of_Pamts_Pref" localSheetId="20">MATCH(0.01,END_BAL_PREF,-1)+1</definedName>
    <definedName name="No_of_Pamts_Pref" localSheetId="21">MATCH(0.01,END_BAL_PREF,-1)+1</definedName>
    <definedName name="No_of_Pamts_Pref" localSheetId="2">MATCH(0.01,END_BAL_PREF,-1)+1</definedName>
    <definedName name="No_of_Pamts_Pref" localSheetId="3">MATCH(0.01,END_BAL_PREF,-1)+1</definedName>
    <definedName name="No_of_Pamts_Pref" localSheetId="5">MATCH(0.01,END_BAL_PREF,-1)+1</definedName>
    <definedName name="No_of_Pamts_Pref" localSheetId="7">MATCH(0.01,END_BAL_PREF,-1)+1</definedName>
    <definedName name="No_of_Pamts_Pref" localSheetId="12">MATCH(0.01,END_BAL_PREF,-1)+1</definedName>
    <definedName name="No_of_Pamts_Pref" localSheetId="14">MATCH(0.01,END_BAL_PREF,-1)+1</definedName>
    <definedName name="No_of_Pamts_Pref" localSheetId="24">MATCH(0.01,END_BAL_PREF,-1)+1</definedName>
    <definedName name="No_of_Pamts_Pref" localSheetId="25">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MATCH(0.01,END_BAL_PREF,-1)+1</definedName>
    <definedName name="Non_Recourse_CP_Conduit_LIBOR_Spread" localSheetId="15">#REF!</definedName>
    <definedName name="Non_Recourse_CP_Conduit_LIBOR_Spread" localSheetId="16">#REF!</definedName>
    <definedName name="Non_Recourse_CP_Conduit_LIBOR_Spread" localSheetId="17">#REF!</definedName>
    <definedName name="Non_Recourse_CP_Conduit_LIBOR_Spread" localSheetId="18">#REF!</definedName>
    <definedName name="Non_Recourse_CP_Conduit_LIBOR_Spread" localSheetId="19">#REF!</definedName>
    <definedName name="Non_Recourse_CP_Conduit_LIBOR_Spread" localSheetId="20">#REF!</definedName>
    <definedName name="Non_Recourse_CP_Conduit_LIBOR_Spread" localSheetId="24">#REF!</definedName>
    <definedName name="Non_Recourse_CP_Conduit_LIBOR_Spread" localSheetId="25">#REF!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#REF!</definedName>
    <definedName name="Non_Recourse_Facility_CP_adder" localSheetId="15">#REF!</definedName>
    <definedName name="Non_Recourse_Facility_CP_adder" localSheetId="16">#REF!</definedName>
    <definedName name="Non_Recourse_Facility_CP_adder" localSheetId="17">#REF!</definedName>
    <definedName name="Non_Recourse_Facility_CP_adder" localSheetId="18">#REF!</definedName>
    <definedName name="Non_Recourse_Facility_CP_adder" localSheetId="19">#REF!</definedName>
    <definedName name="Non_Recourse_Facility_CP_adder" localSheetId="20">#REF!</definedName>
    <definedName name="Non_Recourse_Facility_CP_adder" localSheetId="24">#REF!</definedName>
    <definedName name="Non_Recourse_Facility_CP_adder" localSheetId="25">#REF!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#REF!</definedName>
    <definedName name="none" localSheetId="15" hidden="1">#REF!</definedName>
    <definedName name="none" localSheetId="16" hidden="1">#REF!</definedName>
    <definedName name="none" localSheetId="17" hidden="1">#REF!</definedName>
    <definedName name="none" localSheetId="18" hidden="1">#REF!</definedName>
    <definedName name="none" localSheetId="19" hidden="1">#REF!</definedName>
    <definedName name="none" localSheetId="20" hidden="1">#REF!</definedName>
    <definedName name="none" localSheetId="24" hidden="1">#REF!</definedName>
    <definedName name="none" localSheetId="25" hidden="1">#REF!</definedName>
    <definedName name="none" localSheetId="26" hidden="1">#REF!</definedName>
    <definedName name="none" localSheetId="27" hidden="1">#REF!</definedName>
    <definedName name="none" localSheetId="28" hidden="1">#REF!</definedName>
    <definedName name="none" localSheetId="29" hidden="1">#REF!</definedName>
    <definedName name="none" hidden="1">#REF!</definedName>
    <definedName name="none2" localSheetId="15" hidden="1">#REF!</definedName>
    <definedName name="none2" localSheetId="16" hidden="1">#REF!</definedName>
    <definedName name="none2" localSheetId="17" hidden="1">#REF!</definedName>
    <definedName name="none2" localSheetId="18" hidden="1">#REF!</definedName>
    <definedName name="none2" localSheetId="19" hidden="1">#REF!</definedName>
    <definedName name="none2" localSheetId="20" hidden="1">#REF!</definedName>
    <definedName name="none2" localSheetId="24" hidden="1">#REF!</definedName>
    <definedName name="none2" localSheetId="25"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hidden="1">#REF!</definedName>
    <definedName name="nopremort" localSheetId="15">#REF!</definedName>
    <definedName name="nopremort" localSheetId="16">#REF!</definedName>
    <definedName name="nopremort" localSheetId="17">#REF!</definedName>
    <definedName name="nopremort" localSheetId="18">#REF!</definedName>
    <definedName name="nopremort" localSheetId="19">#REF!</definedName>
    <definedName name="nopremort" localSheetId="20">#REF!</definedName>
    <definedName name="nopremort" localSheetId="24">#REF!</definedName>
    <definedName name="nopremort" localSheetId="25">#REF!</definedName>
    <definedName name="nopremort" localSheetId="26">#REF!</definedName>
    <definedName name="nopremort" localSheetId="27">#REF!</definedName>
    <definedName name="nopremort" localSheetId="28">#REF!</definedName>
    <definedName name="nopremort" localSheetId="29">#REF!</definedName>
    <definedName name="nopremort">#REF!</definedName>
    <definedName name="NOx_Allowances__Nominal___ton" localSheetId="15">#REF!</definedName>
    <definedName name="NOx_Allowances__Nominal___ton" localSheetId="16">#REF!</definedName>
    <definedName name="NOx_Allowances__Nominal___ton" localSheetId="17">#REF!</definedName>
    <definedName name="NOx_Allowances__Nominal___ton" localSheetId="18">#REF!</definedName>
    <definedName name="NOx_Allowances__Nominal___ton" localSheetId="19">#REF!</definedName>
    <definedName name="NOx_Allowances__Nominal___ton" localSheetId="20">#REF!</definedName>
    <definedName name="NOx_Allowances__Nominal___ton" localSheetId="24">#REF!</definedName>
    <definedName name="NOx_Allowances__Nominal___ton" localSheetId="25">#REF!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#REF!</definedName>
    <definedName name="Nox_Allowances_in_1999" localSheetId="15">#REF!</definedName>
    <definedName name="Nox_Allowances_in_1999" localSheetId="16">#REF!</definedName>
    <definedName name="Nox_Allowances_in_1999" localSheetId="17">#REF!</definedName>
    <definedName name="Nox_Allowances_in_1999" localSheetId="18">#REF!</definedName>
    <definedName name="Nox_Allowances_in_1999" localSheetId="19">#REF!</definedName>
    <definedName name="Nox_Allowances_in_1999" localSheetId="20">#REF!</definedName>
    <definedName name="Nox_Allowances_in_1999" localSheetId="24">#REF!</definedName>
    <definedName name="Nox_Allowances_in_1999" localSheetId="25">#REF!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#REF!</definedName>
    <definedName name="NOx_Emissions_Rate__lb_hr" localSheetId="15">#REF!</definedName>
    <definedName name="NOx_Emissions_Rate__lb_hr" localSheetId="16">#REF!</definedName>
    <definedName name="NOx_Emissions_Rate__lb_hr" localSheetId="17">#REF!</definedName>
    <definedName name="NOx_Emissions_Rate__lb_hr" localSheetId="18">#REF!</definedName>
    <definedName name="NOx_Emissions_Rate__lb_hr" localSheetId="19">#REF!</definedName>
    <definedName name="NOx_Emissions_Rate__lb_hr" localSheetId="20">#REF!</definedName>
    <definedName name="NOx_Emissions_Rate__lb_hr" localSheetId="24">#REF!</definedName>
    <definedName name="NOx_Emissions_Rate__lb_hr" localSheetId="25">#REF!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#REF!</definedName>
    <definedName name="NOx_Offsets" localSheetId="15">#REF!</definedName>
    <definedName name="NOx_Offsets" localSheetId="16">#REF!</definedName>
    <definedName name="NOx_Offsets" localSheetId="17">#REF!</definedName>
    <definedName name="NOx_Offsets" localSheetId="18">#REF!</definedName>
    <definedName name="NOx_Offsets" localSheetId="19">#REF!</definedName>
    <definedName name="NOx_Offsets" localSheetId="20">#REF!</definedName>
    <definedName name="NOx_Offsets" localSheetId="24">#REF!</definedName>
    <definedName name="NOx_Offsets" localSheetId="25">#REF!</definedName>
    <definedName name="NOx_Offsets" localSheetId="26">#REF!</definedName>
    <definedName name="NOx_Offsets" localSheetId="27">#REF!</definedName>
    <definedName name="NOx_Offsets" localSheetId="28">#REF!</definedName>
    <definedName name="NOx_Offsets" localSheetId="29">#REF!</definedName>
    <definedName name="NOx_Offsets">#REF!</definedName>
    <definedName name="NOx_Offsets_Calculation_Factor__lb_MMBtu" localSheetId="15">#REF!</definedName>
    <definedName name="NOx_Offsets_Calculation_Factor__lb_MMBtu" localSheetId="16">#REF!</definedName>
    <definedName name="NOx_Offsets_Calculation_Factor__lb_MMBtu" localSheetId="17">#REF!</definedName>
    <definedName name="NOx_Offsets_Calculation_Factor__lb_MMBtu" localSheetId="18">#REF!</definedName>
    <definedName name="NOx_Offsets_Calculation_Factor__lb_MMBtu" localSheetId="19">#REF!</definedName>
    <definedName name="NOx_Offsets_Calculation_Factor__lb_MMBtu" localSheetId="20">#REF!</definedName>
    <definedName name="NOx_Offsets_Calculation_Factor__lb_MMBtu" localSheetId="24">#REF!</definedName>
    <definedName name="NOx_Offsets_Calculation_Factor__lb_MMBtu" localSheetId="25">#REF!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#REF!</definedName>
    <definedName name="NOx_Offsets_Construction" localSheetId="15">#REF!</definedName>
    <definedName name="NOx_Offsets_Construction" localSheetId="16">#REF!</definedName>
    <definedName name="NOx_Offsets_Construction" localSheetId="17">#REF!</definedName>
    <definedName name="NOx_Offsets_Construction" localSheetId="18">#REF!</definedName>
    <definedName name="NOx_Offsets_Construction" localSheetId="19">#REF!</definedName>
    <definedName name="NOx_Offsets_Construction" localSheetId="20">#REF!</definedName>
    <definedName name="NOx_Offsets_Construction" localSheetId="24">#REF!</definedName>
    <definedName name="NOx_Offsets_Construction" localSheetId="25">#REF!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#REF!</definedName>
    <definedName name="NPV_20_Year_12_Percent_Quarterly" localSheetId="15">#REF!</definedName>
    <definedName name="NPV_20_Year_12_Percent_Quarterly" localSheetId="16">#REF!</definedName>
    <definedName name="NPV_20_Year_12_Percent_Quarterly" localSheetId="17">#REF!</definedName>
    <definedName name="NPV_20_Year_12_Percent_Quarterly" localSheetId="18">#REF!</definedName>
    <definedName name="NPV_20_Year_12_Percent_Quarterly" localSheetId="19">#REF!</definedName>
    <definedName name="NPV_20_Year_12_Percent_Quarterly" localSheetId="20">#REF!</definedName>
    <definedName name="NPV_20_Year_12_Percent_Quarterly" localSheetId="24">#REF!</definedName>
    <definedName name="NPV_20_Year_12_Percent_Quarterly" localSheetId="25">#REF!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#REF!</definedName>
    <definedName name="NPV_20_Year_13_Percent_Quarterly" localSheetId="15">#REF!</definedName>
    <definedName name="NPV_20_Year_13_Percent_Quarterly" localSheetId="16">#REF!</definedName>
    <definedName name="NPV_20_Year_13_Percent_Quarterly" localSheetId="17">#REF!</definedName>
    <definedName name="NPV_20_Year_13_Percent_Quarterly" localSheetId="18">#REF!</definedName>
    <definedName name="NPV_20_Year_13_Percent_Quarterly" localSheetId="19">#REF!</definedName>
    <definedName name="NPV_20_Year_13_Percent_Quarterly" localSheetId="20">#REF!</definedName>
    <definedName name="NPV_20_Year_13_Percent_Quarterly" localSheetId="24">#REF!</definedName>
    <definedName name="NPV_20_Year_13_Percent_Quarterly" localSheetId="25">#REF!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#REF!</definedName>
    <definedName name="NPV_20_Year_14_Percent_Quarterly" localSheetId="15">#REF!</definedName>
    <definedName name="NPV_20_Year_14_Percent_Quarterly" localSheetId="16">#REF!</definedName>
    <definedName name="NPV_20_Year_14_Percent_Quarterly" localSheetId="17">#REF!</definedName>
    <definedName name="NPV_20_Year_14_Percent_Quarterly" localSheetId="18">#REF!</definedName>
    <definedName name="NPV_20_Year_14_Percent_Quarterly" localSheetId="19">#REF!</definedName>
    <definedName name="NPV_20_Year_14_Percent_Quarterly" localSheetId="20">#REF!</definedName>
    <definedName name="NPV_20_Year_14_Percent_Quarterly" localSheetId="24">#REF!</definedName>
    <definedName name="NPV_20_Year_14_Percent_Quarterly" localSheetId="25">#REF!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#REF!</definedName>
    <definedName name="NQInd" localSheetId="15">#REF!</definedName>
    <definedName name="NQInd" localSheetId="16">#REF!</definedName>
    <definedName name="NQInd" localSheetId="17">#REF!</definedName>
    <definedName name="NQInd" localSheetId="18">#REF!</definedName>
    <definedName name="NQInd" localSheetId="19">#REF!</definedName>
    <definedName name="NQInd" localSheetId="20">#REF!</definedName>
    <definedName name="NQInd" localSheetId="24">#REF!</definedName>
    <definedName name="NQInd" localSheetId="25">#REF!</definedName>
    <definedName name="NQInd" localSheetId="26">#REF!</definedName>
    <definedName name="NQInd" localSheetId="27">#REF!</definedName>
    <definedName name="NQInd" localSheetId="28">#REF!</definedName>
    <definedName name="NQInd" localSheetId="29">#REF!</definedName>
    <definedName name="NQInd">#REF!</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5">MATCH(0.01,END_BAL,-1)+1</definedName>
    <definedName name="Number_of_Payments" localSheetId="16">MATCH(0.01,END_BAL,-1)+1</definedName>
    <definedName name="Number_of_Payments" localSheetId="17">MATCH(0.01,END_BAL,-1)+1</definedName>
    <definedName name="Number_of_Payments" localSheetId="18">MATCH(0.01,END_BAL,-1)+1</definedName>
    <definedName name="Number_of_Payments" localSheetId="19">MATCH(0.01,END_BAL,-1)+1</definedName>
    <definedName name="Number_of_Payments" localSheetId="20">MATCH(0.01,END_BAL,-1)+1</definedName>
    <definedName name="Number_of_Payments" localSheetId="21">MATCH(0.01,END_BAL,-1)+1</definedName>
    <definedName name="Number_of_Payments" localSheetId="2">MATCH(0.01,END_BAL,-1)+1</definedName>
    <definedName name="Number_of_Payments" localSheetId="3">MATCH(0.01,END_BAL,-1)+1</definedName>
    <definedName name="Number_of_Payments" localSheetId="5">MATCH(0.01,END_BAL,-1)+1</definedName>
    <definedName name="Number_of_Payments" localSheetId="7">MATCH(0.01,END_BAL,-1)+1</definedName>
    <definedName name="Number_of_Payments" localSheetId="12">MATCH(0.01,END_BAL,-1)+1</definedName>
    <definedName name="Number_of_Payments" localSheetId="14">MATCH(0.01,END_BAL,-1)+1</definedName>
    <definedName name="Number_of_Payments" localSheetId="24">MATCH(0.01,END_BAL,-1)+1</definedName>
    <definedName name="Number_of_Payments" localSheetId="2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MATCH(0.01,END_BAL,-1)+1</definedName>
    <definedName name="Number_of_Units" localSheetId="15">#REF!</definedName>
    <definedName name="Number_of_Units" localSheetId="16">#REF!</definedName>
    <definedName name="Number_of_Units" localSheetId="17">#REF!</definedName>
    <definedName name="Number_of_Units" localSheetId="18">#REF!</definedName>
    <definedName name="Number_of_Units" localSheetId="19">#REF!</definedName>
    <definedName name="Number_of_Units" localSheetId="20">#REF!</definedName>
    <definedName name="Number_of_Units" localSheetId="24">#REF!</definedName>
    <definedName name="Number_of_Units" localSheetId="25">#REF!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#REF!</definedName>
    <definedName name="Number_of_Years_to_Payback" localSheetId="15">#REF!</definedName>
    <definedName name="Number_of_Years_to_Payback" localSheetId="16">#REF!</definedName>
    <definedName name="Number_of_Years_to_Payback" localSheetId="17">#REF!</definedName>
    <definedName name="Number_of_Years_to_Payback" localSheetId="18">#REF!</definedName>
    <definedName name="Number_of_Years_to_Payback" localSheetId="19">#REF!</definedName>
    <definedName name="Number_of_Years_to_Payback" localSheetId="20">#REF!</definedName>
    <definedName name="Number_of_Years_to_Payback" localSheetId="24">#REF!</definedName>
    <definedName name="Number_of_Years_to_Payback" localSheetId="25">#REF!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5">#REF!</definedName>
    <definedName name="NY_State_Dividend_Allowance_Rate" localSheetId="16">#REF!</definedName>
    <definedName name="NY_State_Dividend_Allowance_Rate" localSheetId="17">#REF!</definedName>
    <definedName name="NY_State_Dividend_Allowance_Rate" localSheetId="18">#REF!</definedName>
    <definedName name="NY_State_Dividend_Allowance_Rate" localSheetId="19">#REF!</definedName>
    <definedName name="NY_State_Dividend_Allowance_Rate" localSheetId="20">#REF!</definedName>
    <definedName name="NY_State_Dividend_Allowance_Rate" localSheetId="24">#REF!</definedName>
    <definedName name="NY_State_Dividend_Allowance_Rate" localSheetId="25">#REF!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#REF!</definedName>
    <definedName name="NY_State_Excess_Dividends_Tax" localSheetId="15">#REF!</definedName>
    <definedName name="NY_State_Excess_Dividends_Tax" localSheetId="16">#REF!</definedName>
    <definedName name="NY_State_Excess_Dividends_Tax" localSheetId="17">#REF!</definedName>
    <definedName name="NY_State_Excess_Dividends_Tax" localSheetId="18">#REF!</definedName>
    <definedName name="NY_State_Excess_Dividends_Tax" localSheetId="19">#REF!</definedName>
    <definedName name="NY_State_Excess_Dividends_Tax" localSheetId="20">#REF!</definedName>
    <definedName name="NY_State_Excess_Dividends_Tax" localSheetId="24">#REF!</definedName>
    <definedName name="NY_State_Excess_Dividends_Tax" localSheetId="25">#REF!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#REF!</definedName>
    <definedName name="NY_State_Gross_Earnings_Tax" localSheetId="15">#REF!</definedName>
    <definedName name="NY_State_Gross_Earnings_Tax" localSheetId="16">#REF!</definedName>
    <definedName name="NY_State_Gross_Earnings_Tax" localSheetId="17">#REF!</definedName>
    <definedName name="NY_State_Gross_Earnings_Tax" localSheetId="18">#REF!</definedName>
    <definedName name="NY_State_Gross_Earnings_Tax" localSheetId="19">#REF!</definedName>
    <definedName name="NY_State_Gross_Earnings_Tax" localSheetId="20">#REF!</definedName>
    <definedName name="NY_State_Gross_Earnings_Tax" localSheetId="24">#REF!</definedName>
    <definedName name="NY_State_Gross_Earnings_Tax" localSheetId="25">#REF!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#REF!</definedName>
    <definedName name="NY_State_Gross_Receipts_Tax" localSheetId="15">#REF!</definedName>
    <definedName name="NY_State_Gross_Receipts_Tax" localSheetId="16">#REF!</definedName>
    <definedName name="NY_State_Gross_Receipts_Tax" localSheetId="17">#REF!</definedName>
    <definedName name="NY_State_Gross_Receipts_Tax" localSheetId="18">#REF!</definedName>
    <definedName name="NY_State_Gross_Receipts_Tax" localSheetId="19">#REF!</definedName>
    <definedName name="NY_State_Gross_Receipts_Tax" localSheetId="20">#REF!</definedName>
    <definedName name="NY_State_Gross_Receipts_Tax" localSheetId="24">#REF!</definedName>
    <definedName name="NY_State_Gross_Receipts_Tax" localSheetId="25">#REF!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#REF!</definedName>
    <definedName name="NY_State_Income_Tax_Switch" localSheetId="15">#REF!</definedName>
    <definedName name="NY_State_Income_Tax_Switch" localSheetId="16">#REF!</definedName>
    <definedName name="NY_State_Income_Tax_Switch" localSheetId="17">#REF!</definedName>
    <definedName name="NY_State_Income_Tax_Switch" localSheetId="18">#REF!</definedName>
    <definedName name="NY_State_Income_Tax_Switch" localSheetId="19">#REF!</definedName>
    <definedName name="NY_State_Income_Tax_Switch" localSheetId="20">#REF!</definedName>
    <definedName name="NY_State_Income_Tax_Switch" localSheetId="24">#REF!</definedName>
    <definedName name="NY_State_Income_Tax_Switch" localSheetId="25">#REF!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#REF!</definedName>
    <definedName name="O_M_Mobilization" localSheetId="15">#REF!</definedName>
    <definedName name="O_M_Mobilization" localSheetId="16">#REF!</definedName>
    <definedName name="O_M_Mobilization" localSheetId="17">#REF!</definedName>
    <definedName name="O_M_Mobilization" localSheetId="18">#REF!</definedName>
    <definedName name="O_M_Mobilization" localSheetId="19">#REF!</definedName>
    <definedName name="O_M_Mobilization" localSheetId="20">#REF!</definedName>
    <definedName name="O_M_Mobilization" localSheetId="24">#REF!</definedName>
    <definedName name="O_M_Mobilization" localSheetId="25">#REF!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#REF!</definedName>
    <definedName name="O_M_Mobilization___Labor" localSheetId="15">#REF!</definedName>
    <definedName name="O_M_Mobilization___Labor" localSheetId="16">#REF!</definedName>
    <definedName name="O_M_Mobilization___Labor" localSheetId="17">#REF!</definedName>
    <definedName name="O_M_Mobilization___Labor" localSheetId="18">#REF!</definedName>
    <definedName name="O_M_Mobilization___Labor" localSheetId="19">#REF!</definedName>
    <definedName name="O_M_Mobilization___Labor" localSheetId="20">#REF!</definedName>
    <definedName name="O_M_Mobilization___Labor" localSheetId="24">#REF!</definedName>
    <definedName name="O_M_Mobilization___Labor" localSheetId="25">#REF!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#REF!</definedName>
    <definedName name="Off_Peak_Hours" localSheetId="15">#REF!</definedName>
    <definedName name="Off_Peak_Hours" localSheetId="16">#REF!</definedName>
    <definedName name="Off_Peak_Hours" localSheetId="17">#REF!</definedName>
    <definedName name="Off_Peak_Hours" localSheetId="18">#REF!</definedName>
    <definedName name="Off_Peak_Hours" localSheetId="19">#REF!</definedName>
    <definedName name="Off_Peak_Hours" localSheetId="20">#REF!</definedName>
    <definedName name="Off_Peak_Hours" localSheetId="24">#REF!</definedName>
    <definedName name="Off_Peak_Hours" localSheetId="25">#REF!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#REF!</definedName>
    <definedName name="Off_Peak_Percent" localSheetId="15">#REF!</definedName>
    <definedName name="Off_Peak_Percent" localSheetId="16">#REF!</definedName>
    <definedName name="Off_Peak_Percent" localSheetId="17">#REF!</definedName>
    <definedName name="Off_Peak_Percent" localSheetId="18">#REF!</definedName>
    <definedName name="Off_Peak_Percent" localSheetId="19">#REF!</definedName>
    <definedName name="Off_Peak_Percent" localSheetId="20">#REF!</definedName>
    <definedName name="Off_Peak_Percent" localSheetId="24">#REF!</definedName>
    <definedName name="Off_Peak_Percent" localSheetId="25">#REF!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#REF!</definedName>
    <definedName name="Offsite_Work_Road_Paving" localSheetId="15">#REF!</definedName>
    <definedName name="Offsite_Work_Road_Paving" localSheetId="16">#REF!</definedName>
    <definedName name="Offsite_Work_Road_Paving" localSheetId="17">#REF!</definedName>
    <definedName name="Offsite_Work_Road_Paving" localSheetId="18">#REF!</definedName>
    <definedName name="Offsite_Work_Road_Paving" localSheetId="19">#REF!</definedName>
    <definedName name="Offsite_Work_Road_Paving" localSheetId="20">#REF!</definedName>
    <definedName name="Offsite_Work_Road_Paving" localSheetId="24">#REF!</definedName>
    <definedName name="Offsite_Work_Road_Paving" localSheetId="25">#REF!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#REF!</definedName>
    <definedName name="okay" localSheetId="15"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 hidden="1">{"Page_1",#N/A,FALSE,"BAD4Q98";"Page_2",#N/A,FALSE,"BAD4Q98";"Page_3",#N/A,FALSE,"BAD4Q98";"Page_4",#N/A,FALSE,"BAD4Q98";"Page_5",#N/A,FALSE,"BAD4Q98";"Page_6",#N/A,FALSE,"BAD4Q98";"Input_1",#N/A,FALSE,"BAD4Q98";"Input_2",#N/A,FALSE,"BAD4Q98"}</definedName>
    <definedName name="okay" localSheetId="7" hidden="1">{"Page_1",#N/A,FALSE,"BAD4Q98";"Page_2",#N/A,FALSE,"BAD4Q98";"Page_3",#N/A,FALSE,"BAD4Q98";"Page_4",#N/A,FALSE,"BAD4Q98";"Page_5",#N/A,FALSE,"BAD4Q98";"Page_6",#N/A,FALSE,"BAD4Q98";"Input_1",#N/A,FALSE,"BAD4Q98";"Input_2",#N/A,FALSE,"BAD4Q98"}</definedName>
    <definedName name="okay" localSheetId="12" hidden="1">{"Page_1",#N/A,FALSE,"BAD4Q98";"Page_2",#N/A,FALSE,"BAD4Q98";"Page_3",#N/A,FALSE,"BAD4Q98";"Page_4",#N/A,FALSE,"BAD4Q98";"Page_5",#N/A,FALSE,"BAD4Q98";"Page_6",#N/A,FALSE,"BAD4Q98";"Input_1",#N/A,FALSE,"BAD4Q98";"Input_2",#N/A,FALSE,"BAD4Q98"}</definedName>
    <definedName name="okay" localSheetId="14" hidden="1">{"Page_1",#N/A,FALSE,"BAD4Q98";"Page_2",#N/A,FALSE,"BAD4Q98";"Page_3",#N/A,FALSE,"BAD4Q98";"Page_4",#N/A,FALSE,"BAD4Q98";"Page_5",#N/A,FALSE,"BAD4Q98";"Page_6",#N/A,FALSE,"BAD4Q98";"Input_1",#N/A,FALSE,"BAD4Q98";"Input_2",#N/A,FALSE,"BAD4Q98"}</definedName>
    <definedName name="okay" localSheetId="24" hidden="1">{"Page_1",#N/A,FALSE,"BAD4Q98";"Page_2",#N/A,FALSE,"BAD4Q98";"Page_3",#N/A,FALSE,"BAD4Q98";"Page_4",#N/A,FALSE,"BAD4Q98";"Page_5",#N/A,FALSE,"BAD4Q98";"Page_6",#N/A,FALSE,"BAD4Q98";"Input_1",#N/A,FALSE,"BAD4Q98";"Input_2",#N/A,FALSE,"BAD4Q98"}</definedName>
    <definedName name="okay" localSheetId="25"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n_Peak_Hours" localSheetId="15">#REF!</definedName>
    <definedName name="On_Peak_Hours" localSheetId="16">#REF!</definedName>
    <definedName name="On_Peak_Hours" localSheetId="17">#REF!</definedName>
    <definedName name="On_Peak_Hours" localSheetId="18">#REF!</definedName>
    <definedName name="On_Peak_Hours" localSheetId="19">#REF!</definedName>
    <definedName name="On_Peak_Hours" localSheetId="20">#REF!</definedName>
    <definedName name="On_Peak_Hours" localSheetId="24">#REF!</definedName>
    <definedName name="On_Peak_Hours" localSheetId="25">#REF!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#REF!</definedName>
    <definedName name="On_Peak_Percent" localSheetId="15">#REF!</definedName>
    <definedName name="On_Peak_Percent" localSheetId="16">#REF!</definedName>
    <definedName name="On_Peak_Percent" localSheetId="17">#REF!</definedName>
    <definedName name="On_Peak_Percent" localSheetId="18">#REF!</definedName>
    <definedName name="On_Peak_Percent" localSheetId="19">#REF!</definedName>
    <definedName name="On_Peak_Percent" localSheetId="20">#REF!</definedName>
    <definedName name="On_Peak_Percent" localSheetId="24">#REF!</definedName>
    <definedName name="On_Peak_Percent" localSheetId="25">#REF!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#REF!</definedName>
    <definedName name="Open_Click">[25]!Open_Click</definedName>
    <definedName name="Operator_Fee_during_Mobilization" localSheetId="15">#REF!</definedName>
    <definedName name="Operator_Fee_during_Mobilization" localSheetId="16">#REF!</definedName>
    <definedName name="Operator_Fee_during_Mobilization" localSheetId="17">#REF!</definedName>
    <definedName name="Operator_Fee_during_Mobilization" localSheetId="18">#REF!</definedName>
    <definedName name="Operator_Fee_during_Mobilization" localSheetId="19">#REF!</definedName>
    <definedName name="Operator_Fee_during_Mobilization" localSheetId="20">#REF!</definedName>
    <definedName name="Operator_Fee_during_Mobilization" localSheetId="24">#REF!</definedName>
    <definedName name="Operator_Fee_during_Mobilization" localSheetId="25">#REF!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#REF!</definedName>
    <definedName name="Opt_Discrate" localSheetId="15">#REF!</definedName>
    <definedName name="Opt_Discrate" localSheetId="16">#REF!</definedName>
    <definedName name="Opt_Discrate" localSheetId="17">#REF!</definedName>
    <definedName name="Opt_Discrate" localSheetId="18">#REF!</definedName>
    <definedName name="Opt_Discrate" localSheetId="19">#REF!</definedName>
    <definedName name="Opt_Discrate" localSheetId="20">#REF!</definedName>
    <definedName name="Opt_Discrate" localSheetId="24">#REF!</definedName>
    <definedName name="Opt_Discrate" localSheetId="25">#REF!</definedName>
    <definedName name="Opt_Discrate" localSheetId="26">#REF!</definedName>
    <definedName name="Opt_Discrate" localSheetId="27">#REF!</definedName>
    <definedName name="Opt_Discrate" localSheetId="28">#REF!</definedName>
    <definedName name="Opt_Discrate" localSheetId="29">#REF!</definedName>
    <definedName name="Opt_Discrate">#REF!</definedName>
    <definedName name="Opt_DR" localSheetId="15">#REF!</definedName>
    <definedName name="Opt_DR" localSheetId="16">#REF!</definedName>
    <definedName name="Opt_DR" localSheetId="17">#REF!</definedName>
    <definedName name="Opt_DR" localSheetId="18">#REF!</definedName>
    <definedName name="Opt_DR" localSheetId="19">#REF!</definedName>
    <definedName name="Opt_DR" localSheetId="20">#REF!</definedName>
    <definedName name="Opt_DR" localSheetId="24">#REF!</definedName>
    <definedName name="Opt_DR" localSheetId="25">#REF!</definedName>
    <definedName name="Opt_DR" localSheetId="26">#REF!</definedName>
    <definedName name="Opt_DR" localSheetId="27">#REF!</definedName>
    <definedName name="Opt_DR" localSheetId="28">#REF!</definedName>
    <definedName name="Opt_DR" localSheetId="29">#REF!</definedName>
    <definedName name="Opt_DR">#REF!</definedName>
    <definedName name="optindexswap_meanreversion" localSheetId="15">#REF!</definedName>
    <definedName name="optindexswap_meanreversion" localSheetId="16">#REF!</definedName>
    <definedName name="optindexswap_meanreversion" localSheetId="17">#REF!</definedName>
    <definedName name="optindexswap_meanreversion" localSheetId="18">#REF!</definedName>
    <definedName name="optindexswap_meanreversion" localSheetId="19">#REF!</definedName>
    <definedName name="optindexswap_meanreversion" localSheetId="20">#REF!</definedName>
    <definedName name="optindexswap_meanreversion" localSheetId="24">#REF!</definedName>
    <definedName name="optindexswap_meanreversion" localSheetId="25">#REF!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#REF!</definedName>
    <definedName name="optindexswap_model" localSheetId="15">#REF!</definedName>
    <definedName name="optindexswap_model" localSheetId="16">#REF!</definedName>
    <definedName name="optindexswap_model" localSheetId="17">#REF!</definedName>
    <definedName name="optindexswap_model" localSheetId="18">#REF!</definedName>
    <definedName name="optindexswap_model" localSheetId="19">#REF!</definedName>
    <definedName name="optindexswap_model" localSheetId="20">#REF!</definedName>
    <definedName name="optindexswap_model" localSheetId="24">#REF!</definedName>
    <definedName name="optindexswap_model" localSheetId="25">#REF!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#REF!</definedName>
    <definedName name="optindexswap_treesteps" localSheetId="15">#REF!</definedName>
    <definedName name="optindexswap_treesteps" localSheetId="16">#REF!</definedName>
    <definedName name="optindexswap_treesteps" localSheetId="17">#REF!</definedName>
    <definedName name="optindexswap_treesteps" localSheetId="18">#REF!</definedName>
    <definedName name="optindexswap_treesteps" localSheetId="19">#REF!</definedName>
    <definedName name="optindexswap_treesteps" localSheetId="20">#REF!</definedName>
    <definedName name="optindexswap_treesteps" localSheetId="24">#REF!</definedName>
    <definedName name="optindexswap_treesteps" localSheetId="25">#REF!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#REF!</definedName>
    <definedName name="optindexswap_volatility" localSheetId="15">#REF!</definedName>
    <definedName name="optindexswap_volatility" localSheetId="16">#REF!</definedName>
    <definedName name="optindexswap_volatility" localSheetId="17">#REF!</definedName>
    <definedName name="optindexswap_volatility" localSheetId="18">#REF!</definedName>
    <definedName name="optindexswap_volatility" localSheetId="19">#REF!</definedName>
    <definedName name="optindexswap_volatility" localSheetId="20">#REF!</definedName>
    <definedName name="optindexswap_volatility" localSheetId="24">#REF!</definedName>
    <definedName name="optindexswap_volatility" localSheetId="25">#REF!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#REF!</definedName>
    <definedName name="option_treesteps" localSheetId="15">#REF!</definedName>
    <definedName name="option_treesteps" localSheetId="16">#REF!</definedName>
    <definedName name="option_treesteps" localSheetId="17">#REF!</definedName>
    <definedName name="option_treesteps" localSheetId="18">#REF!</definedName>
    <definedName name="option_treesteps" localSheetId="19">#REF!</definedName>
    <definedName name="option_treesteps" localSheetId="20">#REF!</definedName>
    <definedName name="option_treesteps" localSheetId="24">#REF!</definedName>
    <definedName name="option_treesteps" localSheetId="25">#REF!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#REF!</definedName>
    <definedName name="option_volatility" localSheetId="15">#REF!</definedName>
    <definedName name="option_volatility" localSheetId="16">#REF!</definedName>
    <definedName name="option_volatility" localSheetId="17">#REF!</definedName>
    <definedName name="option_volatility" localSheetId="18">#REF!</definedName>
    <definedName name="option_volatility" localSheetId="19">#REF!</definedName>
    <definedName name="option_volatility" localSheetId="20">#REF!</definedName>
    <definedName name="option_volatility" localSheetId="24">#REF!</definedName>
    <definedName name="option_volatility" localSheetId="25">#REF!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#REF!</definedName>
    <definedName name="Other_EPC_Scope_Items_Non_Bechtel" localSheetId="15">#REF!</definedName>
    <definedName name="Other_EPC_Scope_Items_Non_Bechtel" localSheetId="16">#REF!</definedName>
    <definedName name="Other_EPC_Scope_Items_Non_Bechtel" localSheetId="17">#REF!</definedName>
    <definedName name="Other_EPC_Scope_Items_Non_Bechtel" localSheetId="18">#REF!</definedName>
    <definedName name="Other_EPC_Scope_Items_Non_Bechtel" localSheetId="19">#REF!</definedName>
    <definedName name="Other_EPC_Scope_Items_Non_Bechtel" localSheetId="20">#REF!</definedName>
    <definedName name="Other_EPC_Scope_Items_Non_Bechtel" localSheetId="24">#REF!</definedName>
    <definedName name="Other_EPC_Scope_Items_Non_Bechtel" localSheetId="25">#REF!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#REF!</definedName>
    <definedName name="OTHERHRS" localSheetId="15">#REF!</definedName>
    <definedName name="OTHERHRS" localSheetId="16">#REF!</definedName>
    <definedName name="OTHERHRS" localSheetId="17">#REF!</definedName>
    <definedName name="OTHERHRS" localSheetId="18">#REF!</definedName>
    <definedName name="OTHERHRS" localSheetId="19">#REF!</definedName>
    <definedName name="OTHERHRS" localSheetId="20">#REF!</definedName>
    <definedName name="OTHERHRS" localSheetId="24">#REF!</definedName>
    <definedName name="OTHERHRS" localSheetId="25">#REF!</definedName>
    <definedName name="OTHERHRS" localSheetId="26">#REF!</definedName>
    <definedName name="OTHERHRS" localSheetId="27">#REF!</definedName>
    <definedName name="OTHERHRS" localSheetId="28">#REF!</definedName>
    <definedName name="OTHERHRS" localSheetId="29">#REF!</definedName>
    <definedName name="OTHERHRS">#REF!</definedName>
    <definedName name="otherrev" localSheetId="15" hidden="1">{#N/A,#N/A,TRUE,"SDGE";#N/A,#N/A,TRUE,"GBU";#N/A,#N/A,TRUE,"TBU";#N/A,#N/A,TRUE,"EDBU";#N/A,#N/A,TRUE,"ExclCC"}</definedName>
    <definedName name="otherrev" localSheetId="16" hidden="1">{#N/A,#N/A,TRUE,"SDGE";#N/A,#N/A,TRUE,"GBU";#N/A,#N/A,TRUE,"TBU";#N/A,#N/A,TRUE,"EDBU";#N/A,#N/A,TRUE,"ExclCC"}</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19" hidden="1">{#N/A,#N/A,TRUE,"SDGE";#N/A,#N/A,TRUE,"GBU";#N/A,#N/A,TRUE,"TBU";#N/A,#N/A,TRUE,"EDBU";#N/A,#N/A,TRUE,"ExclCC"}</definedName>
    <definedName name="otherrev" localSheetId="20" hidden="1">{#N/A,#N/A,TRUE,"SDGE";#N/A,#N/A,TRUE,"GBU";#N/A,#N/A,TRUE,"TBU";#N/A,#N/A,TRUE,"EDBU";#N/A,#N/A,TRUE,"ExclCC"}</definedName>
    <definedName name="otherrev" localSheetId="21" hidden="1">{#N/A,#N/A,TRUE,"SDGE";#N/A,#N/A,TRUE,"GBU";#N/A,#N/A,TRUE,"TBU";#N/A,#N/A,TRUE,"EDBU";#N/A,#N/A,TRUE,"ExclCC"}</definedName>
    <definedName name="otherrev" localSheetId="2" hidden="1">{#N/A,#N/A,TRUE,"SDGE";#N/A,#N/A,TRUE,"GBU";#N/A,#N/A,TRUE,"TBU";#N/A,#N/A,TRUE,"EDBU";#N/A,#N/A,TRUE,"ExclCC"}</definedName>
    <definedName name="otherrev" localSheetId="7" hidden="1">{#N/A,#N/A,TRUE,"SDGE";#N/A,#N/A,TRUE,"GBU";#N/A,#N/A,TRUE,"TBU";#N/A,#N/A,TRUE,"EDBU";#N/A,#N/A,TRUE,"ExclCC"}</definedName>
    <definedName name="otherrev" localSheetId="12" hidden="1">{#N/A,#N/A,TRUE,"SDGE";#N/A,#N/A,TRUE,"GBU";#N/A,#N/A,TRUE,"TBU";#N/A,#N/A,TRUE,"EDBU";#N/A,#N/A,TRUE,"ExclCC"}</definedName>
    <definedName name="otherrev" localSheetId="14" hidden="1">{#N/A,#N/A,TRUE,"SDGE";#N/A,#N/A,TRUE,"GBU";#N/A,#N/A,TRUE,"TBU";#N/A,#N/A,TRUE,"EDBU";#N/A,#N/A,TRUE,"ExclCC"}</definedName>
    <definedName name="otherrev" localSheetId="24" hidden="1">{#N/A,#N/A,TRUE,"SDGE";#N/A,#N/A,TRUE,"GBU";#N/A,#N/A,TRUE,"TBU";#N/A,#N/A,TRUE,"EDBU";#N/A,#N/A,TRUE,"ExclCC"}</definedName>
    <definedName name="otherrev" localSheetId="25"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zone_Season_Factor" localSheetId="15">#REF!</definedName>
    <definedName name="Ozone_Season_Factor" localSheetId="16">#REF!</definedName>
    <definedName name="Ozone_Season_Factor" localSheetId="17">#REF!</definedName>
    <definedName name="Ozone_Season_Factor" localSheetId="18">#REF!</definedName>
    <definedName name="Ozone_Season_Factor" localSheetId="19">#REF!</definedName>
    <definedName name="Ozone_Season_Factor" localSheetId="20">#REF!</definedName>
    <definedName name="Ozone_Season_Factor" localSheetId="24">#REF!</definedName>
    <definedName name="Ozone_Season_Factor" localSheetId="25">#REF!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#REF!</definedName>
    <definedName name="p.Covenants" localSheetId="15" hidden="1">#REF!</definedName>
    <definedName name="p.Covenants" localSheetId="16" hidden="1">#REF!</definedName>
    <definedName name="p.Covenants" localSheetId="17" hidden="1">#REF!</definedName>
    <definedName name="p.Covenants" localSheetId="18" hidden="1">#REF!</definedName>
    <definedName name="p.Covenants" localSheetId="19" hidden="1">#REF!</definedName>
    <definedName name="p.Covenants" localSheetId="20" hidden="1">#REF!</definedName>
    <definedName name="p.Covenants" localSheetId="24" hidden="1">#REF!</definedName>
    <definedName name="p.Covenants" localSheetId="25"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hidden="1">#REF!</definedName>
    <definedName name="p.Covenants_Titles" localSheetId="15" hidden="1">#REF!</definedName>
    <definedName name="p.Covenants_Titles" localSheetId="16" hidden="1">#REF!</definedName>
    <definedName name="p.Covenants_Titles" localSheetId="17" hidden="1">#REF!</definedName>
    <definedName name="p.Covenants_Titles" localSheetId="18" hidden="1">#REF!</definedName>
    <definedName name="p.Covenants_Titles" localSheetId="19" hidden="1">#REF!</definedName>
    <definedName name="p.Covenants_Titles" localSheetId="20" hidden="1">#REF!</definedName>
    <definedName name="p.Covenants_Titles" localSheetId="24" hidden="1">#REF!</definedName>
    <definedName name="p.Covenants_Titles" localSheetId="25"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hidden="1">#REF!</definedName>
    <definedName name="p.CreditStats" localSheetId="15" hidden="1">#REF!</definedName>
    <definedName name="p.CreditStats" localSheetId="16" hidden="1">#REF!</definedName>
    <definedName name="p.CreditStats" localSheetId="17" hidden="1">#REF!</definedName>
    <definedName name="p.CreditStats" localSheetId="18" hidden="1">#REF!</definedName>
    <definedName name="p.CreditStats" localSheetId="19" hidden="1">#REF!</definedName>
    <definedName name="p.CreditStats" localSheetId="20" hidden="1">#REF!</definedName>
    <definedName name="p.CreditStats" localSheetId="24" hidden="1">#REF!</definedName>
    <definedName name="p.CreditStats" localSheetId="25"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hidden="1">#REF!</definedName>
    <definedName name="p.DCF" localSheetId="15" hidden="1">#REF!</definedName>
    <definedName name="p.DCF" localSheetId="16" hidden="1">#REF!</definedName>
    <definedName name="p.DCF" localSheetId="17" hidden="1">#REF!</definedName>
    <definedName name="p.DCF" localSheetId="18" hidden="1">#REF!</definedName>
    <definedName name="p.DCF" localSheetId="19" hidden="1">#REF!</definedName>
    <definedName name="p.DCF" localSheetId="20" hidden="1">#REF!</definedName>
    <definedName name="p.DCF" localSheetId="24" hidden="1">#REF!</definedName>
    <definedName name="p.DCF" localSheetId="25" hidden="1">#REF!</definedName>
    <definedName name="p.DCF" localSheetId="26" hidden="1">#REF!</definedName>
    <definedName name="p.DCF" localSheetId="27" hidden="1">#REF!</definedName>
    <definedName name="p.DCF" localSheetId="28" hidden="1">#REF!</definedName>
    <definedName name="p.DCF" localSheetId="29" hidden="1">#REF!</definedName>
    <definedName name="p.DCF" hidden="1">#REF!</definedName>
    <definedName name="p.DCF_Titles" localSheetId="15" hidden="1">#REF!</definedName>
    <definedName name="p.DCF_Titles" localSheetId="16" hidden="1">#REF!</definedName>
    <definedName name="p.DCF_Titles" localSheetId="17" hidden="1">#REF!</definedName>
    <definedName name="p.DCF_Titles" localSheetId="18" hidden="1">#REF!</definedName>
    <definedName name="p.DCF_Titles" localSheetId="19" hidden="1">#REF!</definedName>
    <definedName name="p.DCF_Titles" localSheetId="20" hidden="1">#REF!</definedName>
    <definedName name="p.DCF_Titles" localSheetId="24" hidden="1">#REF!</definedName>
    <definedName name="p.DCF_Titles" localSheetId="25"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hidden="1">#REF!</definedName>
    <definedName name="p.IRR" localSheetId="15" hidden="1">#REF!</definedName>
    <definedName name="p.IRR" localSheetId="16" hidden="1">#REF!</definedName>
    <definedName name="p.IRR" localSheetId="17" hidden="1">#REF!</definedName>
    <definedName name="p.IRR" localSheetId="18" hidden="1">#REF!</definedName>
    <definedName name="p.IRR" localSheetId="19" hidden="1">#REF!</definedName>
    <definedName name="p.IRR" localSheetId="20" hidden="1">#REF!</definedName>
    <definedName name="p.IRR" localSheetId="24" hidden="1">#REF!</definedName>
    <definedName name="p.IRR" localSheetId="25" hidden="1">#REF!</definedName>
    <definedName name="p.IRR" localSheetId="26" hidden="1">#REF!</definedName>
    <definedName name="p.IRR" localSheetId="27" hidden="1">#REF!</definedName>
    <definedName name="p.IRR" localSheetId="28" hidden="1">#REF!</definedName>
    <definedName name="p.IRR" localSheetId="29" hidden="1">#REF!</definedName>
    <definedName name="p.IRR" hidden="1">#REF!</definedName>
    <definedName name="p.IRR_Titles" localSheetId="15" hidden="1">#REF!</definedName>
    <definedName name="p.IRR_Titles" localSheetId="16" hidden="1">#REF!</definedName>
    <definedName name="p.IRR_Titles" localSheetId="17" hidden="1">#REF!</definedName>
    <definedName name="p.IRR_Titles" localSheetId="18" hidden="1">#REF!</definedName>
    <definedName name="p.IRR_Titles" localSheetId="19" hidden="1">#REF!</definedName>
    <definedName name="p.IRR_Titles" localSheetId="20" hidden="1">#REF!</definedName>
    <definedName name="p.IRR_Titles" localSheetId="24" hidden="1">#REF!</definedName>
    <definedName name="p.IRR_Titles" localSheetId="25"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hidden="1">#REF!</definedName>
    <definedName name="p.SP" localSheetId="15" hidden="1">#REF!</definedName>
    <definedName name="p.SP" localSheetId="16" hidden="1">#REF!</definedName>
    <definedName name="p.SP" localSheetId="17" hidden="1">#REF!</definedName>
    <definedName name="p.SP" localSheetId="18" hidden="1">#REF!</definedName>
    <definedName name="p.SP" localSheetId="19" hidden="1">#REF!</definedName>
    <definedName name="p.SP" localSheetId="20" hidden="1">#REF!</definedName>
    <definedName name="p.SP" localSheetId="24" hidden="1">#REF!</definedName>
    <definedName name="p.SP" localSheetId="25" hidden="1">#REF!</definedName>
    <definedName name="p.SP" localSheetId="26" hidden="1">#REF!</definedName>
    <definedName name="p.SP" localSheetId="27" hidden="1">#REF!</definedName>
    <definedName name="p.SP" localSheetId="28" hidden="1">#REF!</definedName>
    <definedName name="p.SP" localSheetId="29" hidden="1">#REF!</definedName>
    <definedName name="p.SP" hidden="1">#REF!</definedName>
    <definedName name="p.Summary" localSheetId="15" hidden="1">#REF!</definedName>
    <definedName name="p.Summary" localSheetId="16" hidden="1">#REF!</definedName>
    <definedName name="p.Summary" localSheetId="17" hidden="1">#REF!</definedName>
    <definedName name="p.Summary" localSheetId="18" hidden="1">#REF!</definedName>
    <definedName name="p.Summary" localSheetId="19" hidden="1">#REF!</definedName>
    <definedName name="p.Summary" localSheetId="20" hidden="1">#REF!</definedName>
    <definedName name="p.Summary" localSheetId="24" hidden="1">#REF!</definedName>
    <definedName name="p.Summary" localSheetId="25"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hidden="1">#REF!</definedName>
    <definedName name="p.Summary_Titles" localSheetId="15" hidden="1">#REF!</definedName>
    <definedName name="p.Summary_Titles" localSheetId="16" hidden="1">#REF!</definedName>
    <definedName name="p.Summary_Titles" localSheetId="17" hidden="1">#REF!</definedName>
    <definedName name="p.Summary_Titles" localSheetId="18" hidden="1">#REF!</definedName>
    <definedName name="p.Summary_Titles" localSheetId="19" hidden="1">#REF!</definedName>
    <definedName name="p.Summary_Titles" localSheetId="20" hidden="1">#REF!</definedName>
    <definedName name="p.Summary_Titles" localSheetId="24" hidden="1">#REF!</definedName>
    <definedName name="p.Summary_Titles" localSheetId="25"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hidden="1">#REF!</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5">#REF!</definedName>
    <definedName name="PAGE1" localSheetId="16">#REF!</definedName>
    <definedName name="PAGE1" localSheetId="17">#REF!</definedName>
    <definedName name="PAGE1" localSheetId="18">#REF!</definedName>
    <definedName name="PAGE1" localSheetId="19">#REF!</definedName>
    <definedName name="PAGE1" localSheetId="20">#REF!</definedName>
    <definedName name="PAGE1" localSheetId="24">#REF!</definedName>
    <definedName name="PAGE1" localSheetId="25">#REF!</definedName>
    <definedName name="PAGE1" localSheetId="26">#REF!</definedName>
    <definedName name="PAGE1" localSheetId="27">#REF!</definedName>
    <definedName name="PAGE1" localSheetId="28">#REF!</definedName>
    <definedName name="PAGE1" localSheetId="29">#REF!</definedName>
    <definedName name="PAGE1">#REF!</definedName>
    <definedName name="page1997" localSheetId="15">#REF!</definedName>
    <definedName name="page1997" localSheetId="16">#REF!</definedName>
    <definedName name="page1997" localSheetId="17">#REF!</definedName>
    <definedName name="page1997" localSheetId="18">#REF!</definedName>
    <definedName name="page1997" localSheetId="19">#REF!</definedName>
    <definedName name="page1997" localSheetId="20">#REF!</definedName>
    <definedName name="page1997" localSheetId="24">#REF!</definedName>
    <definedName name="page1997" localSheetId="25">#REF!</definedName>
    <definedName name="page1997" localSheetId="26">#REF!</definedName>
    <definedName name="page1997" localSheetId="27">#REF!</definedName>
    <definedName name="page1997" localSheetId="28">#REF!</definedName>
    <definedName name="page1997" localSheetId="29">#REF!</definedName>
    <definedName name="page1997">#REF!</definedName>
    <definedName name="PAGE2" localSheetId="15">#REF!</definedName>
    <definedName name="PAGE2" localSheetId="16">#REF!</definedName>
    <definedName name="PAGE2" localSheetId="17">#REF!</definedName>
    <definedName name="PAGE2" localSheetId="18">#REF!</definedName>
    <definedName name="PAGE2" localSheetId="19">#REF!</definedName>
    <definedName name="PAGE2" localSheetId="20">#REF!</definedName>
    <definedName name="PAGE2" localSheetId="24">#REF!</definedName>
    <definedName name="PAGE2" localSheetId="25">#REF!</definedName>
    <definedName name="PAGE2" localSheetId="26">#REF!</definedName>
    <definedName name="PAGE2" localSheetId="27">#REF!</definedName>
    <definedName name="PAGE2" localSheetId="28">#REF!</definedName>
    <definedName name="PAGE2" localSheetId="29">#REF!</definedName>
    <definedName name="PAGE2">#REF!</definedName>
    <definedName name="Pal_Workbook_GUID" hidden="1">"1YDJKL1A3MNKIMXTGKJS3UTZ"</definedName>
    <definedName name="Partial_Year_Factor_Synthetic_Lease" localSheetId="15">#REF!</definedName>
    <definedName name="Partial_Year_Factor_Synthetic_Lease" localSheetId="16">#REF!</definedName>
    <definedName name="Partial_Year_Factor_Synthetic_Lease" localSheetId="17">#REF!</definedName>
    <definedName name="Partial_Year_Factor_Synthetic_Lease" localSheetId="18">#REF!</definedName>
    <definedName name="Partial_Year_Factor_Synthetic_Lease" localSheetId="19">#REF!</definedName>
    <definedName name="Partial_Year_Factor_Synthetic_Lease" localSheetId="20">#REF!</definedName>
    <definedName name="Partial_Year_Factor_Synthetic_Lease" localSheetId="24">#REF!</definedName>
    <definedName name="Partial_Year_Factor_Synthetic_Lease" localSheetId="25">#REF!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#REF!</definedName>
    <definedName name="period" localSheetId="15">#REF!</definedName>
    <definedName name="period" localSheetId="16">#REF!</definedName>
    <definedName name="period" localSheetId="17">#REF!</definedName>
    <definedName name="period" localSheetId="18">#REF!</definedName>
    <definedName name="period" localSheetId="19">#REF!</definedName>
    <definedName name="period" localSheetId="20">#REF!</definedName>
    <definedName name="period" localSheetId="24">#REF!</definedName>
    <definedName name="period" localSheetId="25">#REF!</definedName>
    <definedName name="period" localSheetId="26">#REF!</definedName>
    <definedName name="period" localSheetId="27">#REF!</definedName>
    <definedName name="period" localSheetId="28">#REF!</definedName>
    <definedName name="period" localSheetId="29">#REF!</definedName>
    <definedName name="period">#REF!</definedName>
    <definedName name="Period_1_Coverage_Threshold" localSheetId="15">#REF!</definedName>
    <definedName name="Period_1_Coverage_Threshold" localSheetId="16">#REF!</definedName>
    <definedName name="Period_1_Coverage_Threshold" localSheetId="17">#REF!</definedName>
    <definedName name="Period_1_Coverage_Threshold" localSheetId="18">#REF!</definedName>
    <definedName name="Period_1_Coverage_Threshold" localSheetId="19">#REF!</definedName>
    <definedName name="Period_1_Coverage_Threshold" localSheetId="20">#REF!</definedName>
    <definedName name="Period_1_Coverage_Threshold" localSheetId="24">#REF!</definedName>
    <definedName name="Period_1_Coverage_Threshold" localSheetId="25">#REF!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#REF!</definedName>
    <definedName name="Period_1_Distributable_Cash" localSheetId="15">#REF!</definedName>
    <definedName name="Period_1_Distributable_Cash" localSheetId="16">#REF!</definedName>
    <definedName name="Period_1_Distributable_Cash" localSheetId="17">#REF!</definedName>
    <definedName name="Period_1_Distributable_Cash" localSheetId="18">#REF!</definedName>
    <definedName name="Period_1_Distributable_Cash" localSheetId="19">#REF!</definedName>
    <definedName name="Period_1_Distributable_Cash" localSheetId="20">#REF!</definedName>
    <definedName name="Period_1_Distributable_Cash" localSheetId="24">#REF!</definedName>
    <definedName name="Period_1_Distributable_Cash" localSheetId="25">#REF!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#REF!</definedName>
    <definedName name="Period_2_Adjusted_Distributable_Cash" localSheetId="15">#REF!</definedName>
    <definedName name="Period_2_Adjusted_Distributable_Cash" localSheetId="16">#REF!</definedName>
    <definedName name="Period_2_Adjusted_Distributable_Cash" localSheetId="17">#REF!</definedName>
    <definedName name="Period_2_Adjusted_Distributable_Cash" localSheetId="18">#REF!</definedName>
    <definedName name="Period_2_Adjusted_Distributable_Cash" localSheetId="19">#REF!</definedName>
    <definedName name="Period_2_Adjusted_Distributable_Cash" localSheetId="20">#REF!</definedName>
    <definedName name="Period_2_Adjusted_Distributable_Cash" localSheetId="24">#REF!</definedName>
    <definedName name="Period_2_Adjusted_Distributable_Cash" localSheetId="25">#REF!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#REF!</definedName>
    <definedName name="PFYE">[21]Input1!$B$7</definedName>
    <definedName name="PHILIPS" localSheetId="15" hidden="1">{#N/A,#N/A,FALSE,"RECAP";#N/A,#N/A,FALSE,"MATBYCLS";#N/A,#N/A,FALSE,"STATUS";#N/A,#N/A,FALSE,"OP-ACT";#N/A,#N/A,FALSE,"W_O"}</definedName>
    <definedName name="PHILIPS" localSheetId="16" hidden="1">{#N/A,#N/A,FALSE,"RECAP";#N/A,#N/A,FALSE,"MATBYCLS";#N/A,#N/A,FALSE,"STATUS";#N/A,#N/A,FALSE,"OP-ACT";#N/A,#N/A,FALSE,"W_O"}</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19" hidden="1">{#N/A,#N/A,FALSE,"RECAP";#N/A,#N/A,FALSE,"MATBYCLS";#N/A,#N/A,FALSE,"STATUS";#N/A,#N/A,FALSE,"OP-ACT";#N/A,#N/A,FALSE,"W_O"}</definedName>
    <definedName name="PHILIPS" localSheetId="20" hidden="1">{#N/A,#N/A,FALSE,"RECAP";#N/A,#N/A,FALSE,"MATBYCLS";#N/A,#N/A,FALSE,"STATUS";#N/A,#N/A,FALSE,"OP-ACT";#N/A,#N/A,FALSE,"W_O"}</definedName>
    <definedName name="PHILIPS" localSheetId="21" hidden="1">{#N/A,#N/A,FALSE,"RECAP";#N/A,#N/A,FALSE,"MATBYCLS";#N/A,#N/A,FALSE,"STATUS";#N/A,#N/A,FALSE,"OP-ACT";#N/A,#N/A,FALSE,"W_O"}</definedName>
    <definedName name="PHILIPS" localSheetId="2" hidden="1">{#N/A,#N/A,FALSE,"RECAP";#N/A,#N/A,FALSE,"MATBYCLS";#N/A,#N/A,FALSE,"STATUS";#N/A,#N/A,FALSE,"OP-ACT";#N/A,#N/A,FALSE,"W_O"}</definedName>
    <definedName name="PHILIPS" localSheetId="7" hidden="1">{#N/A,#N/A,FALSE,"RECAP";#N/A,#N/A,FALSE,"MATBYCLS";#N/A,#N/A,FALSE,"STATUS";#N/A,#N/A,FALSE,"OP-ACT";#N/A,#N/A,FALSE,"W_O"}</definedName>
    <definedName name="PHILIPS" localSheetId="12" hidden="1">{#N/A,#N/A,FALSE,"RECAP";#N/A,#N/A,FALSE,"MATBYCLS";#N/A,#N/A,FALSE,"STATUS";#N/A,#N/A,FALSE,"OP-ACT";#N/A,#N/A,FALSE,"W_O"}</definedName>
    <definedName name="PHILIPS" localSheetId="14" hidden="1">{#N/A,#N/A,FALSE,"RECAP";#N/A,#N/A,FALSE,"MATBYCLS";#N/A,#N/A,FALSE,"STATUS";#N/A,#N/A,FALSE,"OP-ACT";#N/A,#N/A,FALSE,"W_O"}</definedName>
    <definedName name="PHILIPS" localSheetId="24" hidden="1">{#N/A,#N/A,FALSE,"RECAP";#N/A,#N/A,FALSE,"MATBYCLS";#N/A,#N/A,FALSE,"STATUS";#N/A,#N/A,FALSE,"OP-ACT";#N/A,#N/A,FALSE,"W_O"}</definedName>
    <definedName name="PHILIPS" localSheetId="25"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yGasTermDates">[20]PhyGasTerm!$L$1:$BU$2</definedName>
    <definedName name="PhyGasTermMTM">[20]PhyGasTerm!$B$62:$BU$105</definedName>
    <definedName name="PhyGasTermVol">[20]PhyGasTerm!$B$7:$BU$50</definedName>
    <definedName name="Physical">[26]PhysicalFreeze!$A$5:$BS$152</definedName>
    <definedName name="PILOT_Escalation_Ceiling" localSheetId="15">#REF!</definedName>
    <definedName name="PILOT_Escalation_Ceiling" localSheetId="16">#REF!</definedName>
    <definedName name="PILOT_Escalation_Ceiling" localSheetId="17">#REF!</definedName>
    <definedName name="PILOT_Escalation_Ceiling" localSheetId="18">#REF!</definedName>
    <definedName name="PILOT_Escalation_Ceiling" localSheetId="19">#REF!</definedName>
    <definedName name="PILOT_Escalation_Ceiling" localSheetId="20">#REF!</definedName>
    <definedName name="PILOT_Escalation_Ceiling" localSheetId="24">#REF!</definedName>
    <definedName name="PILOT_Escalation_Ceiling" localSheetId="25">#REF!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#REF!</definedName>
    <definedName name="PILOT_Escalation_Floor" localSheetId="15">#REF!</definedName>
    <definedName name="PILOT_Escalation_Floor" localSheetId="16">#REF!</definedName>
    <definedName name="PILOT_Escalation_Floor" localSheetId="17">#REF!</definedName>
    <definedName name="PILOT_Escalation_Floor" localSheetId="18">#REF!</definedName>
    <definedName name="PILOT_Escalation_Floor" localSheetId="19">#REF!</definedName>
    <definedName name="PILOT_Escalation_Floor" localSheetId="20">#REF!</definedName>
    <definedName name="PILOT_Escalation_Floor" localSheetId="24">#REF!</definedName>
    <definedName name="PILOT_Escalation_Floor" localSheetId="25">#REF!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#REF!</definedName>
    <definedName name="PILOT_Portion_to_County" localSheetId="15">#REF!</definedName>
    <definedName name="PILOT_Portion_to_County" localSheetId="16">#REF!</definedName>
    <definedName name="PILOT_Portion_to_County" localSheetId="17">#REF!</definedName>
    <definedName name="PILOT_Portion_to_County" localSheetId="18">#REF!</definedName>
    <definedName name="PILOT_Portion_to_County" localSheetId="19">#REF!</definedName>
    <definedName name="PILOT_Portion_to_County" localSheetId="20">#REF!</definedName>
    <definedName name="PILOT_Portion_to_County" localSheetId="24">#REF!</definedName>
    <definedName name="PILOT_Portion_to_County" localSheetId="25">#REF!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#REF!</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5">#REF!</definedName>
    <definedName name="Plant_Capacity" localSheetId="16">#REF!</definedName>
    <definedName name="Plant_Capacity" localSheetId="17">#REF!</definedName>
    <definedName name="Plant_Capacity" localSheetId="18">#REF!</definedName>
    <definedName name="Plant_Capacity" localSheetId="19">#REF!</definedName>
    <definedName name="Plant_Capacity" localSheetId="20">#REF!</definedName>
    <definedName name="Plant_Capacity" localSheetId="24">#REF!</definedName>
    <definedName name="Plant_Capacity" localSheetId="25">#REF!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#REF!</definedName>
    <definedName name="pmcat" localSheetId="15">#REF!</definedName>
    <definedName name="pmcat" localSheetId="16">#REF!</definedName>
    <definedName name="pmcat" localSheetId="17">#REF!</definedName>
    <definedName name="pmcat" localSheetId="18">#REF!</definedName>
    <definedName name="pmcat" localSheetId="19">#REF!</definedName>
    <definedName name="pmcat" localSheetId="20">#REF!</definedName>
    <definedName name="pmcat" localSheetId="24">#REF!</definedName>
    <definedName name="pmcat" localSheetId="25">#REF!</definedName>
    <definedName name="pmcat" localSheetId="26">#REF!</definedName>
    <definedName name="pmcat" localSheetId="27">#REF!</definedName>
    <definedName name="pmcat" localSheetId="28">#REF!</definedName>
    <definedName name="pmcat" localSheetId="29">#REF!</definedName>
    <definedName name="pmcat">#REF!</definedName>
    <definedName name="pmper" localSheetId="15">#REF!</definedName>
    <definedName name="pmper" localSheetId="16">#REF!</definedName>
    <definedName name="pmper" localSheetId="17">#REF!</definedName>
    <definedName name="pmper" localSheetId="18">#REF!</definedName>
    <definedName name="pmper" localSheetId="19">#REF!</definedName>
    <definedName name="pmper" localSheetId="20">#REF!</definedName>
    <definedName name="pmper" localSheetId="24">#REF!</definedName>
    <definedName name="pmper" localSheetId="25">#REF!</definedName>
    <definedName name="pmper" localSheetId="26">#REF!</definedName>
    <definedName name="pmper" localSheetId="27">#REF!</definedName>
    <definedName name="pmper" localSheetId="28">#REF!</definedName>
    <definedName name="pmper" localSheetId="29">#REF!</definedName>
    <definedName name="pmper">#REF!</definedName>
    <definedName name="portfolio">[5]Inputs!$B$8</definedName>
    <definedName name="Post_Commercial_Operations_Construction_G_A_Total__2002" localSheetId="15">#REF!</definedName>
    <definedName name="Post_Commercial_Operations_Construction_G_A_Total__2002" localSheetId="16">#REF!</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19">#REF!</definedName>
    <definedName name="Post_Commercial_Operations_Construction_G_A_Total__2002" localSheetId="20">#REF!</definedName>
    <definedName name="Post_Commercial_Operations_Construction_G_A_Total__2002" localSheetId="24">#REF!</definedName>
    <definedName name="Post_Commercial_Operations_Construction_G_A_Total__2002" localSheetId="25">#REF!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#REF!</definedName>
    <definedName name="Post_Lease_Term_Loan_Amortization_Partial_Year_Factor" localSheetId="15">#REF!</definedName>
    <definedName name="Post_Lease_Term_Loan_Amortization_Partial_Year_Factor" localSheetId="16">#REF!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19">#REF!</definedName>
    <definedName name="Post_Lease_Term_Loan_Amortization_Partial_Year_Factor" localSheetId="20">#REF!</definedName>
    <definedName name="Post_Lease_Term_Loan_Amortization_Partial_Year_Factor" localSheetId="24">#REF!</definedName>
    <definedName name="Post_Lease_Term_Loan_Amortization_Partial_Year_Factor" localSheetId="25">#REF!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#REF!</definedName>
    <definedName name="Post_Lease_Term_Loan_Term" localSheetId="15">#REF!</definedName>
    <definedName name="Post_Lease_Term_Loan_Term" localSheetId="16">#REF!</definedName>
    <definedName name="Post_Lease_Term_Loan_Term" localSheetId="17">#REF!</definedName>
    <definedName name="Post_Lease_Term_Loan_Term" localSheetId="18">#REF!</definedName>
    <definedName name="Post_Lease_Term_Loan_Term" localSheetId="19">#REF!</definedName>
    <definedName name="Post_Lease_Term_Loan_Term" localSheetId="20">#REF!</definedName>
    <definedName name="Post_Lease_Term_Loan_Term" localSheetId="24">#REF!</definedName>
    <definedName name="Post_Lease_Term_Loan_Term" localSheetId="25">#REF!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#REF!</definedName>
    <definedName name="Post_Lease_Term_Refinanced_Principal_Amount">'[27]Debt Service - SL'!$B$656</definedName>
    <definedName name="POVM_Fuel_Partial_Year_Factor" localSheetId="15">#REF!</definedName>
    <definedName name="POVM_Fuel_Partial_Year_Factor" localSheetId="16">#REF!</definedName>
    <definedName name="POVM_Fuel_Partial_Year_Factor" localSheetId="17">#REF!</definedName>
    <definedName name="POVM_Fuel_Partial_Year_Factor" localSheetId="18">#REF!</definedName>
    <definedName name="POVM_Fuel_Partial_Year_Factor" localSheetId="19">#REF!</definedName>
    <definedName name="POVM_Fuel_Partial_Year_Factor" localSheetId="20">#REF!</definedName>
    <definedName name="POVM_Fuel_Partial_Year_Factor" localSheetId="24">#REF!</definedName>
    <definedName name="POVM_Fuel_Partial_Year_Factor" localSheetId="25">#REF!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#REF!</definedName>
    <definedName name="POVM_Margin_Partial_Year_Factor" localSheetId="15">#REF!</definedName>
    <definedName name="POVM_Margin_Partial_Year_Factor" localSheetId="16">#REF!</definedName>
    <definedName name="POVM_Margin_Partial_Year_Factor" localSheetId="17">#REF!</definedName>
    <definedName name="POVM_Margin_Partial_Year_Factor" localSheetId="18">#REF!</definedName>
    <definedName name="POVM_Margin_Partial_Year_Factor" localSheetId="19">#REF!</definedName>
    <definedName name="POVM_Margin_Partial_Year_Factor" localSheetId="20">#REF!</definedName>
    <definedName name="POVM_Margin_Partial_Year_Factor" localSheetId="24">#REF!</definedName>
    <definedName name="POVM_Margin_Partial_Year_Factor" localSheetId="25">#REF!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#REF!</definedName>
    <definedName name="Power_Island_Extended_Warranty" localSheetId="15">#REF!</definedName>
    <definedName name="Power_Island_Extended_Warranty" localSheetId="16">#REF!</definedName>
    <definedName name="Power_Island_Extended_Warranty" localSheetId="17">#REF!</definedName>
    <definedName name="Power_Island_Extended_Warranty" localSheetId="18">#REF!</definedName>
    <definedName name="Power_Island_Extended_Warranty" localSheetId="19">#REF!</definedName>
    <definedName name="Power_Island_Extended_Warranty" localSheetId="20">#REF!</definedName>
    <definedName name="Power_Island_Extended_Warranty" localSheetId="24">#REF!</definedName>
    <definedName name="Power_Island_Extended_Warranty" localSheetId="25">#REF!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#REF!</definedName>
    <definedName name="Power_Pool_Fees_Input" localSheetId="15">#REF!</definedName>
    <definedName name="Power_Pool_Fees_Input" localSheetId="16">#REF!</definedName>
    <definedName name="Power_Pool_Fees_Input" localSheetId="17">#REF!</definedName>
    <definedName name="Power_Pool_Fees_Input" localSheetId="18">#REF!</definedName>
    <definedName name="Power_Pool_Fees_Input" localSheetId="19">#REF!</definedName>
    <definedName name="Power_Pool_Fees_Input" localSheetId="20">#REF!</definedName>
    <definedName name="Power_Pool_Fees_Input" localSheetId="24">#REF!</definedName>
    <definedName name="Power_Pool_Fees_Input" localSheetId="25">#REF!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#REF!</definedName>
    <definedName name="Power_Pool_Fees_Input_Base_Year" localSheetId="15">#REF!</definedName>
    <definedName name="Power_Pool_Fees_Input_Base_Year" localSheetId="16">#REF!</definedName>
    <definedName name="Power_Pool_Fees_Input_Base_Year" localSheetId="17">#REF!</definedName>
    <definedName name="Power_Pool_Fees_Input_Base_Year" localSheetId="18">#REF!</definedName>
    <definedName name="Power_Pool_Fees_Input_Base_Year" localSheetId="19">#REF!</definedName>
    <definedName name="Power_Pool_Fees_Input_Base_Year" localSheetId="20">#REF!</definedName>
    <definedName name="Power_Pool_Fees_Input_Base_Year" localSheetId="24">#REF!</definedName>
    <definedName name="Power_Pool_Fees_Input_Base_Year" localSheetId="25">#REF!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#REF!</definedName>
    <definedName name="Pre_Engineering_Payments" localSheetId="15">#REF!</definedName>
    <definedName name="Pre_Engineering_Payments" localSheetId="16">#REF!</definedName>
    <definedName name="Pre_Engineering_Payments" localSheetId="17">#REF!</definedName>
    <definedName name="Pre_Engineering_Payments" localSheetId="18">#REF!</definedName>
    <definedName name="Pre_Engineering_Payments" localSheetId="19">#REF!</definedName>
    <definedName name="Pre_Engineering_Payments" localSheetId="20">#REF!</definedName>
    <definedName name="Pre_Engineering_Payments" localSheetId="24">#REF!</definedName>
    <definedName name="Pre_Engineering_Payments" localSheetId="25">#REF!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#REF!</definedName>
    <definedName name="Pre_Tax_Income__Toolling_Book" localSheetId="15">#REF!</definedName>
    <definedName name="Pre_Tax_Income__Toolling_Book" localSheetId="16">#REF!</definedName>
    <definedName name="Pre_Tax_Income__Toolling_Book" localSheetId="17">#REF!</definedName>
    <definedName name="Pre_Tax_Income__Toolling_Book" localSheetId="18">#REF!</definedName>
    <definedName name="Pre_Tax_Income__Toolling_Book" localSheetId="19">#REF!</definedName>
    <definedName name="Pre_Tax_Income__Toolling_Book" localSheetId="20">#REF!</definedName>
    <definedName name="Pre_Tax_Income__Toolling_Book" localSheetId="24">#REF!</definedName>
    <definedName name="Pre_Tax_Income__Toolling_Book" localSheetId="25">#REF!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#REF!</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 hidden="1">{"ID1",#N/A,FALSE,"IDIQ-I";"id2",#N/A,FALSE,"IDIQ-II";"ID3",#N/A,FALSE,"IDIQ-III";"ID4",#N/A,FALSE,"IDIQ-IV";"id5",#N/A,FALSE,"IDIQ-V";"ID6",#N/A,FALSE,"IDIQ-VI";"DO1a",#N/A,FALSE,"DO-IA";"DO1b",#N/A,FALSE,"DO-IB";"DO1C",#N/A,FALSE,"DO-IC";"DO3",#N/A,FALSE,"DO-III";"DO4",#N/A,FALSE,"DO-IV";"DO5",#N/A,FALSE,"DO-V"}</definedName>
    <definedName name="prelamp" localSheetId="7" hidden="1">{"ID1",#N/A,FALSE,"IDIQ-I";"id2",#N/A,FALSE,"IDIQ-II";"ID3",#N/A,FALSE,"IDIQ-III";"ID4",#N/A,FALSE,"IDIQ-IV";"id5",#N/A,FALSE,"IDIQ-V";"ID6",#N/A,FALSE,"IDIQ-VI";"DO1a",#N/A,FALSE,"DO-IA";"DO1b",#N/A,FALSE,"DO-IB";"DO1C",#N/A,FALSE,"DO-IC";"DO3",#N/A,FALSE,"DO-III";"DO4",#N/A,FALSE,"DO-IV";"DO5",#N/A,FALSE,"DO-V"}</definedName>
    <definedName name="prelamp" localSheetId="12" hidden="1">{"ID1",#N/A,FALSE,"IDIQ-I";"id2",#N/A,FALSE,"IDIQ-II";"ID3",#N/A,FALSE,"IDIQ-III";"ID4",#N/A,FALSE,"IDIQ-IV";"id5",#N/A,FALSE,"IDIQ-V";"ID6",#N/A,FALSE,"IDIQ-VI";"DO1a",#N/A,FALSE,"DO-IA";"DO1b",#N/A,FALSE,"DO-IB";"DO1C",#N/A,FALSE,"DO-IC";"DO3",#N/A,FALSE,"DO-III";"DO4",#N/A,FALSE,"DO-IV";"DO5",#N/A,FALSE,"DO-V"}</definedName>
    <definedName name="prelamp" localSheetId="14" hidden="1">{"ID1",#N/A,FALSE,"IDIQ-I";"id2",#N/A,FALSE,"IDIQ-II";"ID3",#N/A,FALSE,"IDIQ-III";"ID4",#N/A,FALSE,"IDIQ-IV";"id5",#N/A,FALSE,"IDIQ-V";"ID6",#N/A,FALSE,"IDIQ-VI";"DO1a",#N/A,FALSE,"DO-IA";"DO1b",#N/A,FALSE,"DO-IB";"DO1C",#N/A,FALSE,"DO-IC";"DO3",#N/A,FALSE,"DO-III";"DO4",#N/A,FALSE,"DO-IV";"DO5",#N/A,FALSE,"DO-V"}</definedName>
    <definedName name="prelamp" localSheetId="24" hidden="1">{"ID1",#N/A,FALSE,"IDIQ-I";"id2",#N/A,FALSE,"IDIQ-II";"ID3",#N/A,FALSE,"IDIQ-III";"ID4",#N/A,FALSE,"IDIQ-IV";"id5",#N/A,FALSE,"IDIQ-V";"ID6",#N/A,FALSE,"IDIQ-VI";"DO1a",#N/A,FALSE,"DO-IA";"DO1b",#N/A,FALSE,"DO-IB";"DO1C",#N/A,FALSE,"DO-IC";"DO3",#N/A,FALSE,"DO-III";"DO4",#N/A,FALSE,"DO-IV";"DO5",#N/A,FALSE,"DO-V"}</definedName>
    <definedName name="prelamp" localSheetId="25"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retmort">#REF!</definedName>
    <definedName name="preserve_var">[5]Inputs!$B$25</definedName>
    <definedName name="PreviousDimensionReference">'[12]Setup -&gt;'!$G$27</definedName>
    <definedName name="Print" localSheetId="15">#REF!</definedName>
    <definedName name="Print" localSheetId="16">#REF!</definedName>
    <definedName name="Print" localSheetId="17">#REF!</definedName>
    <definedName name="Print" localSheetId="18">#REF!</definedName>
    <definedName name="Print" localSheetId="19">#REF!</definedName>
    <definedName name="Print" localSheetId="20">#REF!</definedName>
    <definedName name="Print" localSheetId="24">#REF!</definedName>
    <definedName name="Print" localSheetId="25">#REF!</definedName>
    <definedName name="Print" localSheetId="26">#REF!</definedName>
    <definedName name="Print" localSheetId="27">#REF!</definedName>
    <definedName name="Print" localSheetId="28">#REF!</definedName>
    <definedName name="Print" localSheetId="29">#REF!</definedName>
    <definedName name="Print">#REF!</definedName>
    <definedName name="_xlnm.Print_Area" localSheetId="15">'CARE Table 1'!$A$1:$M$40</definedName>
    <definedName name="_xlnm.Print_Area" localSheetId="16">'CARE Table 2'!$A$1:$AC$29</definedName>
    <definedName name="_xlnm.Print_Area" localSheetId="17">'CARE Table 3A _3B'!$A$1:$I$47</definedName>
    <definedName name="_xlnm.Print_Area" localSheetId="18">'CARE Table 4'!$A$1:$J$60</definedName>
    <definedName name="_xlnm.Print_Area" localSheetId="19">'CARE Table 5'!$A$1:$H$22</definedName>
    <definedName name="_xlnm.Print_Area" localSheetId="20">'CARE Table 6'!$A$1:$G$47</definedName>
    <definedName name="_xlnm.Print_Area" localSheetId="21">'CARE Table 7'!$A$1:$P$16</definedName>
    <definedName name="_xlnm.Print_Area" localSheetId="22">'CARE Table 8'!$A$1:$E$24</definedName>
    <definedName name="_xlnm.Print_Area" localSheetId="23">'CARE Table 8A'!$A$1:$H$22</definedName>
    <definedName name="_xlnm.Print_Area" localSheetId="0">'ESA Summary'!$A$1:$M$24</definedName>
    <definedName name="_xlnm.Print_Area" localSheetId="1">'ESA Table 1'!$A$1:$M$47</definedName>
    <definedName name="_xlnm.Print_Area" localSheetId="3">'ESA Table 2A - MFWB'!$A$1:$J$128</definedName>
    <definedName name="_xlnm.Print_Area" localSheetId="4">'ESA Table 2B - PP-PD'!$A$1:$Q$108</definedName>
    <definedName name="_xlnm.Print_Area" localSheetId="5">'ESA Table 2C - BE'!$A$1:$H$48</definedName>
    <definedName name="_xlnm.Print_Area" localSheetId="6">'ESA Table 2D - CEH'!$A$1:$H$34</definedName>
    <definedName name="_xlnm.Print_Area" localSheetId="7">'ESA Table 2E - CSD'!$A$1:$J$121</definedName>
    <definedName name="_xlnm.Print_Area" localSheetId="8">'ESA Table 3A_3H'!$A$1:$B$89</definedName>
    <definedName name="_xlnm.Print_Area" localSheetId="9">'ESA Table 4A-E'!$A$1:$G$218</definedName>
    <definedName name="_xlnm.Print_Area" localSheetId="10">'ESA Table 5A_5F'!$A$1:$Q$135</definedName>
    <definedName name="_xlnm.Print_Area" localSheetId="11">'ESA Table 6'!$A$1:$P$33</definedName>
    <definedName name="_xlnm.Print_Area" localSheetId="12">'ESA Table 7'!$A$1:$L$313</definedName>
    <definedName name="_xlnm.Print_Area" localSheetId="24">'FERA Table 1'!$A$1:$E$22</definedName>
    <definedName name="_xlnm.Print_Area" localSheetId="25">'FERA Table 2'!$A$1:$Y$27</definedName>
    <definedName name="_xlnm.Print_Area" localSheetId="26">'FERA Table 3A _3B'!$A$1:$I$44</definedName>
    <definedName name="_xlnm.Print_Area" localSheetId="27">'FERA Table 4'!$A$1:$J$59</definedName>
    <definedName name="_xlnm.Print_Area" localSheetId="28">'FERA Table 5'!$A$1:$H$21</definedName>
    <definedName name="_xlnm.Print_Area" localSheetId="29">'FERA Table 6'!$A$1:$G$47</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#REF!</definedName>
    <definedName name="Print_Table" localSheetId="15">#REF!</definedName>
    <definedName name="Print_Table" localSheetId="16">#REF!</definedName>
    <definedName name="Print_Table" localSheetId="17">#REF!</definedName>
    <definedName name="Print_Table" localSheetId="18">#REF!</definedName>
    <definedName name="Print_Table" localSheetId="19">#REF!</definedName>
    <definedName name="Print_Table" localSheetId="20">#REF!</definedName>
    <definedName name="Print_Table" localSheetId="24">#REF!</definedName>
    <definedName name="Print_Table" localSheetId="25">#REF!</definedName>
    <definedName name="Print_Table" localSheetId="26">#REF!</definedName>
    <definedName name="Print_Table" localSheetId="27">#REF!</definedName>
    <definedName name="Print_Table" localSheetId="28">#REF!</definedName>
    <definedName name="Print_Table" localSheetId="29">#REF!</definedName>
    <definedName name="Print_Table">#REF!</definedName>
    <definedName name="problem" localSheetId="15" hidden="1">{#N/A,#N/A,FALSE,"trates"}</definedName>
    <definedName name="problem" localSheetId="16" hidden="1">{#N/A,#N/A,FALSE,"trates"}</definedName>
    <definedName name="problem" localSheetId="17" hidden="1">{#N/A,#N/A,FALSE,"trates"}</definedName>
    <definedName name="problem" localSheetId="18" hidden="1">{#N/A,#N/A,FALSE,"trates"}</definedName>
    <definedName name="problem" localSheetId="19" hidden="1">{#N/A,#N/A,FALSE,"trates"}</definedName>
    <definedName name="problem" localSheetId="20" hidden="1">{#N/A,#N/A,FALSE,"trates"}</definedName>
    <definedName name="problem" localSheetId="21" hidden="1">{#N/A,#N/A,FALSE,"trates"}</definedName>
    <definedName name="problem" localSheetId="2" hidden="1">{#N/A,#N/A,FALSE,"trates"}</definedName>
    <definedName name="problem" localSheetId="7" hidden="1">{#N/A,#N/A,FALSE,"trates"}</definedName>
    <definedName name="problem" localSheetId="12" hidden="1">{#N/A,#N/A,FALSE,"trates"}</definedName>
    <definedName name="problem" localSheetId="14" hidden="1">{#N/A,#N/A,FALSE,"trates"}</definedName>
    <definedName name="problem" localSheetId="24" hidden="1">{#N/A,#N/A,FALSE,"trates"}</definedName>
    <definedName name="problem" localSheetId="25"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duct_2">#REF!</definedName>
    <definedName name="Product_5" localSheetId="15">#REF!</definedName>
    <definedName name="Product_5" localSheetId="16">#REF!</definedName>
    <definedName name="Product_5" localSheetId="17">#REF!</definedName>
    <definedName name="Product_5" localSheetId="18">#REF!</definedName>
    <definedName name="Product_5" localSheetId="19">#REF!</definedName>
    <definedName name="Product_5" localSheetId="20">#REF!</definedName>
    <definedName name="Product_5" localSheetId="24">#REF!</definedName>
    <definedName name="Product_5" localSheetId="25">#REF!</definedName>
    <definedName name="Product_5" localSheetId="26">#REF!</definedName>
    <definedName name="Product_5" localSheetId="27">#REF!</definedName>
    <definedName name="Product_5" localSheetId="28">#REF!</definedName>
    <definedName name="Product_5" localSheetId="29">#REF!</definedName>
    <definedName name="Product_5">#REF!</definedName>
    <definedName name="Product_6" localSheetId="15">#REF!</definedName>
    <definedName name="Product_6" localSheetId="16">#REF!</definedName>
    <definedName name="Product_6" localSheetId="17">#REF!</definedName>
    <definedName name="Product_6" localSheetId="18">#REF!</definedName>
    <definedName name="Product_6" localSheetId="19">#REF!</definedName>
    <definedName name="Product_6" localSheetId="20">#REF!</definedName>
    <definedName name="Product_6" localSheetId="24">#REF!</definedName>
    <definedName name="Product_6" localSheetId="25">#REF!</definedName>
    <definedName name="Product_6" localSheetId="26">#REF!</definedName>
    <definedName name="Product_6" localSheetId="27">#REF!</definedName>
    <definedName name="Product_6" localSheetId="28">#REF!</definedName>
    <definedName name="Product_6" localSheetId="29">#REF!</definedName>
    <definedName name="Product_6">#REF!</definedName>
    <definedName name="Product_7a" localSheetId="15">#REF!</definedName>
    <definedName name="Product_7a" localSheetId="16">#REF!</definedName>
    <definedName name="Product_7a" localSheetId="17">#REF!</definedName>
    <definedName name="Product_7a" localSheetId="18">#REF!</definedName>
    <definedName name="Product_7a" localSheetId="19">#REF!</definedName>
    <definedName name="Product_7a" localSheetId="20">#REF!</definedName>
    <definedName name="Product_7a" localSheetId="24">#REF!</definedName>
    <definedName name="Product_7a" localSheetId="25">#REF!</definedName>
    <definedName name="Product_7a" localSheetId="26">#REF!</definedName>
    <definedName name="Product_7a" localSheetId="27">#REF!</definedName>
    <definedName name="Product_7a" localSheetId="28">#REF!</definedName>
    <definedName name="Product_7a" localSheetId="29">#REF!</definedName>
    <definedName name="Product_7a">#REF!</definedName>
    <definedName name="Product_7b" localSheetId="15">#REF!</definedName>
    <definedName name="Product_7b" localSheetId="16">#REF!</definedName>
    <definedName name="Product_7b" localSheetId="17">#REF!</definedName>
    <definedName name="Product_7b" localSheetId="18">#REF!</definedName>
    <definedName name="Product_7b" localSheetId="19">#REF!</definedName>
    <definedName name="Product_7b" localSheetId="20">#REF!</definedName>
    <definedName name="Product_7b" localSheetId="24">#REF!</definedName>
    <definedName name="Product_7b" localSheetId="25">#REF!</definedName>
    <definedName name="Product_7b" localSheetId="26">#REF!</definedName>
    <definedName name="Product_7b" localSheetId="27">#REF!</definedName>
    <definedName name="Product_7b" localSheetId="28">#REF!</definedName>
    <definedName name="Product_7b" localSheetId="29">#REF!</definedName>
    <definedName name="Product_7b">#REF!</definedName>
    <definedName name="Project">[28]CASE!$B$3:$B$12</definedName>
    <definedName name="Project_Starts_Operations_in_Quarter" localSheetId="15">#REF!</definedName>
    <definedName name="Project_Starts_Operations_in_Quarter" localSheetId="16">#REF!</definedName>
    <definedName name="Project_Starts_Operations_in_Quarter" localSheetId="17">#REF!</definedName>
    <definedName name="Project_Starts_Operations_in_Quarter" localSheetId="18">#REF!</definedName>
    <definedName name="Project_Starts_Operations_in_Quarter" localSheetId="19">#REF!</definedName>
    <definedName name="Project_Starts_Operations_in_Quarter" localSheetId="20">#REF!</definedName>
    <definedName name="Project_Starts_Operations_in_Quarter" localSheetId="24">#REF!</definedName>
    <definedName name="Project_Starts_Operations_in_Quarter" localSheetId="25">#REF!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#REF!</definedName>
    <definedName name="Property__Plant___Equipment" localSheetId="15">#REF!</definedName>
    <definedName name="Property__Plant___Equipment" localSheetId="16">#REF!</definedName>
    <definedName name="Property__Plant___Equipment" localSheetId="17">#REF!</definedName>
    <definedName name="Property__Plant___Equipment" localSheetId="18">#REF!</definedName>
    <definedName name="Property__Plant___Equipment" localSheetId="19">#REF!</definedName>
    <definedName name="Property__Plant___Equipment" localSheetId="20">#REF!</definedName>
    <definedName name="Property__Plant___Equipment" localSheetId="24">#REF!</definedName>
    <definedName name="Property__Plant___Equipment" localSheetId="25">#REF!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#REF!</definedName>
    <definedName name="Property_Tax_Assessment_Value_for_Jan1_Start" localSheetId="15">#REF!</definedName>
    <definedName name="Property_Tax_Assessment_Value_for_Jan1_Start" localSheetId="16">#REF!</definedName>
    <definedName name="Property_Tax_Assessment_Value_for_Jan1_Start" localSheetId="17">#REF!</definedName>
    <definedName name="Property_Tax_Assessment_Value_for_Jan1_Start" localSheetId="18">#REF!</definedName>
    <definedName name="Property_Tax_Assessment_Value_for_Jan1_Start" localSheetId="19">#REF!</definedName>
    <definedName name="Property_Tax_Assessment_Value_for_Jan1_Start" localSheetId="20">#REF!</definedName>
    <definedName name="Property_Tax_Assessment_Value_for_Jan1_Start" localSheetId="24">#REF!</definedName>
    <definedName name="Property_Tax_Assessment_Value_for_Jan1_Start" localSheetId="25">#REF!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#REF!</definedName>
    <definedName name="Property_Tax_Base_Year" localSheetId="15">#REF!</definedName>
    <definedName name="Property_Tax_Base_Year" localSheetId="16">#REF!</definedName>
    <definedName name="Property_Tax_Base_Year" localSheetId="17">#REF!</definedName>
    <definedName name="Property_Tax_Base_Year" localSheetId="18">#REF!</definedName>
    <definedName name="Property_Tax_Base_Year" localSheetId="19">#REF!</definedName>
    <definedName name="Property_Tax_Base_Year" localSheetId="20">#REF!</definedName>
    <definedName name="Property_Tax_Base_Year" localSheetId="24">#REF!</definedName>
    <definedName name="Property_Tax_Base_Year" localSheetId="25">#REF!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#REF!</definedName>
    <definedName name="Property_Tax_Dec_2000" localSheetId="15">#REF!</definedName>
    <definedName name="Property_Tax_Dec_2000" localSheetId="16">#REF!</definedName>
    <definedName name="Property_Tax_Dec_2000" localSheetId="17">#REF!</definedName>
    <definedName name="Property_Tax_Dec_2000" localSheetId="18">#REF!</definedName>
    <definedName name="Property_Tax_Dec_2000" localSheetId="19">#REF!</definedName>
    <definedName name="Property_Tax_Dec_2000" localSheetId="20">#REF!</definedName>
    <definedName name="Property_Tax_Dec_2000" localSheetId="24">#REF!</definedName>
    <definedName name="Property_Tax_Dec_2000" localSheetId="25">#REF!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#REF!</definedName>
    <definedName name="Property_Tax_Input_Delayed_One_Year" localSheetId="15">#REF!</definedName>
    <definedName name="Property_Tax_Input_Delayed_One_Year" localSheetId="16">#REF!</definedName>
    <definedName name="Property_Tax_Input_Delayed_One_Year" localSheetId="17">#REF!</definedName>
    <definedName name="Property_Tax_Input_Delayed_One_Year" localSheetId="18">#REF!</definedName>
    <definedName name="Property_Tax_Input_Delayed_One_Year" localSheetId="19">#REF!</definedName>
    <definedName name="Property_Tax_Input_Delayed_One_Year" localSheetId="20">#REF!</definedName>
    <definedName name="Property_Tax_Input_Delayed_One_Year" localSheetId="24">#REF!</definedName>
    <definedName name="Property_Tax_Input_Delayed_One_Year" localSheetId="25">#REF!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#REF!</definedName>
    <definedName name="Property_Taxes___Book" localSheetId="15">#REF!</definedName>
    <definedName name="Property_Taxes___Book" localSheetId="16">#REF!</definedName>
    <definedName name="Property_Taxes___Book" localSheetId="17">#REF!</definedName>
    <definedName name="Property_Taxes___Book" localSheetId="18">#REF!</definedName>
    <definedName name="Property_Taxes___Book" localSheetId="19">#REF!</definedName>
    <definedName name="Property_Taxes___Book" localSheetId="20">#REF!</definedName>
    <definedName name="Property_Taxes___Book" localSheetId="24">#REF!</definedName>
    <definedName name="Property_Taxes___Book" localSheetId="25">#REF!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#REF!</definedName>
    <definedName name="Property_Taxes__Cash" localSheetId="15">#REF!</definedName>
    <definedName name="Property_Taxes__Cash" localSheetId="16">#REF!</definedName>
    <definedName name="Property_Taxes__Cash" localSheetId="17">#REF!</definedName>
    <definedName name="Property_Taxes__Cash" localSheetId="18">#REF!</definedName>
    <definedName name="Property_Taxes__Cash" localSheetId="19">#REF!</definedName>
    <definedName name="Property_Taxes__Cash" localSheetId="20">#REF!</definedName>
    <definedName name="Property_Taxes__Cash" localSheetId="24">#REF!</definedName>
    <definedName name="Property_Taxes__Cash" localSheetId="25">#REF!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#REF!</definedName>
    <definedName name="PSA_Line_Loss_Factor" localSheetId="15">#REF!</definedName>
    <definedName name="PSA_Line_Loss_Factor" localSheetId="16">#REF!</definedName>
    <definedName name="PSA_Line_Loss_Factor" localSheetId="17">#REF!</definedName>
    <definedName name="PSA_Line_Loss_Factor" localSheetId="18">#REF!</definedName>
    <definedName name="PSA_Line_Loss_Factor" localSheetId="19">#REF!</definedName>
    <definedName name="PSA_Line_Loss_Factor" localSheetId="20">#REF!</definedName>
    <definedName name="PSA_Line_Loss_Factor" localSheetId="24">#REF!</definedName>
    <definedName name="PSA_Line_Loss_Factor" localSheetId="25">#REF!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#REF!</definedName>
    <definedName name="PSA_Off_Peak_Delivered_MWh" localSheetId="15">#REF!</definedName>
    <definedName name="PSA_Off_Peak_Delivered_MWh" localSheetId="16">#REF!</definedName>
    <definedName name="PSA_Off_Peak_Delivered_MWh" localSheetId="17">#REF!</definedName>
    <definedName name="PSA_Off_Peak_Delivered_MWh" localSheetId="18">#REF!</definedName>
    <definedName name="PSA_Off_Peak_Delivered_MWh" localSheetId="19">#REF!</definedName>
    <definedName name="PSA_Off_Peak_Delivered_MWh" localSheetId="20">#REF!</definedName>
    <definedName name="PSA_Off_Peak_Delivered_MWh" localSheetId="24">#REF!</definedName>
    <definedName name="PSA_Off_Peak_Delivered_MWh" localSheetId="25">#REF!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#REF!</definedName>
    <definedName name="PSA_On_Peak_Delivered_MWh" localSheetId="15">#REF!</definedName>
    <definedName name="PSA_On_Peak_Delivered_MWh" localSheetId="16">#REF!</definedName>
    <definedName name="PSA_On_Peak_Delivered_MWh" localSheetId="17">#REF!</definedName>
    <definedName name="PSA_On_Peak_Delivered_MWh" localSheetId="18">#REF!</definedName>
    <definedName name="PSA_On_Peak_Delivered_MWh" localSheetId="19">#REF!</definedName>
    <definedName name="PSA_On_Peak_Delivered_MWh" localSheetId="20">#REF!</definedName>
    <definedName name="PSA_On_Peak_Delivered_MWh" localSheetId="24">#REF!</definedName>
    <definedName name="PSA_On_Peak_Delivered_MWh" localSheetId="25">#REF!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#REF!</definedName>
    <definedName name="PSA_Replacement_MWh_Cost" localSheetId="15">#REF!</definedName>
    <definedName name="PSA_Replacement_MWh_Cost" localSheetId="16">#REF!</definedName>
    <definedName name="PSA_Replacement_MWh_Cost" localSheetId="17">#REF!</definedName>
    <definedName name="PSA_Replacement_MWh_Cost" localSheetId="18">#REF!</definedName>
    <definedName name="PSA_Replacement_MWh_Cost" localSheetId="19">#REF!</definedName>
    <definedName name="PSA_Replacement_MWh_Cost" localSheetId="20">#REF!</definedName>
    <definedName name="PSA_Replacement_MWh_Cost" localSheetId="24">#REF!</definedName>
    <definedName name="PSA_Replacement_MWh_Cost" localSheetId="25">#REF!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#REF!</definedName>
    <definedName name="PST" localSheetId="15">#REF!</definedName>
    <definedName name="PST" localSheetId="16">#REF!</definedName>
    <definedName name="PST" localSheetId="17">#REF!</definedName>
    <definedName name="PST" localSheetId="18">#REF!</definedName>
    <definedName name="PST" localSheetId="19">#REF!</definedName>
    <definedName name="PST" localSheetId="20">#REF!</definedName>
    <definedName name="PST" localSheetId="24">#REF!</definedName>
    <definedName name="PST" localSheetId="25">#REF!</definedName>
    <definedName name="PST" localSheetId="26">#REF!</definedName>
    <definedName name="PST" localSheetId="27">#REF!</definedName>
    <definedName name="PST" localSheetId="28">#REF!</definedName>
    <definedName name="PST" localSheetId="29">#REF!</definedName>
    <definedName name="PST">#REF!</definedName>
    <definedName name="PSTAIR" localSheetId="15">#REF!</definedName>
    <definedName name="PSTAIR" localSheetId="16">#REF!</definedName>
    <definedName name="PSTAIR" localSheetId="17">#REF!</definedName>
    <definedName name="PSTAIR" localSheetId="18">#REF!</definedName>
    <definedName name="PSTAIR" localSheetId="19">#REF!</definedName>
    <definedName name="PSTAIR" localSheetId="20">#REF!</definedName>
    <definedName name="PSTAIR" localSheetId="24">#REF!</definedName>
    <definedName name="PSTAIR" localSheetId="25">#REF!</definedName>
    <definedName name="PSTAIR" localSheetId="26">#REF!</definedName>
    <definedName name="PSTAIR" localSheetId="27">#REF!</definedName>
    <definedName name="PSTAIR" localSheetId="28">#REF!</definedName>
    <definedName name="PSTAIR" localSheetId="29">#REF!</definedName>
    <definedName name="PSTAIR">#REF!</definedName>
    <definedName name="pv">[5]Inputs!$B$26</definedName>
    <definedName name="PV_of_1st_Quarter_Cash_Flows" localSheetId="15">#REF!</definedName>
    <definedName name="PV_of_1st_Quarter_Cash_Flows" localSheetId="16">#REF!</definedName>
    <definedName name="PV_of_1st_Quarter_Cash_Flows" localSheetId="17">#REF!</definedName>
    <definedName name="PV_of_1st_Quarter_Cash_Flows" localSheetId="18">#REF!</definedName>
    <definedName name="PV_of_1st_Quarter_Cash_Flows" localSheetId="19">#REF!</definedName>
    <definedName name="PV_of_1st_Quarter_Cash_Flows" localSheetId="20">#REF!</definedName>
    <definedName name="PV_of_1st_Quarter_Cash_Flows" localSheetId="24">#REF!</definedName>
    <definedName name="PV_of_1st_Quarter_Cash_Flows" localSheetId="25">#REF!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#REF!</definedName>
    <definedName name="PV_of_2nd_Quarter_Cash_Flows" localSheetId="15">#REF!</definedName>
    <definedName name="PV_of_2nd_Quarter_Cash_Flows" localSheetId="16">#REF!</definedName>
    <definedName name="PV_of_2nd_Quarter_Cash_Flows" localSheetId="17">#REF!</definedName>
    <definedName name="PV_of_2nd_Quarter_Cash_Flows" localSheetId="18">#REF!</definedName>
    <definedName name="PV_of_2nd_Quarter_Cash_Flows" localSheetId="19">#REF!</definedName>
    <definedName name="PV_of_2nd_Quarter_Cash_Flows" localSheetId="20">#REF!</definedName>
    <definedName name="PV_of_2nd_Quarter_Cash_Flows" localSheetId="24">#REF!</definedName>
    <definedName name="PV_of_2nd_Quarter_Cash_Flows" localSheetId="25">#REF!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#REF!</definedName>
    <definedName name="PV_of_3rd_Quarter_Cash_Flows" localSheetId="15">#REF!</definedName>
    <definedName name="PV_of_3rd_Quarter_Cash_Flows" localSheetId="16">#REF!</definedName>
    <definedName name="PV_of_3rd_Quarter_Cash_Flows" localSheetId="17">#REF!</definedName>
    <definedName name="PV_of_3rd_Quarter_Cash_Flows" localSheetId="18">#REF!</definedName>
    <definedName name="PV_of_3rd_Quarter_Cash_Flows" localSheetId="19">#REF!</definedName>
    <definedName name="PV_of_3rd_Quarter_Cash_Flows" localSheetId="20">#REF!</definedName>
    <definedName name="PV_of_3rd_Quarter_Cash_Flows" localSheetId="24">#REF!</definedName>
    <definedName name="PV_of_3rd_Quarter_Cash_Flows" localSheetId="25">#REF!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#REF!</definedName>
    <definedName name="PV_of_4th_Quarter_Cash_Flows" localSheetId="15">#REF!</definedName>
    <definedName name="PV_of_4th_Quarter_Cash_Flows" localSheetId="16">#REF!</definedName>
    <definedName name="PV_of_4th_Quarter_Cash_Flows" localSheetId="17">#REF!</definedName>
    <definedName name="PV_of_4th_Quarter_Cash_Flows" localSheetId="18">#REF!</definedName>
    <definedName name="PV_of_4th_Quarter_Cash_Flows" localSheetId="19">#REF!</definedName>
    <definedName name="PV_of_4th_Quarter_Cash_Flows" localSheetId="20">#REF!</definedName>
    <definedName name="PV_of_4th_Quarter_Cash_Flows" localSheetId="24">#REF!</definedName>
    <definedName name="PV_of_4th_Quarter_Cash_Flows" localSheetId="25">#REF!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#REF!</definedName>
    <definedName name="PV_Project_Cash_Flows" localSheetId="15">#REF!</definedName>
    <definedName name="PV_Project_Cash_Flows" localSheetId="16">#REF!</definedName>
    <definedName name="PV_Project_Cash_Flows" localSheetId="17">#REF!</definedName>
    <definedName name="PV_Project_Cash_Flows" localSheetId="18">#REF!</definedName>
    <definedName name="PV_Project_Cash_Flows" localSheetId="19">#REF!</definedName>
    <definedName name="PV_Project_Cash_Flows" localSheetId="20">#REF!</definedName>
    <definedName name="PV_Project_Cash_Flows" localSheetId="24">#REF!</definedName>
    <definedName name="PV_Project_Cash_Flows" localSheetId="25">#REF!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#REF!</definedName>
    <definedName name="pyeper" localSheetId="15">#REF!</definedName>
    <definedName name="pyeper" localSheetId="16">#REF!</definedName>
    <definedName name="pyeper" localSheetId="17">#REF!</definedName>
    <definedName name="pyeper" localSheetId="18">#REF!</definedName>
    <definedName name="pyeper" localSheetId="19">#REF!</definedName>
    <definedName name="pyeper" localSheetId="20">#REF!</definedName>
    <definedName name="pyeper" localSheetId="24">#REF!</definedName>
    <definedName name="pyeper" localSheetId="25">#REF!</definedName>
    <definedName name="pyeper" localSheetId="26">#REF!</definedName>
    <definedName name="pyeper" localSheetId="27">#REF!</definedName>
    <definedName name="pyeper" localSheetId="28">#REF!</definedName>
    <definedName name="pyeper" localSheetId="29">#REF!</definedName>
    <definedName name="pyeper">#REF!</definedName>
    <definedName name="qqqqqqq" localSheetId="15" hidden="1">{"SourcesUses",#N/A,TRUE,"CFMODEL";"TransOverview",#N/A,TRUE,"CFMODEL"}</definedName>
    <definedName name="qqqqqqq" localSheetId="16" hidden="1">{"SourcesUses",#N/A,TRUE,"CFMODEL";"TransOverview",#N/A,TRUE,"CFMODEL"}</definedName>
    <definedName name="qqqqqqq" localSheetId="17" hidden="1">{"SourcesUses",#N/A,TRUE,"CFMODEL";"TransOverview",#N/A,TRUE,"CFMODEL"}</definedName>
    <definedName name="qqqqqqq" localSheetId="18" hidden="1">{"SourcesUses",#N/A,TRUE,"CFMODEL";"TransOverview",#N/A,TRUE,"CFMODEL"}</definedName>
    <definedName name="qqqqqqq" localSheetId="19" hidden="1">{"SourcesUses",#N/A,TRUE,"CFMODEL";"TransOverview",#N/A,TRUE,"CFMODEL"}</definedName>
    <definedName name="qqqqqqq" localSheetId="20" hidden="1">{"SourcesUses",#N/A,TRUE,"CFMODEL";"TransOverview",#N/A,TRUE,"CFMODEL"}</definedName>
    <definedName name="qqqqqqq" localSheetId="21" hidden="1">{"SourcesUses",#N/A,TRUE,"CFMODEL";"TransOverview",#N/A,TRUE,"CFMODEL"}</definedName>
    <definedName name="qqqqqqq" localSheetId="2" hidden="1">{"SourcesUses",#N/A,TRUE,"CFMODEL";"TransOverview",#N/A,TRUE,"CFMODEL"}</definedName>
    <definedName name="qqqqqqq" localSheetId="7" hidden="1">{"SourcesUses",#N/A,TRUE,"CFMODEL";"TransOverview",#N/A,TRUE,"CFMODEL"}</definedName>
    <definedName name="qqqqqqq" localSheetId="12" hidden="1">{"SourcesUses",#N/A,TRUE,"CFMODEL";"TransOverview",#N/A,TRUE,"CFMODEL"}</definedName>
    <definedName name="qqqqqqq" localSheetId="14" hidden="1">{"SourcesUses",#N/A,TRUE,"CFMODEL";"TransOverview",#N/A,TRUE,"CFMODEL"}</definedName>
    <definedName name="qqqqqqq" localSheetId="24" hidden="1">{"SourcesUses",#N/A,TRUE,"CFMODEL";"TransOverview",#N/A,TRUE,"CFMODEL"}</definedName>
    <definedName name="qqqqqqq" localSheetId="25"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qqqqqqqqqqq" localSheetId="15" hidden="1">{"Income Statement",#N/A,FALSE,"CFMODEL";"Balance Sheet",#N/A,FALSE,"CFMODEL"}</definedName>
    <definedName name="qqqqqqqqqqqqqqqqqq" localSheetId="16" hidden="1">{"Income Statement",#N/A,FALSE,"CFMODEL";"Balance Sheet",#N/A,FALSE,"CFMODEL"}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19" hidden="1">{"Income Statement",#N/A,FALSE,"CFMODEL";"Balance Sheet",#N/A,FALSE,"CFMODEL"}</definedName>
    <definedName name="qqqqqqqqqqqqqqqqqq" localSheetId="20" hidden="1">{"Income Statement",#N/A,FALSE,"CFMODEL";"Balance Sheet",#N/A,FALSE,"CFMODEL"}</definedName>
    <definedName name="qqqqqqqqqqqqqqqqqq" localSheetId="21" hidden="1">{"Income Statement",#N/A,FALSE,"CFMODEL";"Balance Sheet",#N/A,FALSE,"CFMODEL"}</definedName>
    <definedName name="qqqqqqqqqqqqqqqqqq" localSheetId="2" hidden="1">{"Income Statement",#N/A,FALSE,"CFMODEL";"Balance Sheet",#N/A,FALSE,"CFMODEL"}</definedName>
    <definedName name="qqqqqqqqqqqqqqqqqq" localSheetId="7" hidden="1">{"Income Statement",#N/A,FALSE,"CFMODEL";"Balance Sheet",#N/A,FALSE,"CFMODEL"}</definedName>
    <definedName name="qqqqqqqqqqqqqqqqqq" localSheetId="12" hidden="1">{"Income Statement",#N/A,FALSE,"CFMODEL";"Balance Sheet",#N/A,FALSE,"CFMODEL"}</definedName>
    <definedName name="qqqqqqqqqqqqqqqqqq" localSheetId="14" hidden="1">{"Income Statement",#N/A,FALSE,"CFMODEL";"Balance Sheet",#N/A,FALSE,"CFMODEL"}</definedName>
    <definedName name="qqqqqqqqqqqqqqqqqq" localSheetId="24" hidden="1">{"Income Statement",#N/A,FALSE,"CFMODEL";"Balance Sheet",#N/A,FALSE,"CFMODEL"}</definedName>
    <definedName name="qqqqqqqqqqqqqqqqqq" localSheetId="25"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r.CashFlow" localSheetId="15" hidden="1">#REF!</definedName>
    <definedName name="r.CashFlow" localSheetId="16" hidden="1">#REF!</definedName>
    <definedName name="r.CashFlow" localSheetId="17" hidden="1">#REF!</definedName>
    <definedName name="r.CashFlow" localSheetId="18" hidden="1">#REF!</definedName>
    <definedName name="r.CashFlow" localSheetId="19" hidden="1">#REF!</definedName>
    <definedName name="r.CashFlow" localSheetId="20" hidden="1">#REF!</definedName>
    <definedName name="r.CashFlow" localSheetId="24" hidden="1">#REF!</definedName>
    <definedName name="r.CashFlow" localSheetId="25"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hidden="1">#REF!</definedName>
    <definedName name="r.Leverage" localSheetId="15" hidden="1">#REF!</definedName>
    <definedName name="r.Leverage" localSheetId="16" hidden="1">#REF!</definedName>
    <definedName name="r.Leverage" localSheetId="17" hidden="1">#REF!</definedName>
    <definedName name="r.Leverage" localSheetId="18" hidden="1">#REF!</definedName>
    <definedName name="r.Leverage" localSheetId="19" hidden="1">#REF!</definedName>
    <definedName name="r.Leverage" localSheetId="20" hidden="1">#REF!</definedName>
    <definedName name="r.Leverage" localSheetId="24" hidden="1">#REF!</definedName>
    <definedName name="r.Leverage" localSheetId="25"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hidden="1">#REF!</definedName>
    <definedName name="r.Liquidity" localSheetId="15" hidden="1">#REF!</definedName>
    <definedName name="r.Liquidity" localSheetId="16" hidden="1">#REF!</definedName>
    <definedName name="r.Liquidity" localSheetId="17" hidden="1">#REF!</definedName>
    <definedName name="r.Liquidity" localSheetId="18" hidden="1">#REF!</definedName>
    <definedName name="r.Liquidity" localSheetId="19" hidden="1">#REF!</definedName>
    <definedName name="r.Liquidity" localSheetId="20" hidden="1">#REF!</definedName>
    <definedName name="r.Liquidity" localSheetId="24" hidden="1">#REF!</definedName>
    <definedName name="r.Liquidity" localSheetId="25"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hidden="1">#REF!</definedName>
    <definedName name="r.Market" localSheetId="15" hidden="1">#REF!</definedName>
    <definedName name="r.Market" localSheetId="16" hidden="1">#REF!</definedName>
    <definedName name="r.Market" localSheetId="17" hidden="1">#REF!</definedName>
    <definedName name="r.Market" localSheetId="18" hidden="1">#REF!</definedName>
    <definedName name="r.Market" localSheetId="19" hidden="1">#REF!</definedName>
    <definedName name="r.Market" localSheetId="20" hidden="1">#REF!</definedName>
    <definedName name="r.Market" localSheetId="24" hidden="1">#REF!</definedName>
    <definedName name="r.Market" localSheetId="25"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hidden="1">#REF!</definedName>
    <definedName name="r.Profitability" localSheetId="15" hidden="1">#REF!</definedName>
    <definedName name="r.Profitability" localSheetId="16" hidden="1">#REF!</definedName>
    <definedName name="r.Profitability" localSheetId="17" hidden="1">#REF!</definedName>
    <definedName name="r.Profitability" localSheetId="18" hidden="1">#REF!</definedName>
    <definedName name="r.Profitability" localSheetId="19" hidden="1">#REF!</definedName>
    <definedName name="r.Profitability" localSheetId="20" hidden="1">#REF!</definedName>
    <definedName name="r.Profitability" localSheetId="24" hidden="1">#REF!</definedName>
    <definedName name="r.Profitability" localSheetId="25"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hidden="1">#REF!</definedName>
    <definedName name="r.Summary" localSheetId="15" hidden="1">#REF!</definedName>
    <definedName name="r.Summary" localSheetId="16" hidden="1">#REF!</definedName>
    <definedName name="r.Summary" localSheetId="17" hidden="1">#REF!</definedName>
    <definedName name="r.Summary" localSheetId="18" hidden="1">#REF!</definedName>
    <definedName name="r.Summary" localSheetId="19" hidden="1">#REF!</definedName>
    <definedName name="r.Summary" localSheetId="20" hidden="1">#REF!</definedName>
    <definedName name="r.Summary" localSheetId="24" hidden="1">#REF!</definedName>
    <definedName name="r.Summary" localSheetId="25"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hidden="1">#REF!</definedName>
    <definedName name="ra" localSheetId="15">#REF!</definedName>
    <definedName name="ra" localSheetId="16">#REF!</definedName>
    <definedName name="ra" localSheetId="17">#REF!</definedName>
    <definedName name="ra" localSheetId="18">#REF!</definedName>
    <definedName name="ra" localSheetId="19">#REF!</definedName>
    <definedName name="ra" localSheetId="20">#REF!</definedName>
    <definedName name="ra" localSheetId="24">#REF!</definedName>
    <definedName name="ra" localSheetId="25">#REF!</definedName>
    <definedName name="ra" localSheetId="26">#REF!</definedName>
    <definedName name="ra" localSheetId="27">#REF!</definedName>
    <definedName name="ra" localSheetId="28">#REF!</definedName>
    <definedName name="ra" localSheetId="29">#REF!</definedName>
    <definedName name="ra">#REF!</definedName>
    <definedName name="RateCase" localSheetId="15">#REF!</definedName>
    <definedName name="RateCase" localSheetId="16">#REF!</definedName>
    <definedName name="RateCase" localSheetId="17">#REF!</definedName>
    <definedName name="RateCase" localSheetId="18">#REF!</definedName>
    <definedName name="RateCase" localSheetId="19">#REF!</definedName>
    <definedName name="RateCase" localSheetId="20">#REF!</definedName>
    <definedName name="RateCase" localSheetId="24">#REF!</definedName>
    <definedName name="RateCase" localSheetId="25">#REF!</definedName>
    <definedName name="RateCase" localSheetId="26">#REF!</definedName>
    <definedName name="RateCase" localSheetId="27">#REF!</definedName>
    <definedName name="RateCase" localSheetId="28">#REF!</definedName>
    <definedName name="RateCase" localSheetId="29">#REF!</definedName>
    <definedName name="RateCase">#REF!</definedName>
    <definedName name="Re_Fi_Term_Loan_Maturity_Year" localSheetId="15">#REF!</definedName>
    <definedName name="Re_Fi_Term_Loan_Maturity_Year" localSheetId="16">#REF!</definedName>
    <definedName name="Re_Fi_Term_Loan_Maturity_Year" localSheetId="17">#REF!</definedName>
    <definedName name="Re_Fi_Term_Loan_Maturity_Year" localSheetId="18">#REF!</definedName>
    <definedName name="Re_Fi_Term_Loan_Maturity_Year" localSheetId="19">#REF!</definedName>
    <definedName name="Re_Fi_Term_Loan_Maturity_Year" localSheetId="20">#REF!</definedName>
    <definedName name="Re_Fi_Term_Loan_Maturity_Year" localSheetId="24">#REF!</definedName>
    <definedName name="Re_Fi_Term_Loan_Maturity_Year" localSheetId="25">#REF!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#REF!</definedName>
    <definedName name="REC" localSheetId="15">#REF!</definedName>
    <definedName name="REC" localSheetId="16">#REF!</definedName>
    <definedName name="REC" localSheetId="17">#REF!</definedName>
    <definedName name="REC" localSheetId="18">#REF!</definedName>
    <definedName name="REC" localSheetId="19">#REF!</definedName>
    <definedName name="REC" localSheetId="20">#REF!</definedName>
    <definedName name="REC" localSheetId="24">#REF!</definedName>
    <definedName name="REC" localSheetId="25">#REF!</definedName>
    <definedName name="REC" localSheetId="26">#REF!</definedName>
    <definedName name="REC" localSheetId="27">#REF!</definedName>
    <definedName name="REC" localSheetId="28">#REF!</definedName>
    <definedName name="REC" localSheetId="29">#REF!</definedName>
    <definedName name="REC">#REF!</definedName>
    <definedName name="reference3" localSheetId="15" hidden="1">{"SourcesUses",#N/A,TRUE,"CFMODEL";"TransOverview",#N/A,TRUE,"CFMODEL"}</definedName>
    <definedName name="reference3" localSheetId="16" hidden="1">{"SourcesUses",#N/A,TRUE,"CFMODEL";"TransOverview",#N/A,TRUE,"CFMODEL"}</definedName>
    <definedName name="reference3" localSheetId="17" hidden="1">{"SourcesUses",#N/A,TRUE,"CFMODEL";"TransOverview",#N/A,TRUE,"CFMODEL"}</definedName>
    <definedName name="reference3" localSheetId="18" hidden="1">{"SourcesUses",#N/A,TRUE,"CFMODEL";"TransOverview",#N/A,TRUE,"CFMODEL"}</definedName>
    <definedName name="reference3" localSheetId="19" hidden="1">{"SourcesUses",#N/A,TRUE,"CFMODEL";"TransOverview",#N/A,TRUE,"CFMODEL"}</definedName>
    <definedName name="reference3" localSheetId="20" hidden="1">{"SourcesUses",#N/A,TRUE,"CFMODEL";"TransOverview",#N/A,TRUE,"CFMODEL"}</definedName>
    <definedName name="reference3" localSheetId="21" hidden="1">{"SourcesUses",#N/A,TRUE,"CFMODEL";"TransOverview",#N/A,TRUE,"CFMODEL"}</definedName>
    <definedName name="reference3" localSheetId="2" hidden="1">{"SourcesUses",#N/A,TRUE,"CFMODEL";"TransOverview",#N/A,TRUE,"CFMODEL"}</definedName>
    <definedName name="reference3" localSheetId="7" hidden="1">{"SourcesUses",#N/A,TRUE,"CFMODEL";"TransOverview",#N/A,TRUE,"CFMODEL"}</definedName>
    <definedName name="reference3" localSheetId="12" hidden="1">{"SourcesUses",#N/A,TRUE,"CFMODEL";"TransOverview",#N/A,TRUE,"CFMODEL"}</definedName>
    <definedName name="reference3" localSheetId="14" hidden="1">{"SourcesUses",#N/A,TRUE,"CFMODEL";"TransOverview",#N/A,TRUE,"CFMODEL"}</definedName>
    <definedName name="reference3" localSheetId="24" hidden="1">{"SourcesUses",#N/A,TRUE,"CFMODEL";"TransOverview",#N/A,TRUE,"CFMODEL"}</definedName>
    <definedName name="reference3" localSheetId="25"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2" localSheetId="15" hidden="1">{"SourcesUses",#N/A,TRUE,"CFMODEL";"TransOverview",#N/A,TRUE,"CFMODEL"}</definedName>
    <definedName name="reference32" localSheetId="16"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19" hidden="1">{"SourcesUses",#N/A,TRUE,"CFMODEL";"TransOverview",#N/A,TRUE,"CFMODEL"}</definedName>
    <definedName name="reference32" localSheetId="20" hidden="1">{"SourcesUses",#N/A,TRUE,"CFMODEL";"TransOverview",#N/A,TRUE,"CFMODEL"}</definedName>
    <definedName name="reference32" localSheetId="21" hidden="1">{"SourcesUses",#N/A,TRUE,"CFMODEL";"TransOverview",#N/A,TRUE,"CFMODEL"}</definedName>
    <definedName name="reference32" localSheetId="2" hidden="1">{"SourcesUses",#N/A,TRUE,"CFMODEL";"TransOverview",#N/A,TRUE,"CFMODEL"}</definedName>
    <definedName name="reference32" localSheetId="7" hidden="1">{"SourcesUses",#N/A,TRUE,"CFMODEL";"TransOverview",#N/A,TRUE,"CFMODEL"}</definedName>
    <definedName name="reference32" localSheetId="12" hidden="1">{"SourcesUses",#N/A,TRUE,"CFMODEL";"TransOverview",#N/A,TRUE,"CFMODEL"}</definedName>
    <definedName name="reference32" localSheetId="14" hidden="1">{"SourcesUses",#N/A,TRUE,"CFMODEL";"TransOverview",#N/A,TRUE,"CFMODEL"}</definedName>
    <definedName name="reference32" localSheetId="24" hidden="1">{"SourcesUses",#N/A,TRUE,"CFMODEL";"TransOverview",#N/A,TRUE,"CFMODEL"}</definedName>
    <definedName name="reference32" localSheetId="25"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i_Debt_Service_Coverage_Ratio_List" localSheetId="15">#REF!</definedName>
    <definedName name="Refi_Debt_Service_Coverage_Ratio_List" localSheetId="16">#REF!</definedName>
    <definedName name="Refi_Debt_Service_Coverage_Ratio_List" localSheetId="17">#REF!</definedName>
    <definedName name="Refi_Debt_Service_Coverage_Ratio_List" localSheetId="18">#REF!</definedName>
    <definedName name="Refi_Debt_Service_Coverage_Ratio_List" localSheetId="19">#REF!</definedName>
    <definedName name="Refi_Debt_Service_Coverage_Ratio_List" localSheetId="20">#REF!</definedName>
    <definedName name="Refi_Debt_Service_Coverage_Ratio_List" localSheetId="24">#REF!</definedName>
    <definedName name="Refi_Debt_Service_Coverage_Ratio_List" localSheetId="25">#REF!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#REF!</definedName>
    <definedName name="Refi_DSCR_Criteria" localSheetId="15">#REF!</definedName>
    <definedName name="Refi_DSCR_Criteria" localSheetId="16">#REF!</definedName>
    <definedName name="Refi_DSCR_Criteria" localSheetId="17">#REF!</definedName>
    <definedName name="Refi_DSCR_Criteria" localSheetId="18">#REF!</definedName>
    <definedName name="Refi_DSCR_Criteria" localSheetId="19">#REF!</definedName>
    <definedName name="Refi_DSCR_Criteria" localSheetId="20">#REF!</definedName>
    <definedName name="Refi_DSCR_Criteria" localSheetId="24">#REF!</definedName>
    <definedName name="Refi_DSCR_Criteria" localSheetId="25">#REF!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#REF!</definedName>
    <definedName name="Refinancing_Amortization_Schedule" localSheetId="15">#REF!</definedName>
    <definedName name="Refinancing_Amortization_Schedule" localSheetId="16">#REF!</definedName>
    <definedName name="Refinancing_Amortization_Schedule" localSheetId="17">#REF!</definedName>
    <definedName name="Refinancing_Amortization_Schedule" localSheetId="18">#REF!</definedName>
    <definedName name="Refinancing_Amortization_Schedule" localSheetId="19">#REF!</definedName>
    <definedName name="Refinancing_Amortization_Schedule" localSheetId="20">#REF!</definedName>
    <definedName name="Refinancing_Amortization_Schedule" localSheetId="24">#REF!</definedName>
    <definedName name="Refinancing_Amortization_Schedule" localSheetId="25">#REF!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#REF!</definedName>
    <definedName name="Reggie" localSheetId="15">#REF!</definedName>
    <definedName name="Reggie" localSheetId="16">#REF!</definedName>
    <definedName name="Reggie" localSheetId="17">#REF!</definedName>
    <definedName name="Reggie" localSheetId="18">#REF!</definedName>
    <definedName name="Reggie" localSheetId="19">#REF!</definedName>
    <definedName name="Reggie" localSheetId="20">#REF!</definedName>
    <definedName name="Reggie" localSheetId="24">#REF!</definedName>
    <definedName name="Reggie" localSheetId="25">#REF!</definedName>
    <definedName name="Reggie" localSheetId="26">#REF!</definedName>
    <definedName name="Reggie" localSheetId="27">#REF!</definedName>
    <definedName name="Reggie" localSheetId="28">#REF!</definedName>
    <definedName name="Reggie" localSheetId="29">#REF!</definedName>
    <definedName name="Reggie">#REF!</definedName>
    <definedName name="Reggie1" localSheetId="15">#REF!</definedName>
    <definedName name="Reggie1" localSheetId="16">#REF!</definedName>
    <definedName name="Reggie1" localSheetId="17">#REF!</definedName>
    <definedName name="Reggie1" localSheetId="18">#REF!</definedName>
    <definedName name="Reggie1" localSheetId="19">#REF!</definedName>
    <definedName name="Reggie1" localSheetId="20">#REF!</definedName>
    <definedName name="Reggie1" localSheetId="24">#REF!</definedName>
    <definedName name="Reggie1" localSheetId="25">#REF!</definedName>
    <definedName name="Reggie1" localSheetId="26">#REF!</definedName>
    <definedName name="Reggie1" localSheetId="27">#REF!</definedName>
    <definedName name="Reggie1" localSheetId="28">#REF!</definedName>
    <definedName name="Reggie1" localSheetId="29">#REF!</definedName>
    <definedName name="Reggie1">#REF!</definedName>
    <definedName name="Repairs_Discount_Factor" localSheetId="15">#REF!</definedName>
    <definedName name="Repairs_Discount_Factor" localSheetId="16">#REF!</definedName>
    <definedName name="Repairs_Discount_Factor" localSheetId="17">#REF!</definedName>
    <definedName name="Repairs_Discount_Factor" localSheetId="18">#REF!</definedName>
    <definedName name="Repairs_Discount_Factor" localSheetId="19">#REF!</definedName>
    <definedName name="Repairs_Discount_Factor" localSheetId="20">#REF!</definedName>
    <definedName name="Repairs_Discount_Factor" localSheetId="24">#REF!</definedName>
    <definedName name="Repairs_Discount_Factor" localSheetId="25">#REF!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#REF!</definedName>
    <definedName name="repo_meanreversion" localSheetId="15">#REF!</definedName>
    <definedName name="repo_meanreversion" localSheetId="16">#REF!</definedName>
    <definedName name="repo_meanreversion" localSheetId="17">#REF!</definedName>
    <definedName name="repo_meanreversion" localSheetId="18">#REF!</definedName>
    <definedName name="repo_meanreversion" localSheetId="19">#REF!</definedName>
    <definedName name="repo_meanreversion" localSheetId="20">#REF!</definedName>
    <definedName name="repo_meanreversion" localSheetId="24">#REF!</definedName>
    <definedName name="repo_meanreversion" localSheetId="25">#REF!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#REF!</definedName>
    <definedName name="repo_model" localSheetId="15">#REF!</definedName>
    <definedName name="repo_model" localSheetId="16">#REF!</definedName>
    <definedName name="repo_model" localSheetId="17">#REF!</definedName>
    <definedName name="repo_model" localSheetId="18">#REF!</definedName>
    <definedName name="repo_model" localSheetId="19">#REF!</definedName>
    <definedName name="repo_model" localSheetId="20">#REF!</definedName>
    <definedName name="repo_model" localSheetId="24">#REF!</definedName>
    <definedName name="repo_model" localSheetId="25">#REF!</definedName>
    <definedName name="repo_model" localSheetId="26">#REF!</definedName>
    <definedName name="repo_model" localSheetId="27">#REF!</definedName>
    <definedName name="repo_model" localSheetId="28">#REF!</definedName>
    <definedName name="repo_model" localSheetId="29">#REF!</definedName>
    <definedName name="repo_model">#REF!</definedName>
    <definedName name="repo_volatility" localSheetId="15">#REF!</definedName>
    <definedName name="repo_volatility" localSheetId="16">#REF!</definedName>
    <definedName name="repo_volatility" localSheetId="17">#REF!</definedName>
    <definedName name="repo_volatility" localSheetId="18">#REF!</definedName>
    <definedName name="repo_volatility" localSheetId="19">#REF!</definedName>
    <definedName name="repo_volatility" localSheetId="20">#REF!</definedName>
    <definedName name="repo_volatility" localSheetId="24">#REF!</definedName>
    <definedName name="repo_volatility" localSheetId="25">#REF!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#REF!</definedName>
    <definedName name="rert" localSheetId="15" hidden="1">{"'Attachment'!$A$1:$L$49"}</definedName>
    <definedName name="rert" localSheetId="16" hidden="1">{"'Attachment'!$A$1:$L$49"}</definedName>
    <definedName name="rert" localSheetId="17" hidden="1">{"'Attachment'!$A$1:$L$49"}</definedName>
    <definedName name="rert" localSheetId="18" hidden="1">{"'Attachment'!$A$1:$L$49"}</definedName>
    <definedName name="rert" localSheetId="19" hidden="1">{"'Attachment'!$A$1:$L$49"}</definedName>
    <definedName name="rert" localSheetId="20" hidden="1">{"'Attachment'!$A$1:$L$49"}</definedName>
    <definedName name="rert" localSheetId="21" hidden="1">{"'Attachment'!$A$1:$L$49"}</definedName>
    <definedName name="rert" localSheetId="2" hidden="1">{"'Attachment'!$A$1:$L$49"}</definedName>
    <definedName name="rert" localSheetId="7" hidden="1">{"'Attachment'!$A$1:$L$49"}</definedName>
    <definedName name="rert" localSheetId="12" hidden="1">{"'Attachment'!$A$1:$L$49"}</definedName>
    <definedName name="rert" localSheetId="14" hidden="1">{"'Attachment'!$A$1:$L$49"}</definedName>
    <definedName name="rert" localSheetId="24" hidden="1">{"'Attachment'!$A$1:$L$49"}</definedName>
    <definedName name="rert" localSheetId="25"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S_MTR">1.8</definedName>
    <definedName name="Residual_Credit_Enhancement_LOC_Amount" localSheetId="15">#REF!</definedName>
    <definedName name="Residual_Credit_Enhancement_LOC_Amount" localSheetId="16">#REF!</definedName>
    <definedName name="Residual_Credit_Enhancement_LOC_Amount" localSheetId="17">#REF!</definedName>
    <definedName name="Residual_Credit_Enhancement_LOC_Amount" localSheetId="18">#REF!</definedName>
    <definedName name="Residual_Credit_Enhancement_LOC_Amount" localSheetId="19">#REF!</definedName>
    <definedName name="Residual_Credit_Enhancement_LOC_Amount" localSheetId="20">#REF!</definedName>
    <definedName name="Residual_Credit_Enhancement_LOC_Amount" localSheetId="24">#REF!</definedName>
    <definedName name="Residual_Credit_Enhancement_LOC_Amount" localSheetId="25">#REF!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#REF!</definedName>
    <definedName name="Residual_Credit_Enhancement_LOC_Arrangement_Fee" localSheetId="15">#REF!</definedName>
    <definedName name="Residual_Credit_Enhancement_LOC_Arrangement_Fee" localSheetId="16">#REF!</definedName>
    <definedName name="Residual_Credit_Enhancement_LOC_Arrangement_Fee" localSheetId="17">#REF!</definedName>
    <definedName name="Residual_Credit_Enhancement_LOC_Arrangement_Fee" localSheetId="18">#REF!</definedName>
    <definedName name="Residual_Credit_Enhancement_LOC_Arrangement_Fee" localSheetId="19">#REF!</definedName>
    <definedName name="Residual_Credit_Enhancement_LOC_Arrangement_Fee" localSheetId="20">#REF!</definedName>
    <definedName name="Residual_Credit_Enhancement_LOC_Arrangement_Fee" localSheetId="24">#REF!</definedName>
    <definedName name="Residual_Credit_Enhancement_LOC_Arrangement_Fee" localSheetId="25">#REF!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#REF!</definedName>
    <definedName name="Residual_Credit_Enhancement_LOC_Arrangement_Fee_Rate" localSheetId="15">#REF!</definedName>
    <definedName name="Residual_Credit_Enhancement_LOC_Arrangement_Fee_Rate" localSheetId="16">#REF!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19">#REF!</definedName>
    <definedName name="Residual_Credit_Enhancement_LOC_Arrangement_Fee_Rate" localSheetId="20">#REF!</definedName>
    <definedName name="Residual_Credit_Enhancement_LOC_Arrangement_Fee_Rate" localSheetId="24">#REF!</definedName>
    <definedName name="Residual_Credit_Enhancement_LOC_Arrangement_Fee_Rate" localSheetId="25">#REF!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#REF!</definedName>
    <definedName name="Residual_Credit_Enhancement_LOC_Commitment_Fee_Rate" localSheetId="15">#REF!</definedName>
    <definedName name="Residual_Credit_Enhancement_LOC_Commitment_Fee_Rate" localSheetId="16">#REF!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19">#REF!</definedName>
    <definedName name="Residual_Credit_Enhancement_LOC_Commitment_Fee_Rate" localSheetId="20">#REF!</definedName>
    <definedName name="Residual_Credit_Enhancement_LOC_Commitment_Fee_Rate" localSheetId="24">#REF!</definedName>
    <definedName name="Residual_Credit_Enhancement_LOC_Commitment_Fee_Rate" localSheetId="25">#REF!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#REF!</definedName>
    <definedName name="Residual_Credit_Enhancement_LOC_Fee" localSheetId="15">#REF!</definedName>
    <definedName name="Residual_Credit_Enhancement_LOC_Fee" localSheetId="16">#REF!</definedName>
    <definedName name="Residual_Credit_Enhancement_LOC_Fee" localSheetId="17">#REF!</definedName>
    <definedName name="Residual_Credit_Enhancement_LOC_Fee" localSheetId="18">#REF!</definedName>
    <definedName name="Residual_Credit_Enhancement_LOC_Fee" localSheetId="19">#REF!</definedName>
    <definedName name="Residual_Credit_Enhancement_LOC_Fee" localSheetId="20">#REF!</definedName>
    <definedName name="Residual_Credit_Enhancement_LOC_Fee" localSheetId="24">#REF!</definedName>
    <definedName name="Residual_Credit_Enhancement_LOC_Fee" localSheetId="25">#REF!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#REF!</definedName>
    <definedName name="Residual_Credit_Enhancement_LOC_Fee_Operation" localSheetId="15">#REF!</definedName>
    <definedName name="Residual_Credit_Enhancement_LOC_Fee_Operation" localSheetId="16">#REF!</definedName>
    <definedName name="Residual_Credit_Enhancement_LOC_Fee_Operation" localSheetId="17">#REF!</definedName>
    <definedName name="Residual_Credit_Enhancement_LOC_Fee_Operation" localSheetId="18">#REF!</definedName>
    <definedName name="Residual_Credit_Enhancement_LOC_Fee_Operation" localSheetId="19">#REF!</definedName>
    <definedName name="Residual_Credit_Enhancement_LOC_Fee_Operation" localSheetId="20">#REF!</definedName>
    <definedName name="Residual_Credit_Enhancement_LOC_Fee_Operation" localSheetId="24">#REF!</definedName>
    <definedName name="Residual_Credit_Enhancement_LOC_Fee_Operation" localSheetId="25">#REF!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#REF!</definedName>
    <definedName name="Residual_Credit_Enhancement_LOC_Fee_Rate" localSheetId="15">#REF!</definedName>
    <definedName name="Residual_Credit_Enhancement_LOC_Fee_Rate" localSheetId="16">#REF!</definedName>
    <definedName name="Residual_Credit_Enhancement_LOC_Fee_Rate" localSheetId="17">#REF!</definedName>
    <definedName name="Residual_Credit_Enhancement_LOC_Fee_Rate" localSheetId="18">#REF!</definedName>
    <definedName name="Residual_Credit_Enhancement_LOC_Fee_Rate" localSheetId="19">#REF!</definedName>
    <definedName name="Residual_Credit_Enhancement_LOC_Fee_Rate" localSheetId="20">#REF!</definedName>
    <definedName name="Residual_Credit_Enhancement_LOC_Fee_Rate" localSheetId="24">#REF!</definedName>
    <definedName name="Residual_Credit_Enhancement_LOC_Fee_Rate" localSheetId="25">#REF!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#REF!</definedName>
    <definedName name="Residual_Credit_Enhancement_LOC_Percentage" localSheetId="15">#REF!</definedName>
    <definedName name="Residual_Credit_Enhancement_LOC_Percentage" localSheetId="16">#REF!</definedName>
    <definedName name="Residual_Credit_Enhancement_LOC_Percentage" localSheetId="17">#REF!</definedName>
    <definedName name="Residual_Credit_Enhancement_LOC_Percentage" localSheetId="18">#REF!</definedName>
    <definedName name="Residual_Credit_Enhancement_LOC_Percentage" localSheetId="19">#REF!</definedName>
    <definedName name="Residual_Credit_Enhancement_LOC_Percentage" localSheetId="20">#REF!</definedName>
    <definedName name="Residual_Credit_Enhancement_LOC_Percentage" localSheetId="24">#REF!</definedName>
    <definedName name="Residual_Credit_Enhancement_LOC_Percentage" localSheetId="25">#REF!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#REF!</definedName>
    <definedName name="Residual_Credit_Enhancement_LOC_Upfront_Fee" localSheetId="15">#REF!</definedName>
    <definedName name="Residual_Credit_Enhancement_LOC_Upfront_Fee" localSheetId="16">#REF!</definedName>
    <definedName name="Residual_Credit_Enhancement_LOC_Upfront_Fee" localSheetId="17">#REF!</definedName>
    <definedName name="Residual_Credit_Enhancement_LOC_Upfront_Fee" localSheetId="18">#REF!</definedName>
    <definedName name="Residual_Credit_Enhancement_LOC_Upfront_Fee" localSheetId="19">#REF!</definedName>
    <definedName name="Residual_Credit_Enhancement_LOC_Upfront_Fee" localSheetId="20">#REF!</definedName>
    <definedName name="Residual_Credit_Enhancement_LOC_Upfront_Fee" localSheetId="24">#REF!</definedName>
    <definedName name="Residual_Credit_Enhancement_LOC_Upfront_Fee" localSheetId="25">#REF!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#REF!</definedName>
    <definedName name="Residual_Credit_Enhancement_LOC_Upfront_Fee_Rate" localSheetId="15">#REF!</definedName>
    <definedName name="Residual_Credit_Enhancement_LOC_Upfront_Fee_Rate" localSheetId="16">#REF!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19">#REF!</definedName>
    <definedName name="Residual_Credit_Enhancement_LOC_Upfront_Fee_Rate" localSheetId="20">#REF!</definedName>
    <definedName name="Residual_Credit_Enhancement_LOC_Upfront_Fee_Rate" localSheetId="24">#REF!</definedName>
    <definedName name="Residual_Credit_Enhancement_LOC_Upfront_Fee_Rate" localSheetId="25">#REF!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#REF!</definedName>
    <definedName name="Restricted_Construction_Contingency_Amount" localSheetId="15">#REF!</definedName>
    <definedName name="Restricted_Construction_Contingency_Amount" localSheetId="16">#REF!</definedName>
    <definedName name="Restricted_Construction_Contingency_Amount" localSheetId="17">#REF!</definedName>
    <definedName name="Restricted_Construction_Contingency_Amount" localSheetId="18">#REF!</definedName>
    <definedName name="Restricted_Construction_Contingency_Amount" localSheetId="19">#REF!</definedName>
    <definedName name="Restricted_Construction_Contingency_Amount" localSheetId="20">#REF!</definedName>
    <definedName name="Restricted_Construction_Contingency_Amount" localSheetId="24">#REF!</definedName>
    <definedName name="Restricted_Construction_Contingency_Amount" localSheetId="25">#REF!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#REF!</definedName>
    <definedName name="RETADD" localSheetId="15">#REF!</definedName>
    <definedName name="RETADD" localSheetId="16">#REF!</definedName>
    <definedName name="RETADD" localSheetId="17">#REF!</definedName>
    <definedName name="RETADD" localSheetId="18">#REF!</definedName>
    <definedName name="RETADD" localSheetId="19">#REF!</definedName>
    <definedName name="RETADD" localSheetId="20">#REF!</definedName>
    <definedName name="RETADD" localSheetId="24">#REF!</definedName>
    <definedName name="RETADD" localSheetId="25">#REF!</definedName>
    <definedName name="RETADD" localSheetId="26">#REF!</definedName>
    <definedName name="RETADD" localSheetId="27">#REF!</definedName>
    <definedName name="RETADD" localSheetId="28">#REF!</definedName>
    <definedName name="RETADD" localSheetId="29">#REF!</definedName>
    <definedName name="RETADD">#REF!</definedName>
    <definedName name="retro_table" localSheetId="15">#REF!</definedName>
    <definedName name="retro_table" localSheetId="16">#REF!</definedName>
    <definedName name="retro_table" localSheetId="17">#REF!</definedName>
    <definedName name="retro_table" localSheetId="18">#REF!</definedName>
    <definedName name="retro_table" localSheetId="19">#REF!</definedName>
    <definedName name="retro_table" localSheetId="20">#REF!</definedName>
    <definedName name="retro_table" localSheetId="24">#REF!</definedName>
    <definedName name="retro_table" localSheetId="25">#REF!</definedName>
    <definedName name="retro_table" localSheetId="26">#REF!</definedName>
    <definedName name="retro_table" localSheetId="27">#REF!</definedName>
    <definedName name="retro_table" localSheetId="28">#REF!</definedName>
    <definedName name="retro_table" localSheetId="29">#REF!</definedName>
    <definedName name="retro_table">#REF!</definedName>
    <definedName name="Revolver_Related_Costs___Closing" localSheetId="15">#REF!</definedName>
    <definedName name="Revolver_Related_Costs___Closing" localSheetId="16">#REF!</definedName>
    <definedName name="Revolver_Related_Costs___Closing" localSheetId="17">#REF!</definedName>
    <definedName name="Revolver_Related_Costs___Closing" localSheetId="18">#REF!</definedName>
    <definedName name="Revolver_Related_Costs___Closing" localSheetId="19">#REF!</definedName>
    <definedName name="Revolver_Related_Costs___Closing" localSheetId="20">#REF!</definedName>
    <definedName name="Revolver_Related_Costs___Closing" localSheetId="24">#REF!</definedName>
    <definedName name="Revolver_Related_Costs___Closing" localSheetId="25">#REF!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#REF!</definedName>
    <definedName name="Right_of_Way_Base_Year" localSheetId="15">#REF!</definedName>
    <definedName name="Right_of_Way_Base_Year" localSheetId="16">#REF!</definedName>
    <definedName name="Right_of_Way_Base_Year" localSheetId="17">#REF!</definedName>
    <definedName name="Right_of_Way_Base_Year" localSheetId="18">#REF!</definedName>
    <definedName name="Right_of_Way_Base_Year" localSheetId="19">#REF!</definedName>
    <definedName name="Right_of_Way_Base_Year" localSheetId="20">#REF!</definedName>
    <definedName name="Right_of_Way_Base_Year" localSheetId="24">#REF!</definedName>
    <definedName name="Right_of_Way_Base_Year" localSheetId="25">#REF!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#REF!</definedName>
    <definedName name="Right_of_Way_Escalation_Factor" localSheetId="15">#REF!</definedName>
    <definedName name="Right_of_Way_Escalation_Factor" localSheetId="16">#REF!</definedName>
    <definedName name="Right_of_Way_Escalation_Factor" localSheetId="17">#REF!</definedName>
    <definedName name="Right_of_Way_Escalation_Factor" localSheetId="18">#REF!</definedName>
    <definedName name="Right_of_Way_Escalation_Factor" localSheetId="19">#REF!</definedName>
    <definedName name="Right_of_Way_Escalation_Factor" localSheetId="20">#REF!</definedName>
    <definedName name="Right_of_Way_Escalation_Factor" localSheetId="24">#REF!</definedName>
    <definedName name="Right_of_Way_Escalation_Factor" localSheetId="25">#REF!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#REF!</definedName>
    <definedName name="Right_of_Way_Inputs_per_Year" localSheetId="15">#REF!</definedName>
    <definedName name="Right_of_Way_Inputs_per_Year" localSheetId="16">#REF!</definedName>
    <definedName name="Right_of_Way_Inputs_per_Year" localSheetId="17">#REF!</definedName>
    <definedName name="Right_of_Way_Inputs_per_Year" localSheetId="18">#REF!</definedName>
    <definedName name="Right_of_Way_Inputs_per_Year" localSheetId="19">#REF!</definedName>
    <definedName name="Right_of_Way_Inputs_per_Year" localSheetId="20">#REF!</definedName>
    <definedName name="Right_of_Way_Inputs_per_Year" localSheetId="24">#REF!</definedName>
    <definedName name="Right_of_Way_Inputs_per_Year" localSheetId="25">#REF!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#REF!</definedName>
    <definedName name="Right_of_Way_Payments" localSheetId="15">#REF!</definedName>
    <definedName name="Right_of_Way_Payments" localSheetId="16">#REF!</definedName>
    <definedName name="Right_of_Way_Payments" localSheetId="17">#REF!</definedName>
    <definedName name="Right_of_Way_Payments" localSheetId="18">#REF!</definedName>
    <definedName name="Right_of_Way_Payments" localSheetId="19">#REF!</definedName>
    <definedName name="Right_of_Way_Payments" localSheetId="20">#REF!</definedName>
    <definedName name="Right_of_Way_Payments" localSheetId="24">#REF!</definedName>
    <definedName name="Right_of_Way_Payments" localSheetId="25">#REF!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#REF!</definedName>
    <definedName name="Right_of_Way_Payments_in_1999" localSheetId="15">#REF!</definedName>
    <definedName name="Right_of_Way_Payments_in_1999" localSheetId="16">#REF!</definedName>
    <definedName name="Right_of_Way_Payments_in_1999" localSheetId="17">#REF!</definedName>
    <definedName name="Right_of_Way_Payments_in_1999" localSheetId="18">#REF!</definedName>
    <definedName name="Right_of_Way_Payments_in_1999" localSheetId="19">#REF!</definedName>
    <definedName name="Right_of_Way_Payments_in_1999" localSheetId="20">#REF!</definedName>
    <definedName name="Right_of_Way_Payments_in_1999" localSheetId="24">#REF!</definedName>
    <definedName name="Right_of_Way_Payments_in_1999" localSheetId="25">#REF!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5">#REF!</definedName>
    <definedName name="ROE_Quarterly_Calculation_15_Years" localSheetId="16">#REF!</definedName>
    <definedName name="ROE_Quarterly_Calculation_15_Years" localSheetId="17">#REF!</definedName>
    <definedName name="ROE_Quarterly_Calculation_15_Years" localSheetId="18">#REF!</definedName>
    <definedName name="ROE_Quarterly_Calculation_15_Years" localSheetId="19">#REF!</definedName>
    <definedName name="ROE_Quarterly_Calculation_15_Years" localSheetId="20">#REF!</definedName>
    <definedName name="ROE_Quarterly_Calculation_15_Years" localSheetId="24">#REF!</definedName>
    <definedName name="ROE_Quarterly_Calculation_15_Years" localSheetId="25">#REF!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#REF!</definedName>
    <definedName name="ROE_Quarterly_Calculation_20_Years" localSheetId="15">#REF!</definedName>
    <definedName name="ROE_Quarterly_Calculation_20_Years" localSheetId="16">#REF!</definedName>
    <definedName name="ROE_Quarterly_Calculation_20_Years" localSheetId="17">#REF!</definedName>
    <definedName name="ROE_Quarterly_Calculation_20_Years" localSheetId="18">#REF!</definedName>
    <definedName name="ROE_Quarterly_Calculation_20_Years" localSheetId="19">#REF!</definedName>
    <definedName name="ROE_Quarterly_Calculation_20_Years" localSheetId="20">#REF!</definedName>
    <definedName name="ROE_Quarterly_Calculation_20_Years" localSheetId="24">#REF!</definedName>
    <definedName name="ROE_Quarterly_Calculation_20_Years" localSheetId="25">#REF!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#REF!</definedName>
    <definedName name="rough" localSheetId="15">IF('CARE Table 1'!Values_Entered,HEADER_ROW+'CARE Table 1'!Number_of_Payments,HEADER_ROW)</definedName>
    <definedName name="rough" localSheetId="16">IF('CARE Table 2'!Values_Entered,HEADER_ROW+'CARE Table 2'!Number_of_Payments,HEADER_ROW)</definedName>
    <definedName name="rough" localSheetId="17">IF('CARE Table 3A _3B'!Values_Entered,HEADER_ROW+'CARE Table 3A _3B'!Number_of_Payments,HEADER_ROW)</definedName>
    <definedName name="rough" localSheetId="18">IF('CARE Table 4'!Values_Entered,HEADER_ROW+'CARE Table 4'!Number_of_Payments,HEADER_ROW)</definedName>
    <definedName name="rough" localSheetId="19">IF('CARE Table 5'!Values_Entered,HEADER_ROW+'CARE Table 5'!Number_of_Payments,HEADER_ROW)</definedName>
    <definedName name="rough" localSheetId="20">IF('CARE Table 6'!Values_Entered,HEADER_ROW+'CARE Table 6'!Number_of_Payments,HEADER_ROW)</definedName>
    <definedName name="rough" localSheetId="21">IF('CARE Table 7'!Values_Entered,HEADER_ROW+'CARE Table 7'!Number_of_Payments,HEADER_ROW)</definedName>
    <definedName name="rough" localSheetId="2">IF('ESA Table 2 - MAIN'!Values_Entered,HEADER_ROW+'ESA Table 2 - MAIN'!Number_of_Payments,HEADER_ROW)</definedName>
    <definedName name="rough" localSheetId="3">IF('ESA Table 2A - MFWB'!Values_Entered,HEADER_ROW+'ESA Table 2A - MFWB'!Number_of_Payments,HEADER_ROW)</definedName>
    <definedName name="rough" localSheetId="5">IF('ESA Table 2C - BE'!Values_Entered,HEADER_ROW+'ESA Table 2C - BE'!Number_of_Payments,HEADER_ROW)</definedName>
    <definedName name="rough" localSheetId="7">IF('ESA Table 2E - CSD'!Values_Entered,HEADER_ROW+'ESA Table 2E - CSD'!Number_of_Payments,HEADER_ROW)</definedName>
    <definedName name="rough" localSheetId="12">IF('ESA Table 7'!Values_Entered,HEADER_ROW+'ESA Table 7'!Number_of_Payments,HEADER_ROW)</definedName>
    <definedName name="rough" localSheetId="14">IF('ESA Table 9'!Values_Entered,HEADER_ROW+'ESA Table 9'!Number_of_Payments,HEADER_ROW)</definedName>
    <definedName name="rough" localSheetId="24">IF('FERA Table 1'!Values_Entered,HEADER_ROW+'FERA Table 1'!Number_of_Payments,HEADER_ROW)</definedName>
    <definedName name="rough" localSheetId="25">IF('FERA Table 2'!Values_Entered,HEADER_ROW+'FERA Table 2'!Number_of_Payments,HEADER_ROW)</definedName>
    <definedName name="rough" localSheetId="26">IF('FERA Table 3A _3B'!Values_Entered,HEADER_ROW+'FERA Table 3A _3B'!Number_of_Payments,HEADER_ROW)</definedName>
    <definedName name="rough" localSheetId="27">IF('FERA Table 4'!Values_Entered,HEADER_ROW+'FERA Table 4'!Number_of_Payments,HEADER_ROW)</definedName>
    <definedName name="rough" localSheetId="28">IF('FERA Table 5'!Values_Entered,HEADER_ROW+'FERA Table 5'!Number_of_Payments,HEADER_ROW)</definedName>
    <definedName name="rough" localSheetId="29">IF('FERA Table 6'!Values_Entered,HEADER_ROW+'FERA Table 6'!Number_of_Payments,HEADER_ROW)</definedName>
    <definedName name="rough">IF(Values_Entered,HEADER_ROW+Number_of_Payments,HEADER_ROW)</definedName>
    <definedName name="rrrrr" localSheetId="15" hidden="1">{"SourcesUses",#N/A,TRUE,#N/A;"TransOverview",#N/A,TRUE,"CFMODEL"}</definedName>
    <definedName name="rrrrr" localSheetId="16" hidden="1">{"SourcesUses",#N/A,TRUE,#N/A;"TransOverview",#N/A,TRUE,"CFMODEL"}</definedName>
    <definedName name="rrrrr" localSheetId="17" hidden="1">{"SourcesUses",#N/A,TRUE,#N/A;"TransOverview",#N/A,TRUE,"CFMODEL"}</definedName>
    <definedName name="rrrrr" localSheetId="18" hidden="1">{"SourcesUses",#N/A,TRUE,#N/A;"TransOverview",#N/A,TRUE,"CFMODEL"}</definedName>
    <definedName name="rrrrr" localSheetId="19" hidden="1">{"SourcesUses",#N/A,TRUE,#N/A;"TransOverview",#N/A,TRUE,"CFMODEL"}</definedName>
    <definedName name="rrrrr" localSheetId="20" hidden="1">{"SourcesUses",#N/A,TRUE,#N/A;"TransOverview",#N/A,TRUE,"CFMODEL"}</definedName>
    <definedName name="rrrrr" localSheetId="21" hidden="1">{"SourcesUses",#N/A,TRUE,#N/A;"TransOverview",#N/A,TRUE,"CFMODEL"}</definedName>
    <definedName name="rrrrr" localSheetId="2" hidden="1">{"SourcesUses",#N/A,TRUE,#N/A;"TransOverview",#N/A,TRUE,"CFMODEL"}</definedName>
    <definedName name="rrrrr" localSheetId="7" hidden="1">{"SourcesUses",#N/A,TRUE,#N/A;"TransOverview",#N/A,TRUE,"CFMODEL"}</definedName>
    <definedName name="rrrrr" localSheetId="12" hidden="1">{"SourcesUses",#N/A,TRUE,#N/A;"TransOverview",#N/A,TRUE,"CFMODEL"}</definedName>
    <definedName name="rrrrr" localSheetId="14" hidden="1">{"SourcesUses",#N/A,TRUE,#N/A;"TransOverview",#N/A,TRUE,"CFMODEL"}</definedName>
    <definedName name="rrrrr" localSheetId="24" hidden="1">{"SourcesUses",#N/A,TRUE,#N/A;"TransOverview",#N/A,TRUE,"CFMODEL"}</definedName>
    <definedName name="rrrrr" localSheetId="25"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r" localSheetId="15" hidden="1">{"SourcesUses",#N/A,TRUE,"FundsFlow";"TransOverview",#N/A,TRUE,"FundsFlow"}</definedName>
    <definedName name="rrrrrr" localSheetId="16" hidden="1">{"SourcesUses",#N/A,TRUE,"FundsFlow";"TransOverview",#N/A,TRUE,"FundsFlow"}</definedName>
    <definedName name="rrrrrr" localSheetId="17" hidden="1">{"SourcesUses",#N/A,TRUE,"FundsFlow";"TransOverview",#N/A,TRUE,"FundsFlow"}</definedName>
    <definedName name="rrrrrr" localSheetId="18" hidden="1">{"SourcesUses",#N/A,TRUE,"FundsFlow";"TransOverview",#N/A,TRUE,"FundsFlow"}</definedName>
    <definedName name="rrrrrr" localSheetId="19" hidden="1">{"SourcesUses",#N/A,TRUE,"FundsFlow";"TransOverview",#N/A,TRUE,"FundsFlow"}</definedName>
    <definedName name="rrrrrr" localSheetId="20" hidden="1">{"SourcesUses",#N/A,TRUE,"FundsFlow";"TransOverview",#N/A,TRUE,"FundsFlow"}</definedName>
    <definedName name="rrrrrr" localSheetId="21" hidden="1">{"SourcesUses",#N/A,TRUE,"FundsFlow";"TransOverview",#N/A,TRUE,"FundsFlow"}</definedName>
    <definedName name="rrrrrr" localSheetId="2" hidden="1">{"SourcesUses",#N/A,TRUE,"FundsFlow";"TransOverview",#N/A,TRUE,"FundsFlow"}</definedName>
    <definedName name="rrrrrr" localSheetId="7" hidden="1">{"SourcesUses",#N/A,TRUE,"FundsFlow";"TransOverview",#N/A,TRUE,"FundsFlow"}</definedName>
    <definedName name="rrrrrr" localSheetId="12" hidden="1">{"SourcesUses",#N/A,TRUE,"FundsFlow";"TransOverview",#N/A,TRUE,"FundsFlow"}</definedName>
    <definedName name="rrrrrr" localSheetId="14" hidden="1">{"SourcesUses",#N/A,TRUE,"FundsFlow";"TransOverview",#N/A,TRUE,"FundsFlow"}</definedName>
    <definedName name="rrrrrr" localSheetId="24" hidden="1">{"SourcesUses",#N/A,TRUE,"FundsFlow";"TransOverview",#N/A,TRUE,"FundsFlow"}</definedName>
    <definedName name="rrrrrr" localSheetId="25"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2" localSheetId="15" hidden="1">{"SourcesUses",#N/A,TRUE,"FundsFlow";"TransOverview",#N/A,TRUE,"FundsFlow"}</definedName>
    <definedName name="rrrrrr2" localSheetId="16"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19" hidden="1">{"SourcesUses",#N/A,TRUE,"FundsFlow";"TransOverview",#N/A,TRUE,"FundsFlow"}</definedName>
    <definedName name="rrrrrr2" localSheetId="20" hidden="1">{"SourcesUses",#N/A,TRUE,"FundsFlow";"TransOverview",#N/A,TRUE,"FundsFlow"}</definedName>
    <definedName name="rrrrrr2" localSheetId="21" hidden="1">{"SourcesUses",#N/A,TRUE,"FundsFlow";"TransOverview",#N/A,TRUE,"FundsFlow"}</definedName>
    <definedName name="rrrrrr2" localSheetId="2" hidden="1">{"SourcesUses",#N/A,TRUE,"FundsFlow";"TransOverview",#N/A,TRUE,"FundsFlow"}</definedName>
    <definedName name="rrrrrr2" localSheetId="7" hidden="1">{"SourcesUses",#N/A,TRUE,"FundsFlow";"TransOverview",#N/A,TRUE,"FundsFlow"}</definedName>
    <definedName name="rrrrrr2" localSheetId="12" hidden="1">{"SourcesUses",#N/A,TRUE,"FundsFlow";"TransOverview",#N/A,TRUE,"FundsFlow"}</definedName>
    <definedName name="rrrrrr2" localSheetId="14" hidden="1">{"SourcesUses",#N/A,TRUE,"FundsFlow";"TransOverview",#N/A,TRUE,"FundsFlow"}</definedName>
    <definedName name="rrrrrr2" localSheetId="24" hidden="1">{"SourcesUses",#N/A,TRUE,"FundsFlow";"TransOverview",#N/A,TRUE,"FundsFlow"}</definedName>
    <definedName name="rrrrrr2" localSheetId="25"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un_Mkt_Shares">'[9]Mkt Share Calculator'!$K$6:$N$13</definedName>
    <definedName name="Run_Year">'[9]Mkt Share Calculator'!$B$6</definedName>
    <definedName name="Salary_Escalation_1996">'[19]FED G&amp;A Assumption Rates'!$B$8</definedName>
    <definedName name="Salary_Escalation_1997">'[19]FED G&amp;A Assumption Rates'!$C$8</definedName>
    <definedName name="Salary_Escalation_1998">'[19]FED G&amp;A Assumption Rates'!$D$8</definedName>
    <definedName name="Salary_Escalation_1999">'[19]FED G&amp;A Assumption Rates'!$E$8</definedName>
    <definedName name="Salary_Escalation_2000">'[19]FED G&amp;A Assumption Rates'!$F$8</definedName>
    <definedName name="Sale_of_Assets_Year" localSheetId="15">#REF!</definedName>
    <definedName name="Sale_of_Assets_Year" localSheetId="16">#REF!</definedName>
    <definedName name="Sale_of_Assets_Year" localSheetId="17">#REF!</definedName>
    <definedName name="Sale_of_Assets_Year" localSheetId="18">#REF!</definedName>
    <definedName name="Sale_of_Assets_Year" localSheetId="19">#REF!</definedName>
    <definedName name="Sale_of_Assets_Year" localSheetId="20">#REF!</definedName>
    <definedName name="Sale_of_Assets_Year" localSheetId="24">#REF!</definedName>
    <definedName name="Sale_of_Assets_Year" localSheetId="25">#REF!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#REF!</definedName>
    <definedName name="Sale_Price_of_Assets_Input" localSheetId="15">#REF!</definedName>
    <definedName name="Sale_Price_of_Assets_Input" localSheetId="16">#REF!</definedName>
    <definedName name="Sale_Price_of_Assets_Input" localSheetId="17">#REF!</definedName>
    <definedName name="Sale_Price_of_Assets_Input" localSheetId="18">#REF!</definedName>
    <definedName name="Sale_Price_of_Assets_Input" localSheetId="19">#REF!</definedName>
    <definedName name="Sale_Price_of_Assets_Input" localSheetId="20">#REF!</definedName>
    <definedName name="Sale_Price_of_Assets_Input" localSheetId="24">#REF!</definedName>
    <definedName name="Sale_Price_of_Assets_Input" localSheetId="25">#REF!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'[9]Mkt Share Calculator'!$C$3</definedName>
    <definedName name="scgbs" localSheetId="15">#REF!</definedName>
    <definedName name="scgbs" localSheetId="16">#REF!</definedName>
    <definedName name="scgbs" localSheetId="17">#REF!</definedName>
    <definedName name="scgbs" localSheetId="18">#REF!</definedName>
    <definedName name="scgbs" localSheetId="19">#REF!</definedName>
    <definedName name="scgbs" localSheetId="20">#REF!</definedName>
    <definedName name="scgbs" localSheetId="24">#REF!</definedName>
    <definedName name="scgbs" localSheetId="25">#REF!</definedName>
    <definedName name="scgbs" localSheetId="26">#REF!</definedName>
    <definedName name="scgbs" localSheetId="27">#REF!</definedName>
    <definedName name="scgbs" localSheetId="28">#REF!</definedName>
    <definedName name="scgbs" localSheetId="29">#REF!</definedName>
    <definedName name="scgbs">#REF!</definedName>
    <definedName name="scgpl" localSheetId="15">#REF!</definedName>
    <definedName name="scgpl" localSheetId="16">#REF!</definedName>
    <definedName name="scgpl" localSheetId="17">#REF!</definedName>
    <definedName name="scgpl" localSheetId="18">#REF!</definedName>
    <definedName name="scgpl" localSheetId="19">#REF!</definedName>
    <definedName name="scgpl" localSheetId="20">#REF!</definedName>
    <definedName name="scgpl" localSheetId="24">#REF!</definedName>
    <definedName name="scgpl" localSheetId="25">#REF!</definedName>
    <definedName name="scgpl" localSheetId="26">#REF!</definedName>
    <definedName name="scgpl" localSheetId="27">#REF!</definedName>
    <definedName name="scgpl" localSheetId="28">#REF!</definedName>
    <definedName name="scgpl" localSheetId="29">#REF!</definedName>
    <definedName name="scgpl">#REF!</definedName>
    <definedName name="sdafsadf" localSheetId="15"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 hidden="1">{#N/A,#N/A,FALSE,"Aging Summary";#N/A,#N/A,FALSE,"Ratio Analysis";#N/A,#N/A,FALSE,"Test 120 Day Accts";#N/A,#N/A,FALSE,"Tickmarks"}</definedName>
    <definedName name="sdafsadf" localSheetId="7" hidden="1">{#N/A,#N/A,FALSE,"Aging Summary";#N/A,#N/A,FALSE,"Ratio Analysis";#N/A,#N/A,FALSE,"Test 120 Day Accts";#N/A,#N/A,FALSE,"Tickmarks"}</definedName>
    <definedName name="sdafsadf" localSheetId="12" hidden="1">{#N/A,#N/A,FALSE,"Aging Summary";#N/A,#N/A,FALSE,"Ratio Analysis";#N/A,#N/A,FALSE,"Test 120 Day Accts";#N/A,#N/A,FALSE,"Tickmarks"}</definedName>
    <definedName name="sdafsadf" localSheetId="14" hidden="1">{#N/A,#N/A,FALSE,"Aging Summary";#N/A,#N/A,FALSE,"Ratio Analysis";#N/A,#N/A,FALSE,"Test 120 Day Accts";#N/A,#N/A,FALSE,"Tickmarks"}</definedName>
    <definedName name="sdafsadf" localSheetId="24" hidden="1">{#N/A,#N/A,FALSE,"Aging Summary";#N/A,#N/A,FALSE,"Ratio Analysis";#N/A,#N/A,FALSE,"Test 120 Day Accts";#N/A,#N/A,FALSE,"Tickmarks"}</definedName>
    <definedName name="sdafsadf" localSheetId="25"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f">[29]lookup!$C$4:$F$29</definedName>
    <definedName name="sdge" hidden="1">12</definedName>
    <definedName name="SDHRS" localSheetId="15">#REF!</definedName>
    <definedName name="SDHRS" localSheetId="16">#REF!</definedName>
    <definedName name="SDHRS" localSheetId="17">#REF!</definedName>
    <definedName name="SDHRS" localSheetId="18">#REF!</definedName>
    <definedName name="SDHRS" localSheetId="19">#REF!</definedName>
    <definedName name="SDHRS" localSheetId="20">#REF!</definedName>
    <definedName name="SDHRS" localSheetId="24">#REF!</definedName>
    <definedName name="SDHRS" localSheetId="25">#REF!</definedName>
    <definedName name="SDHRS" localSheetId="26">#REF!</definedName>
    <definedName name="SDHRS" localSheetId="27">#REF!</definedName>
    <definedName name="SDHRS" localSheetId="28">#REF!</definedName>
    <definedName name="SDHRS" localSheetId="29">#REF!</definedName>
    <definedName name="SDHRS">#REF!</definedName>
    <definedName name="Sempra" localSheetId="15">#REF!</definedName>
    <definedName name="Sempra" localSheetId="16">#REF!</definedName>
    <definedName name="Sempra" localSheetId="17">#REF!</definedName>
    <definedName name="Sempra" localSheetId="18">#REF!</definedName>
    <definedName name="Sempra" localSheetId="19">#REF!</definedName>
    <definedName name="Sempra" localSheetId="20">#REF!</definedName>
    <definedName name="Sempra" localSheetId="24">#REF!</definedName>
    <definedName name="Sempra" localSheetId="25">#REF!</definedName>
    <definedName name="Sempra" localSheetId="26">#REF!</definedName>
    <definedName name="Sempra" localSheetId="27">#REF!</definedName>
    <definedName name="Sempra" localSheetId="28">#REF!</definedName>
    <definedName name="Sempra" localSheetId="29">#REF!</definedName>
    <definedName name="Sempra">#REF!</definedName>
    <definedName name="sencount" hidden="1">1</definedName>
    <definedName name="Sensitivity_Switch" localSheetId="15">#REF!</definedName>
    <definedName name="Sensitivity_Switch" localSheetId="16">#REF!</definedName>
    <definedName name="Sensitivity_Switch" localSheetId="17">#REF!</definedName>
    <definedName name="Sensitivity_Switch" localSheetId="18">#REF!</definedName>
    <definedName name="Sensitivity_Switch" localSheetId="19">#REF!</definedName>
    <definedName name="Sensitivity_Switch" localSheetId="20">#REF!</definedName>
    <definedName name="Sensitivity_Switch" localSheetId="24">#REF!</definedName>
    <definedName name="Sensitivity_Switch" localSheetId="25">#REF!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#REF!</definedName>
    <definedName name="Sensor" localSheetId="15">#REF!</definedName>
    <definedName name="Sensor" localSheetId="16">#REF!</definedName>
    <definedName name="Sensor" localSheetId="17">#REF!</definedName>
    <definedName name="Sensor" localSheetId="18">#REF!</definedName>
    <definedName name="Sensor" localSheetId="19">#REF!</definedName>
    <definedName name="Sensor" localSheetId="20">#REF!</definedName>
    <definedName name="Sensor" localSheetId="24">#REF!</definedName>
    <definedName name="Sensor" localSheetId="25">#REF!</definedName>
    <definedName name="Sensor" localSheetId="26">#REF!</definedName>
    <definedName name="Sensor" localSheetId="27">#REF!</definedName>
    <definedName name="Sensor" localSheetId="28">#REF!</definedName>
    <definedName name="Sensor" localSheetId="29">#REF!</definedName>
    <definedName name="Sensor">#REF!</definedName>
    <definedName name="Servicios_DGN_prorrateo" localSheetId="15">#REF!</definedName>
    <definedName name="Servicios_DGN_prorrateo" localSheetId="16">#REF!</definedName>
    <definedName name="Servicios_DGN_prorrateo" localSheetId="17">#REF!</definedName>
    <definedName name="Servicios_DGN_prorrateo" localSheetId="18">#REF!</definedName>
    <definedName name="Servicios_DGN_prorrateo" localSheetId="19">#REF!</definedName>
    <definedName name="Servicios_DGN_prorrateo" localSheetId="20">#REF!</definedName>
    <definedName name="Servicios_DGN_prorrateo" localSheetId="24">#REF!</definedName>
    <definedName name="Servicios_DGN_prorrateo" localSheetId="25">#REF!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#REF!</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5" hidden="1">#REF!</definedName>
    <definedName name="skfskfksk" localSheetId="16" hidden="1">#REF!</definedName>
    <definedName name="skfskfksk" localSheetId="17" hidden="1">#REF!</definedName>
    <definedName name="skfskfksk" localSheetId="18" hidden="1">#REF!</definedName>
    <definedName name="skfskfksk" localSheetId="19" hidden="1">#REF!</definedName>
    <definedName name="skfskfksk" localSheetId="20" hidden="1">#REF!</definedName>
    <definedName name="skfskfksk" localSheetId="24" hidden="1">#REF!</definedName>
    <definedName name="skfskfksk" localSheetId="25"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hidden="1">#REF!</definedName>
    <definedName name="SL_Conversion_Date" localSheetId="15">#REF!</definedName>
    <definedName name="SL_Conversion_Date" localSheetId="16">#REF!</definedName>
    <definedName name="SL_Conversion_Date" localSheetId="17">#REF!</definedName>
    <definedName name="SL_Conversion_Date" localSheetId="18">#REF!</definedName>
    <definedName name="SL_Conversion_Date" localSheetId="19">#REF!</definedName>
    <definedName name="SL_Conversion_Date" localSheetId="20">#REF!</definedName>
    <definedName name="SL_Conversion_Date" localSheetId="24">#REF!</definedName>
    <definedName name="SL_Conversion_Date" localSheetId="25">#REF!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#REF!</definedName>
    <definedName name="SL_Conversion_Month" localSheetId="15">#REF!</definedName>
    <definedName name="SL_Conversion_Month" localSheetId="16">#REF!</definedName>
    <definedName name="SL_Conversion_Month" localSheetId="17">#REF!</definedName>
    <definedName name="SL_Conversion_Month" localSheetId="18">#REF!</definedName>
    <definedName name="SL_Conversion_Month" localSheetId="19">#REF!</definedName>
    <definedName name="SL_Conversion_Month" localSheetId="20">#REF!</definedName>
    <definedName name="SL_Conversion_Month" localSheetId="24">#REF!</definedName>
    <definedName name="SL_Conversion_Month" localSheetId="25">#REF!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#REF!</definedName>
    <definedName name="SL_Conversion_Year" localSheetId="15">#REF!</definedName>
    <definedName name="SL_Conversion_Year" localSheetId="16">#REF!</definedName>
    <definedName name="SL_Conversion_Year" localSheetId="17">#REF!</definedName>
    <definedName name="SL_Conversion_Year" localSheetId="18">#REF!</definedName>
    <definedName name="SL_Conversion_Year" localSheetId="19">#REF!</definedName>
    <definedName name="SL_Conversion_Year" localSheetId="20">#REF!</definedName>
    <definedName name="SL_Conversion_Year" localSheetId="24">#REF!</definedName>
    <definedName name="SL_Conversion_Year" localSheetId="25">#REF!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#REF!</definedName>
    <definedName name="SL_Maturity_Date" localSheetId="15">#REF!</definedName>
    <definedName name="SL_Maturity_Date" localSheetId="16">#REF!</definedName>
    <definedName name="SL_Maturity_Date" localSheetId="17">#REF!</definedName>
    <definedName name="SL_Maturity_Date" localSheetId="18">#REF!</definedName>
    <definedName name="SL_Maturity_Date" localSheetId="19">#REF!</definedName>
    <definedName name="SL_Maturity_Date" localSheetId="20">#REF!</definedName>
    <definedName name="SL_Maturity_Date" localSheetId="24">#REF!</definedName>
    <definedName name="SL_Maturity_Date" localSheetId="25">#REF!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#REF!</definedName>
    <definedName name="SL_Maturity_Year" localSheetId="15">#REF!</definedName>
    <definedName name="SL_Maturity_Year" localSheetId="16">#REF!</definedName>
    <definedName name="SL_Maturity_Year" localSheetId="17">#REF!</definedName>
    <definedName name="SL_Maturity_Year" localSheetId="18">#REF!</definedName>
    <definedName name="SL_Maturity_Year" localSheetId="19">#REF!</definedName>
    <definedName name="SL_Maturity_Year" localSheetId="20">#REF!</definedName>
    <definedName name="SL_Maturity_Year" localSheetId="24">#REF!</definedName>
    <definedName name="SL_Maturity_Year" localSheetId="25">#REF!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#REF!</definedName>
    <definedName name="SL_Tranche_A_Interest_Expense_Construction" localSheetId="15">#REF!</definedName>
    <definedName name="SL_Tranche_A_Interest_Expense_Construction" localSheetId="16">#REF!</definedName>
    <definedName name="SL_Tranche_A_Interest_Expense_Construction" localSheetId="17">#REF!</definedName>
    <definedName name="SL_Tranche_A_Interest_Expense_Construction" localSheetId="18">#REF!</definedName>
    <definedName name="SL_Tranche_A_Interest_Expense_Construction" localSheetId="19">#REF!</definedName>
    <definedName name="SL_Tranche_A_Interest_Expense_Construction" localSheetId="20">#REF!</definedName>
    <definedName name="SL_Tranche_A_Interest_Expense_Construction" localSheetId="24">#REF!</definedName>
    <definedName name="SL_Tranche_A_Interest_Expense_Construction" localSheetId="25">#REF!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#REF!</definedName>
    <definedName name="SL_Tranche_A_Notes_Interest_Expense" localSheetId="15">#REF!</definedName>
    <definedName name="SL_Tranche_A_Notes_Interest_Expense" localSheetId="16">#REF!</definedName>
    <definedName name="SL_Tranche_A_Notes_Interest_Expense" localSheetId="17">#REF!</definedName>
    <definedName name="SL_Tranche_A_Notes_Interest_Expense" localSheetId="18">#REF!</definedName>
    <definedName name="SL_Tranche_A_Notes_Interest_Expense" localSheetId="19">#REF!</definedName>
    <definedName name="SL_Tranche_A_Notes_Interest_Expense" localSheetId="20">#REF!</definedName>
    <definedName name="SL_Tranche_A_Notes_Interest_Expense" localSheetId="24">#REF!</definedName>
    <definedName name="SL_Tranche_A_Notes_Interest_Expense" localSheetId="25">#REF!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#REF!</definedName>
    <definedName name="SL_Tranche_A_Notes_Principal_Payments" localSheetId="15">#REF!</definedName>
    <definedName name="SL_Tranche_A_Notes_Principal_Payments" localSheetId="16">#REF!</definedName>
    <definedName name="SL_Tranche_A_Notes_Principal_Payments" localSheetId="17">#REF!</definedName>
    <definedName name="SL_Tranche_A_Notes_Principal_Payments" localSheetId="18">#REF!</definedName>
    <definedName name="SL_Tranche_A_Notes_Principal_Payments" localSheetId="19">#REF!</definedName>
    <definedName name="SL_Tranche_A_Notes_Principal_Payments" localSheetId="20">#REF!</definedName>
    <definedName name="SL_Tranche_A_Notes_Principal_Payments" localSheetId="24">#REF!</definedName>
    <definedName name="SL_Tranche_A_Notes_Principal_Payments" localSheetId="25">#REF!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#REF!</definedName>
    <definedName name="SL_Tranche_C_Certificates_Principal_Payments" localSheetId="15">#REF!</definedName>
    <definedName name="SL_Tranche_C_Certificates_Principal_Payments" localSheetId="16">#REF!</definedName>
    <definedName name="SL_Tranche_C_Certificates_Principal_Payments" localSheetId="17">#REF!</definedName>
    <definedName name="SL_Tranche_C_Certificates_Principal_Payments" localSheetId="18">#REF!</definedName>
    <definedName name="SL_Tranche_C_Certificates_Principal_Payments" localSheetId="19">#REF!</definedName>
    <definedName name="SL_Tranche_C_Certificates_Principal_Payments" localSheetId="20">#REF!</definedName>
    <definedName name="SL_Tranche_C_Certificates_Principal_Payments" localSheetId="24">#REF!</definedName>
    <definedName name="SL_Tranche_C_Certificates_Principal_Payments" localSheetId="25">#REF!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#REF!</definedName>
    <definedName name="Sleepy_Hollow_Payment" localSheetId="15">#REF!</definedName>
    <definedName name="Sleepy_Hollow_Payment" localSheetId="16">#REF!</definedName>
    <definedName name="Sleepy_Hollow_Payment" localSheetId="17">#REF!</definedName>
    <definedName name="Sleepy_Hollow_Payment" localSheetId="18">#REF!</definedName>
    <definedName name="Sleepy_Hollow_Payment" localSheetId="19">#REF!</definedName>
    <definedName name="Sleepy_Hollow_Payment" localSheetId="20">#REF!</definedName>
    <definedName name="Sleepy_Hollow_Payment" localSheetId="24">#REF!</definedName>
    <definedName name="Sleepy_Hollow_Payment" localSheetId="25">#REF!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#REF!</definedName>
    <definedName name="smll_mtr">1.85</definedName>
    <definedName name="SpotDates">'[20]Spot&amp;Imbalance'!$L$1:$BU$2</definedName>
    <definedName name="SpotMTM">'[20]Spot&amp;Imbalance'!$B$62:$BU$105</definedName>
    <definedName name="SpotVol">'[20]Spot&amp;Imbalance'!$B$7:$BU$50</definedName>
    <definedName name="Spread" localSheetId="15">#REF!</definedName>
    <definedName name="Spread" localSheetId="16">#REF!</definedName>
    <definedName name="Spread" localSheetId="17">#REF!</definedName>
    <definedName name="Spread" localSheetId="18">#REF!</definedName>
    <definedName name="Spread" localSheetId="19">#REF!</definedName>
    <definedName name="Spread" localSheetId="20">#REF!</definedName>
    <definedName name="Spread" localSheetId="24">#REF!</definedName>
    <definedName name="Spread" localSheetId="25">#REF!</definedName>
    <definedName name="Spread" localSheetId="26">#REF!</definedName>
    <definedName name="Spread" localSheetId="27">#REF!</definedName>
    <definedName name="Spread" localSheetId="28">#REF!</definedName>
    <definedName name="Spread" localSheetId="29">#REF!</definedName>
    <definedName name="Spread">#REF!</definedName>
    <definedName name="spread_meanreversion" localSheetId="15">#REF!</definedName>
    <definedName name="spread_meanreversion" localSheetId="16">#REF!</definedName>
    <definedName name="spread_meanreversion" localSheetId="17">#REF!</definedName>
    <definedName name="spread_meanreversion" localSheetId="18">#REF!</definedName>
    <definedName name="spread_meanreversion" localSheetId="19">#REF!</definedName>
    <definedName name="spread_meanreversion" localSheetId="20">#REF!</definedName>
    <definedName name="spread_meanreversion" localSheetId="24">#REF!</definedName>
    <definedName name="spread_meanreversion" localSheetId="25">#REF!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#REF!</definedName>
    <definedName name="spread_meanreversion2" localSheetId="15">#REF!</definedName>
    <definedName name="spread_meanreversion2" localSheetId="16">#REF!</definedName>
    <definedName name="spread_meanreversion2" localSheetId="17">#REF!</definedName>
    <definedName name="spread_meanreversion2" localSheetId="18">#REF!</definedName>
    <definedName name="spread_meanreversion2" localSheetId="19">#REF!</definedName>
    <definedName name="spread_meanreversion2" localSheetId="20">#REF!</definedName>
    <definedName name="spread_meanreversion2" localSheetId="24">#REF!</definedName>
    <definedName name="spread_meanreversion2" localSheetId="25">#REF!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#REF!</definedName>
    <definedName name="spread_meshpoints" localSheetId="15">#REF!</definedName>
    <definedName name="spread_meshpoints" localSheetId="16">#REF!</definedName>
    <definedName name="spread_meshpoints" localSheetId="17">#REF!</definedName>
    <definedName name="spread_meshpoints" localSheetId="18">#REF!</definedName>
    <definedName name="spread_meshpoints" localSheetId="19">#REF!</definedName>
    <definedName name="spread_meshpoints" localSheetId="20">#REF!</definedName>
    <definedName name="spread_meshpoints" localSheetId="24">#REF!</definedName>
    <definedName name="spread_meshpoints" localSheetId="25">#REF!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#REF!</definedName>
    <definedName name="spread_model" localSheetId="15">#REF!</definedName>
    <definedName name="spread_model" localSheetId="16">#REF!</definedName>
    <definedName name="spread_model" localSheetId="17">#REF!</definedName>
    <definedName name="spread_model" localSheetId="18">#REF!</definedName>
    <definedName name="spread_model" localSheetId="19">#REF!</definedName>
    <definedName name="spread_model" localSheetId="20">#REF!</definedName>
    <definedName name="spread_model" localSheetId="24">#REF!</definedName>
    <definedName name="spread_model" localSheetId="25">#REF!</definedName>
    <definedName name="spread_model" localSheetId="26">#REF!</definedName>
    <definedName name="spread_model" localSheetId="27">#REF!</definedName>
    <definedName name="spread_model" localSheetId="28">#REF!</definedName>
    <definedName name="spread_model" localSheetId="29">#REF!</definedName>
    <definedName name="spread_model">#REF!</definedName>
    <definedName name="spread_volatility" localSheetId="15">#REF!</definedName>
    <definedName name="spread_volatility" localSheetId="16">#REF!</definedName>
    <definedName name="spread_volatility" localSheetId="17">#REF!</definedName>
    <definedName name="spread_volatility" localSheetId="18">#REF!</definedName>
    <definedName name="spread_volatility" localSheetId="19">#REF!</definedName>
    <definedName name="spread_volatility" localSheetId="20">#REF!</definedName>
    <definedName name="spread_volatility" localSheetId="24">#REF!</definedName>
    <definedName name="spread_volatility" localSheetId="25">#REF!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#REF!</definedName>
    <definedName name="spread_volatility2" localSheetId="15">#REF!</definedName>
    <definedName name="spread_volatility2" localSheetId="16">#REF!</definedName>
    <definedName name="spread_volatility2" localSheetId="17">#REF!</definedName>
    <definedName name="spread_volatility2" localSheetId="18">#REF!</definedName>
    <definedName name="spread_volatility2" localSheetId="19">#REF!</definedName>
    <definedName name="spread_volatility2" localSheetId="20">#REF!</definedName>
    <definedName name="spread_volatility2" localSheetId="24">#REF!</definedName>
    <definedName name="spread_volatility2" localSheetId="25">#REF!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#REF!</definedName>
    <definedName name="SPWS_WBID">"2FFB1B3F-8871-4190-9222-8139C9167BAF"</definedName>
    <definedName name="ssnra">#REF!</definedName>
    <definedName name="sss" localSheetId="15" hidden="1">{"SourcesUses",#N/A,TRUE,#N/A;"TransOverview",#N/A,TRUE,"CFMODEL"}</definedName>
    <definedName name="sss" localSheetId="16" hidden="1">{"SourcesUses",#N/A,TRUE,#N/A;"TransOverview",#N/A,TRUE,"CFMODEL"}</definedName>
    <definedName name="sss" localSheetId="17" hidden="1">{"SourcesUses",#N/A,TRUE,#N/A;"TransOverview",#N/A,TRUE,"CFMODEL"}</definedName>
    <definedName name="sss" localSheetId="18" hidden="1">{"SourcesUses",#N/A,TRUE,#N/A;"TransOverview",#N/A,TRUE,"CFMODEL"}</definedName>
    <definedName name="sss" localSheetId="19" hidden="1">{"SourcesUses",#N/A,TRUE,#N/A;"TransOverview",#N/A,TRUE,"CFMODEL"}</definedName>
    <definedName name="sss" localSheetId="20" hidden="1">{"SourcesUses",#N/A,TRUE,#N/A;"TransOverview",#N/A,TRUE,"CFMODEL"}</definedName>
    <definedName name="sss" localSheetId="21" hidden="1">{"SourcesUses",#N/A,TRUE,#N/A;"TransOverview",#N/A,TRUE,"CFMODEL"}</definedName>
    <definedName name="sss" localSheetId="2" hidden="1">{"SourcesUses",#N/A,TRUE,#N/A;"TransOverview",#N/A,TRUE,"CFMODEL"}</definedName>
    <definedName name="sss" localSheetId="7" hidden="1">{"SourcesUses",#N/A,TRUE,#N/A;"TransOverview",#N/A,TRUE,"CFMODEL"}</definedName>
    <definedName name="sss" localSheetId="12" hidden="1">{"SourcesUses",#N/A,TRUE,#N/A;"TransOverview",#N/A,TRUE,"CFMODEL"}</definedName>
    <definedName name="sss" localSheetId="14" hidden="1">{"SourcesUses",#N/A,TRUE,#N/A;"TransOverview",#N/A,TRUE,"CFMODEL"}</definedName>
    <definedName name="sss" localSheetId="24" hidden="1">{"SourcesUses",#N/A,TRUE,#N/A;"TransOverview",#N/A,TRUE,"CFMODEL"}</definedName>
    <definedName name="sss" localSheetId="25"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ssssssssssssss" localSheetId="15" hidden="1">{"Income Statement",#N/A,FALSE,"CFMODEL";"Balance Sheet",#N/A,FALSE,"CFMODEL"}</definedName>
    <definedName name="sssssssssssssssss" localSheetId="16" hidden="1">{"Income Statement",#N/A,FALSE,"CFMODEL";"Balance Sheet",#N/A,FALSE,"CFMODEL"}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19" hidden="1">{"Income Statement",#N/A,FALSE,"CFMODEL";"Balance Sheet",#N/A,FALSE,"CFMODEL"}</definedName>
    <definedName name="sssssssssssssssss" localSheetId="20" hidden="1">{"Income Statement",#N/A,FALSE,"CFMODEL";"Balance Sheet",#N/A,FALSE,"CFMODEL"}</definedName>
    <definedName name="sssssssssssssssss" localSheetId="21" hidden="1">{"Income Statement",#N/A,FALSE,"CFMODEL";"Balance Sheet",#N/A,FALSE,"CFMODEL"}</definedName>
    <definedName name="sssssssssssssssss" localSheetId="2" hidden="1">{"Income Statement",#N/A,FALSE,"CFMODEL";"Balance Sheet",#N/A,FALSE,"CFMODEL"}</definedName>
    <definedName name="sssssssssssssssss" localSheetId="7" hidden="1">{"Income Statement",#N/A,FALSE,"CFMODEL";"Balance Sheet",#N/A,FALSE,"CFMODEL"}</definedName>
    <definedName name="sssssssssssssssss" localSheetId="12" hidden="1">{"Income Statement",#N/A,FALSE,"CFMODEL";"Balance Sheet",#N/A,FALSE,"CFMODEL"}</definedName>
    <definedName name="sssssssssssssssss" localSheetId="14" hidden="1">{"Income Statement",#N/A,FALSE,"CFMODEL";"Balance Sheet",#N/A,FALSE,"CFMODEL"}</definedName>
    <definedName name="sssssssssssssssss" localSheetId="24" hidden="1">{"Income Statement",#N/A,FALSE,"CFMODEL";"Balance Sheet",#N/A,FALSE,"CFMODEL"}</definedName>
    <definedName name="sssssssssssssssss" localSheetId="25"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ss" localSheetId="15" hidden="1">{"Income Statement",#N/A,FALSE,"CFMODEL";"Balance Sheet",#N/A,FALSE,"CFMODEL"}</definedName>
    <definedName name="sssssssssssssssssss" localSheetId="16"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19" hidden="1">{"Income Statement",#N/A,FALSE,"CFMODEL";"Balance Sheet",#N/A,FALSE,"CFMODEL"}</definedName>
    <definedName name="sssssssssssssssssss" localSheetId="20" hidden="1">{"Income Statement",#N/A,FALSE,"CFMODEL";"Balance Sheet",#N/A,FALSE,"CFMODEL"}</definedName>
    <definedName name="sssssssssssssssssss" localSheetId="21" hidden="1">{"Income Statement",#N/A,FALSE,"CFMODEL";"Balance Sheet",#N/A,FALSE,"CFMODEL"}</definedName>
    <definedName name="sssssssssssssssssss" localSheetId="2" hidden="1">{"Income Statement",#N/A,FALSE,"CFMODEL";"Balance Sheet",#N/A,FALSE,"CFMODEL"}</definedName>
    <definedName name="sssssssssssssssssss" localSheetId="7" hidden="1">{"Income Statement",#N/A,FALSE,"CFMODEL";"Balance Sheet",#N/A,FALSE,"CFMODEL"}</definedName>
    <definedName name="sssssssssssssssssss" localSheetId="12" hidden="1">{"Income Statement",#N/A,FALSE,"CFMODEL";"Balance Sheet",#N/A,FALSE,"CFMODEL"}</definedName>
    <definedName name="sssssssssssssssssss" localSheetId="14" hidden="1">{"Income Statement",#N/A,FALSE,"CFMODEL";"Balance Sheet",#N/A,FALSE,"CFMODEL"}</definedName>
    <definedName name="sssssssssssssssssss" localSheetId="24" hidden="1">{"Income Statement",#N/A,FALSE,"CFMODEL";"Balance Sheet",#N/A,FALSE,"CFMODEL"}</definedName>
    <definedName name="sssssssssssssssssss" localSheetId="25"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taged_Online_Incremental_Net_Cash_Flow_in_Year_1" localSheetId="15">#REF!</definedName>
    <definedName name="Staged_Online_Incremental_Net_Cash_Flow_in_Year_1" localSheetId="16">#REF!</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19">#REF!</definedName>
    <definedName name="Staged_Online_Incremental_Net_Cash_Flow_in_Year_1" localSheetId="20">#REF!</definedName>
    <definedName name="Staged_Online_Incremental_Net_Cash_Flow_in_Year_1" localSheetId="24">#REF!</definedName>
    <definedName name="Staged_Online_Incremental_Net_Cash_Flow_in_Year_1" localSheetId="25">#REF!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#REF!</definedName>
    <definedName name="STATEGAS" localSheetId="15">#REF!</definedName>
    <definedName name="STATEGAS" localSheetId="16">#REF!</definedName>
    <definedName name="STATEGAS" localSheetId="17">#REF!</definedName>
    <definedName name="STATEGAS" localSheetId="18">#REF!</definedName>
    <definedName name="STATEGAS" localSheetId="19">#REF!</definedName>
    <definedName name="STATEGAS" localSheetId="20">#REF!</definedName>
    <definedName name="STATEGAS" localSheetId="24">#REF!</definedName>
    <definedName name="STATEGAS" localSheetId="25">#REF!</definedName>
    <definedName name="STATEGAS" localSheetId="26">#REF!</definedName>
    <definedName name="STATEGAS" localSheetId="27">#REF!</definedName>
    <definedName name="STATEGAS" localSheetId="28">#REF!</definedName>
    <definedName name="STATEGAS" localSheetId="29">#REF!</definedName>
    <definedName name="STATEGAS">#REF!</definedName>
    <definedName name="STATELEC" localSheetId="15">#REF!</definedName>
    <definedName name="STATELEC" localSheetId="16">#REF!</definedName>
    <definedName name="STATELEC" localSheetId="17">#REF!</definedName>
    <definedName name="STATELEC" localSheetId="18">#REF!</definedName>
    <definedName name="STATELEC" localSheetId="19">#REF!</definedName>
    <definedName name="STATELEC" localSheetId="20">#REF!</definedName>
    <definedName name="STATELEC" localSheetId="24">#REF!</definedName>
    <definedName name="STATELEC" localSheetId="25">#REF!</definedName>
    <definedName name="STATELEC" localSheetId="26">#REF!</definedName>
    <definedName name="STATELEC" localSheetId="27">#REF!</definedName>
    <definedName name="STATELEC" localSheetId="28">#REF!</definedName>
    <definedName name="STATELEC" localSheetId="29">#REF!</definedName>
    <definedName name="STATELEC">#REF!</definedName>
    <definedName name="swap_meanreversion" localSheetId="15">#REF!</definedName>
    <definedName name="swap_meanreversion" localSheetId="16">#REF!</definedName>
    <definedName name="swap_meanreversion" localSheetId="17">#REF!</definedName>
    <definedName name="swap_meanreversion" localSheetId="18">#REF!</definedName>
    <definedName name="swap_meanreversion" localSheetId="19">#REF!</definedName>
    <definedName name="swap_meanreversion" localSheetId="20">#REF!</definedName>
    <definedName name="swap_meanreversion" localSheetId="24">#REF!</definedName>
    <definedName name="swap_meanreversion" localSheetId="25">#REF!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#REF!</definedName>
    <definedName name="swap_model" localSheetId="15">#REF!</definedName>
    <definedName name="swap_model" localSheetId="16">#REF!</definedName>
    <definedName name="swap_model" localSheetId="17">#REF!</definedName>
    <definedName name="swap_model" localSheetId="18">#REF!</definedName>
    <definedName name="swap_model" localSheetId="19">#REF!</definedName>
    <definedName name="swap_model" localSheetId="20">#REF!</definedName>
    <definedName name="swap_model" localSheetId="24">#REF!</definedName>
    <definedName name="swap_model" localSheetId="25">#REF!</definedName>
    <definedName name="swap_model" localSheetId="26">#REF!</definedName>
    <definedName name="swap_model" localSheetId="27">#REF!</definedName>
    <definedName name="swap_model" localSheetId="28">#REF!</definedName>
    <definedName name="swap_model" localSheetId="29">#REF!</definedName>
    <definedName name="swap_model">#REF!</definedName>
    <definedName name="swap_volatility" localSheetId="15">#REF!</definedName>
    <definedName name="swap_volatility" localSheetId="16">#REF!</definedName>
    <definedName name="swap_volatility" localSheetId="17">#REF!</definedName>
    <definedName name="swap_volatility" localSheetId="18">#REF!</definedName>
    <definedName name="swap_volatility" localSheetId="19">#REF!</definedName>
    <definedName name="swap_volatility" localSheetId="20">#REF!</definedName>
    <definedName name="swap_volatility" localSheetId="24">#REF!</definedName>
    <definedName name="swap_volatility" localSheetId="25">#REF!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#REF!</definedName>
    <definedName name="SwapBasisDates">[20]BasisSwap!$J$1:$BT$2</definedName>
    <definedName name="SwapBasisMTM">[20]BasisSwap!$B$34:$BT$50</definedName>
    <definedName name="SwapBasisVol">[20]BasisSwap!$B$7:$BT$25</definedName>
    <definedName name="SwapFFDates">[20]FFSwap!$J$1:$BT$2</definedName>
    <definedName name="SwapFFMTM">[20]FFSwap!$B$34:$BT$50</definedName>
    <definedName name="SwapFFVol">[20]FFSwap!$B$7:$BT$25</definedName>
    <definedName name="swaption_meanreversion" localSheetId="15">#REF!</definedName>
    <definedName name="swaption_meanreversion" localSheetId="16">#REF!</definedName>
    <definedName name="swaption_meanreversion" localSheetId="17">#REF!</definedName>
    <definedName name="swaption_meanreversion" localSheetId="18">#REF!</definedName>
    <definedName name="swaption_meanreversion" localSheetId="19">#REF!</definedName>
    <definedName name="swaption_meanreversion" localSheetId="20">#REF!</definedName>
    <definedName name="swaption_meanreversion" localSheetId="24">#REF!</definedName>
    <definedName name="swaption_meanreversion" localSheetId="25">#REF!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#REF!</definedName>
    <definedName name="swaption_model" localSheetId="15">#REF!</definedName>
    <definedName name="swaption_model" localSheetId="16">#REF!</definedName>
    <definedName name="swaption_model" localSheetId="17">#REF!</definedName>
    <definedName name="swaption_model" localSheetId="18">#REF!</definedName>
    <definedName name="swaption_model" localSheetId="19">#REF!</definedName>
    <definedName name="swaption_model" localSheetId="20">#REF!</definedName>
    <definedName name="swaption_model" localSheetId="24">#REF!</definedName>
    <definedName name="swaption_model" localSheetId="25">#REF!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#REF!</definedName>
    <definedName name="swaption_volatility" localSheetId="15">#REF!</definedName>
    <definedName name="swaption_volatility" localSheetId="16">#REF!</definedName>
    <definedName name="swaption_volatility" localSheetId="17">#REF!</definedName>
    <definedName name="swaption_volatility" localSheetId="18">#REF!</definedName>
    <definedName name="swaption_volatility" localSheetId="19">#REF!</definedName>
    <definedName name="swaption_volatility" localSheetId="20">#REF!</definedName>
    <definedName name="swaption_volatility" localSheetId="24">#REF!</definedName>
    <definedName name="swaption_volatility" localSheetId="25">#REF!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#REF!</definedName>
    <definedName name="SWPC_Mgmt_Fee_Base_year">[4]Inputs!$B$162</definedName>
    <definedName name="Synthetic_Lease_Financial_Partial_Year_Factor" localSheetId="15">#REF!</definedName>
    <definedName name="Synthetic_Lease_Financial_Partial_Year_Factor" localSheetId="16">#REF!</definedName>
    <definedName name="Synthetic_Lease_Financial_Partial_Year_Factor" localSheetId="17">#REF!</definedName>
    <definedName name="Synthetic_Lease_Financial_Partial_Year_Factor" localSheetId="18">#REF!</definedName>
    <definedName name="Synthetic_Lease_Financial_Partial_Year_Factor" localSheetId="19">#REF!</definedName>
    <definedName name="Synthetic_Lease_Financial_Partial_Year_Factor" localSheetId="20">#REF!</definedName>
    <definedName name="Synthetic_Lease_Financial_Partial_Year_Factor" localSheetId="24">#REF!</definedName>
    <definedName name="Synthetic_Lease_Financial_Partial_Year_Factor" localSheetId="25">#REF!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#REF!</definedName>
    <definedName name="Synthetic_Lease_Tranche_A_Interest_Expense" localSheetId="15">#REF!</definedName>
    <definedName name="Synthetic_Lease_Tranche_A_Interest_Expense" localSheetId="16">#REF!</definedName>
    <definedName name="Synthetic_Lease_Tranche_A_Interest_Expense" localSheetId="17">#REF!</definedName>
    <definedName name="Synthetic_Lease_Tranche_A_Interest_Expense" localSheetId="18">#REF!</definedName>
    <definedName name="Synthetic_Lease_Tranche_A_Interest_Expense" localSheetId="19">#REF!</definedName>
    <definedName name="Synthetic_Lease_Tranche_A_Interest_Expense" localSheetId="20">#REF!</definedName>
    <definedName name="Synthetic_Lease_Tranche_A_Interest_Expense" localSheetId="24">#REF!</definedName>
    <definedName name="Synthetic_Lease_Tranche_A_Interest_Expense" localSheetId="25">#REF!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#REF!</definedName>
    <definedName name="Synthetic_Lease_Tranche_C_Interest_Expense" localSheetId="15">#REF!</definedName>
    <definedName name="Synthetic_Lease_Tranche_C_Interest_Expense" localSheetId="16">#REF!</definedName>
    <definedName name="Synthetic_Lease_Tranche_C_Interest_Expense" localSheetId="17">#REF!</definedName>
    <definedName name="Synthetic_Lease_Tranche_C_Interest_Expense" localSheetId="18">#REF!</definedName>
    <definedName name="Synthetic_Lease_Tranche_C_Interest_Expense" localSheetId="19">#REF!</definedName>
    <definedName name="Synthetic_Lease_Tranche_C_Interest_Expense" localSheetId="20">#REF!</definedName>
    <definedName name="Synthetic_Lease_Tranche_C_Interest_Expense" localSheetId="24">#REF!</definedName>
    <definedName name="Synthetic_Lease_Tranche_C_Interest_Expense" localSheetId="25">#REF!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#REF!</definedName>
    <definedName name="T_CREDIT">0.00017</definedName>
    <definedName name="Table1" localSheetId="15">#REF!</definedName>
    <definedName name="Table1" localSheetId="16">#REF!</definedName>
    <definedName name="Table1" localSheetId="17">#REF!</definedName>
    <definedName name="Table1" localSheetId="18">#REF!</definedName>
    <definedName name="Table1" localSheetId="19">#REF!</definedName>
    <definedName name="Table1" localSheetId="20">#REF!</definedName>
    <definedName name="Table1" localSheetId="24">#REF!</definedName>
    <definedName name="Table1" localSheetId="25">#REF!</definedName>
    <definedName name="Table1" localSheetId="26">#REF!</definedName>
    <definedName name="Table1" localSheetId="27">#REF!</definedName>
    <definedName name="Table1" localSheetId="28">#REF!</definedName>
    <definedName name="Table1" localSheetId="29">#REF!</definedName>
    <definedName name="Table1">#REF!</definedName>
    <definedName name="Table1_list" localSheetId="15">#REF!</definedName>
    <definedName name="Table1_list" localSheetId="16">#REF!</definedName>
    <definedName name="Table1_list" localSheetId="17">#REF!</definedName>
    <definedName name="Table1_list" localSheetId="18">#REF!</definedName>
    <definedName name="Table1_list" localSheetId="19">#REF!</definedName>
    <definedName name="Table1_list" localSheetId="20">#REF!</definedName>
    <definedName name="Table1_list" localSheetId="24">#REF!</definedName>
    <definedName name="Table1_list" localSheetId="25">#REF!</definedName>
    <definedName name="Table1_list" localSheetId="26">#REF!</definedName>
    <definedName name="Table1_list" localSheetId="27">#REF!</definedName>
    <definedName name="Table1_list" localSheetId="28">#REF!</definedName>
    <definedName name="Table1_list" localSheetId="29">#REF!</definedName>
    <definedName name="Table1_list">#REF!</definedName>
    <definedName name="TableName">"Dummy"</definedName>
    <definedName name="Tax_Rate">[9]Assumptions!$C$20</definedName>
    <definedName name="TaxReturn1992" localSheetId="15">#REF!</definedName>
    <definedName name="TaxReturn1992" localSheetId="16">#REF!</definedName>
    <definedName name="TaxReturn1992" localSheetId="17">#REF!</definedName>
    <definedName name="TaxReturn1992" localSheetId="18">#REF!</definedName>
    <definedName name="TaxReturn1992" localSheetId="19">#REF!</definedName>
    <definedName name="TaxReturn1992" localSheetId="20">#REF!</definedName>
    <definedName name="TaxReturn1992" localSheetId="24">#REF!</definedName>
    <definedName name="TaxReturn1992" localSheetId="25">#REF!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#REF!</definedName>
    <definedName name="TaxReturn1993" localSheetId="15">#REF!</definedName>
    <definedName name="TaxReturn1993" localSheetId="16">#REF!</definedName>
    <definedName name="TaxReturn1993" localSheetId="17">#REF!</definedName>
    <definedName name="TaxReturn1993" localSheetId="18">#REF!</definedName>
    <definedName name="TaxReturn1993" localSheetId="19">#REF!</definedName>
    <definedName name="TaxReturn1993" localSheetId="20">#REF!</definedName>
    <definedName name="TaxReturn1993" localSheetId="24">#REF!</definedName>
    <definedName name="TaxReturn1993" localSheetId="25">#REF!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#REF!</definedName>
    <definedName name="TBal" localSheetId="15">#REF!</definedName>
    <definedName name="TBal" localSheetId="16">#REF!</definedName>
    <definedName name="TBal" localSheetId="17">#REF!</definedName>
    <definedName name="TBal" localSheetId="18">#REF!</definedName>
    <definedName name="TBal" localSheetId="19">#REF!</definedName>
    <definedName name="TBal" localSheetId="20">#REF!</definedName>
    <definedName name="TBal" localSheetId="24">#REF!</definedName>
    <definedName name="TBal" localSheetId="25">#REF!</definedName>
    <definedName name="TBal" localSheetId="26">#REF!</definedName>
    <definedName name="TBal" localSheetId="27">#REF!</definedName>
    <definedName name="TBal" localSheetId="28">#REF!</definedName>
    <definedName name="TBal" localSheetId="29">#REF!</definedName>
    <definedName name="TBal">#REF!</definedName>
    <definedName name="tblChgCodes" localSheetId="15">#REF!</definedName>
    <definedName name="tblChgCodes" localSheetId="16">#REF!</definedName>
    <definedName name="tblChgCodes" localSheetId="17">#REF!</definedName>
    <definedName name="tblChgCodes" localSheetId="18">#REF!</definedName>
    <definedName name="tblChgCodes" localSheetId="19">#REF!</definedName>
    <definedName name="tblChgCodes" localSheetId="20">#REF!</definedName>
    <definedName name="tblChgCodes" localSheetId="24">#REF!</definedName>
    <definedName name="tblChgCodes" localSheetId="25">#REF!</definedName>
    <definedName name="tblChgCodes" localSheetId="26">#REF!</definedName>
    <definedName name="tblChgCodes" localSheetId="27">#REF!</definedName>
    <definedName name="tblChgCodes" localSheetId="28">#REF!</definedName>
    <definedName name="tblChgCodes" localSheetId="29">#REF!</definedName>
    <definedName name="tblChgCodes">#REF!</definedName>
    <definedName name="TblConsTypes" localSheetId="15">#REF!</definedName>
    <definedName name="TblConsTypes" localSheetId="16">#REF!</definedName>
    <definedName name="TblConsTypes" localSheetId="17">#REF!</definedName>
    <definedName name="TblConsTypes" localSheetId="18">#REF!</definedName>
    <definedName name="TblConsTypes" localSheetId="19">#REF!</definedName>
    <definedName name="TblConsTypes" localSheetId="20">#REF!</definedName>
    <definedName name="TblConsTypes" localSheetId="24">#REF!</definedName>
    <definedName name="TblConsTypes" localSheetId="25">#REF!</definedName>
    <definedName name="TblConsTypes" localSheetId="26">#REF!</definedName>
    <definedName name="TblConsTypes" localSheetId="27">#REF!</definedName>
    <definedName name="TblConsTypes" localSheetId="28">#REF!</definedName>
    <definedName name="TblConsTypes" localSheetId="29">#REF!</definedName>
    <definedName name="TblConsTypes">#REF!</definedName>
    <definedName name="tblRates" localSheetId="15">#REF!</definedName>
    <definedName name="tblRates" localSheetId="16">#REF!</definedName>
    <definedName name="tblRates" localSheetId="17">#REF!</definedName>
    <definedName name="tblRates" localSheetId="18">#REF!</definedName>
    <definedName name="tblRates" localSheetId="19">#REF!</definedName>
    <definedName name="tblRates" localSheetId="20">#REF!</definedName>
    <definedName name="tblRates" localSheetId="24">#REF!</definedName>
    <definedName name="tblRates" localSheetId="25">#REF!</definedName>
    <definedName name="tblRates" localSheetId="26">#REF!</definedName>
    <definedName name="tblRates" localSheetId="27">#REF!</definedName>
    <definedName name="tblRates" localSheetId="28">#REF!</definedName>
    <definedName name="tblRates" localSheetId="29">#REF!</definedName>
    <definedName name="tblRates">#REF!</definedName>
    <definedName name="tblrptrate" localSheetId="15">#REF!</definedName>
    <definedName name="tblrptrate" localSheetId="16">#REF!</definedName>
    <definedName name="tblrptrate" localSheetId="17">#REF!</definedName>
    <definedName name="tblrptrate" localSheetId="18">#REF!</definedName>
    <definedName name="tblrptrate" localSheetId="19">#REF!</definedName>
    <definedName name="tblrptrate" localSheetId="20">#REF!</definedName>
    <definedName name="tblrptrate" localSheetId="24">#REF!</definedName>
    <definedName name="tblrptrate" localSheetId="25">#REF!</definedName>
    <definedName name="tblrptrate" localSheetId="26">#REF!</definedName>
    <definedName name="tblrptrate" localSheetId="27">#REF!</definedName>
    <definedName name="tblrptrate" localSheetId="28">#REF!</definedName>
    <definedName name="tblrptrate" localSheetId="29">#REF!</definedName>
    <definedName name="tblrptrate">#REF!</definedName>
    <definedName name="TDM" localSheetId="15"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 hidden="1">{#N/A,#N/A,FALSE,"Aging Summary";#N/A,#N/A,FALSE,"Ratio Analysis";#N/A,#N/A,FALSE,"Test 120 Day Accts";#N/A,#N/A,FALSE,"Tickmarks"}</definedName>
    <definedName name="TDM" localSheetId="7" hidden="1">{#N/A,#N/A,FALSE,"Aging Summary";#N/A,#N/A,FALSE,"Ratio Analysis";#N/A,#N/A,FALSE,"Test 120 Day Accts";#N/A,#N/A,FALSE,"Tickmarks"}</definedName>
    <definedName name="TDM" localSheetId="12" hidden="1">{#N/A,#N/A,FALSE,"Aging Summary";#N/A,#N/A,FALSE,"Ratio Analysis";#N/A,#N/A,FALSE,"Test 120 Day Accts";#N/A,#N/A,FALSE,"Tickmarks"}</definedName>
    <definedName name="TDM" localSheetId="14" hidden="1">{#N/A,#N/A,FALSE,"Aging Summary";#N/A,#N/A,FALSE,"Ratio Analysis";#N/A,#N/A,FALSE,"Test 120 Day Accts";#N/A,#N/A,FALSE,"Tickmarks"}</definedName>
    <definedName name="TDM" localSheetId="24" hidden="1">{#N/A,#N/A,FALSE,"Aging Summary";#N/A,#N/A,FALSE,"Ratio Analysis";#N/A,#N/A,FALSE,"Test 120 Day Accts";#N/A,#N/A,FALSE,"Tickmarks"}</definedName>
    <definedName name="TDM" localSheetId="25"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EMP">#REF!</definedName>
    <definedName name="template2" localSheetId="15"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 hidden="1">{"by_month",#N/A,TRUE,"template";"destec_month",#N/A,TRUE,"template";"by_quarter",#N/A,TRUE,"template";"destec_quarter",#N/A,TRUE,"template";"by_year",#N/A,TRUE,"template";"destec_annual",#N/A,TRUE,"template"}</definedName>
    <definedName name="template2" localSheetId="7" hidden="1">{"by_month",#N/A,TRUE,"template";"destec_month",#N/A,TRUE,"template";"by_quarter",#N/A,TRUE,"template";"destec_quarter",#N/A,TRUE,"template";"by_year",#N/A,TRUE,"template";"destec_annual",#N/A,TRUE,"template"}</definedName>
    <definedName name="template2" localSheetId="12" hidden="1">{"by_month",#N/A,TRUE,"template";"destec_month",#N/A,TRUE,"template";"by_quarter",#N/A,TRUE,"template";"destec_quarter",#N/A,TRUE,"template";"by_year",#N/A,TRUE,"template";"destec_annual",#N/A,TRUE,"template"}</definedName>
    <definedName name="template2" localSheetId="14" hidden="1">{"by_month",#N/A,TRUE,"template";"destec_month",#N/A,TRUE,"template";"by_quarter",#N/A,TRUE,"template";"destec_quarter",#N/A,TRUE,"template";"by_year",#N/A,TRUE,"template";"destec_annual",#N/A,TRUE,"template"}</definedName>
    <definedName name="template2" localSheetId="24" hidden="1">{"by_month",#N/A,TRUE,"template";"destec_month",#N/A,TRUE,"template";"by_quarter",#N/A,TRUE,"template";"destec_quarter",#N/A,TRUE,"template";"by_year",#N/A,TRUE,"template";"destec_annual",#N/A,TRUE,"template"}</definedName>
    <definedName name="template2" localSheetId="25"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rst2" localSheetId="15"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 hidden="1">{"Page_1",#N/A,FALSE,"BAD4Q98";"Page_2",#N/A,FALSE,"BAD4Q98";"Page_3",#N/A,FALSE,"BAD4Q98";"Page_4",#N/A,FALSE,"BAD4Q98";"Page_5",#N/A,FALSE,"BAD4Q98";"Page_6",#N/A,FALSE,"BAD4Q98";"Input_1",#N/A,FALSE,"BAD4Q98";"Input_2",#N/A,FALSE,"BAD4Q98"}</definedName>
    <definedName name="terst2" localSheetId="7" hidden="1">{"Page_1",#N/A,FALSE,"BAD4Q98";"Page_2",#N/A,FALSE,"BAD4Q98";"Page_3",#N/A,FALSE,"BAD4Q98";"Page_4",#N/A,FALSE,"BAD4Q98";"Page_5",#N/A,FALSE,"BAD4Q98";"Page_6",#N/A,FALSE,"BAD4Q98";"Input_1",#N/A,FALSE,"BAD4Q98";"Input_2",#N/A,FALSE,"BAD4Q98"}</definedName>
    <definedName name="terst2" localSheetId="12" hidden="1">{"Page_1",#N/A,FALSE,"BAD4Q98";"Page_2",#N/A,FALSE,"BAD4Q98";"Page_3",#N/A,FALSE,"BAD4Q98";"Page_4",#N/A,FALSE,"BAD4Q98";"Page_5",#N/A,FALSE,"BAD4Q98";"Page_6",#N/A,FALSE,"BAD4Q98";"Input_1",#N/A,FALSE,"BAD4Q98";"Input_2",#N/A,FALSE,"BAD4Q98"}</definedName>
    <definedName name="terst2" localSheetId="14" hidden="1">{"Page_1",#N/A,FALSE,"BAD4Q98";"Page_2",#N/A,FALSE,"BAD4Q98";"Page_3",#N/A,FALSE,"BAD4Q98";"Page_4",#N/A,FALSE,"BAD4Q98";"Page_5",#N/A,FALSE,"BAD4Q98";"Page_6",#N/A,FALSE,"BAD4Q98";"Input_1",#N/A,FALSE,"BAD4Q98";"Input_2",#N/A,FALSE,"BAD4Q98"}</definedName>
    <definedName name="terst2" localSheetId="24" hidden="1">{"Page_1",#N/A,FALSE,"BAD4Q98";"Page_2",#N/A,FALSE,"BAD4Q98";"Page_3",#N/A,FALSE,"BAD4Q98";"Page_4",#N/A,FALSE,"BAD4Q98";"Page_5",#N/A,FALSE,"BAD4Q98";"Page_6",#N/A,FALSE,"BAD4Q98";"Input_1",#N/A,FALSE,"BAD4Q98";"Input_2",#N/A,FALSE,"BAD4Q98"}</definedName>
    <definedName name="terst2" localSheetId="25"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 hidden="1">{"Page_1",#N/A,FALSE,"BAD4Q98";"Page_2",#N/A,FALSE,"BAD4Q98";"Page_3",#N/A,FALSE,"BAD4Q98";"Page_4",#N/A,FALSE,"BAD4Q98";"Page_5",#N/A,FALSE,"BAD4Q98";"Page_6",#N/A,FALSE,"BAD4Q98";"Input_1",#N/A,FALSE,"BAD4Q98";"Input_2",#N/A,FALSE,"BAD4Q98"}</definedName>
    <definedName name="test" localSheetId="7" hidden="1">{"Page_1",#N/A,FALSE,"BAD4Q98";"Page_2",#N/A,FALSE,"BAD4Q98";"Page_3",#N/A,FALSE,"BAD4Q98";"Page_4",#N/A,FALSE,"BAD4Q98";"Page_5",#N/A,FALSE,"BAD4Q98";"Page_6",#N/A,FALSE,"BAD4Q98";"Input_1",#N/A,FALSE,"BAD4Q98";"Input_2",#N/A,FALSE,"BAD4Q98"}</definedName>
    <definedName name="test" localSheetId="12" hidden="1">{"Page_1",#N/A,FALSE,"BAD4Q98";"Page_2",#N/A,FALSE,"BAD4Q98";"Page_3",#N/A,FALSE,"BAD4Q98";"Page_4",#N/A,FALSE,"BAD4Q98";"Page_5",#N/A,FALSE,"BAD4Q98";"Page_6",#N/A,FALSE,"BAD4Q98";"Input_1",#N/A,FALSE,"BAD4Q98";"Input_2",#N/A,FALSE,"BAD4Q98"}</definedName>
    <definedName name="test" localSheetId="14" hidden="1">{"Page_1",#N/A,FALSE,"BAD4Q98";"Page_2",#N/A,FALSE,"BAD4Q98";"Page_3",#N/A,FALSE,"BAD4Q98";"Page_4",#N/A,FALSE,"BAD4Q98";"Page_5",#N/A,FALSE,"BAD4Q98";"Page_6",#N/A,FALSE,"BAD4Q98";"Input_1",#N/A,FALSE,"BAD4Q98";"Input_2",#N/A,FALSE,"BAD4Q98"}</definedName>
    <definedName name="test" localSheetId="24" hidden="1">{"Page_1",#N/A,FALSE,"BAD4Q98";"Page_2",#N/A,FALSE,"BAD4Q98";"Page_3",#N/A,FALSE,"BAD4Q98";"Page_4",#N/A,FALSE,"BAD4Q98";"Page_5",#N/A,FALSE,"BAD4Q98";"Page_6",#N/A,FALSE,"BAD4Q98";"Input_1",#N/A,FALSE,"BAD4Q98";"Input_2",#N/A,FALSE,"BAD4Q98"}</definedName>
    <definedName name="test" localSheetId="25"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_1" localSheetId="15" hidden="1">{"Control_DataContact",#N/A,FALSE,"Control"}</definedName>
    <definedName name="test_1" localSheetId="16" hidden="1">{"Control_DataContact",#N/A,FALSE,"Control"}</definedName>
    <definedName name="test_1" localSheetId="17" hidden="1">{"Control_DataContact",#N/A,FALSE,"Control"}</definedName>
    <definedName name="test_1" localSheetId="18" hidden="1">{"Control_DataContact",#N/A,FALSE,"Control"}</definedName>
    <definedName name="test_1" localSheetId="19" hidden="1">{"Control_DataContact",#N/A,FALSE,"Control"}</definedName>
    <definedName name="test_1" localSheetId="20" hidden="1">{"Control_DataContact",#N/A,FALSE,"Control"}</definedName>
    <definedName name="test_1" localSheetId="21" hidden="1">{"Control_DataContact",#N/A,FALSE,"Control"}</definedName>
    <definedName name="test_1" localSheetId="2" hidden="1">{"Control_DataContact",#N/A,FALSE,"Control"}</definedName>
    <definedName name="test_1" localSheetId="7" hidden="1">{"Control_DataContact",#N/A,FALSE,"Control"}</definedName>
    <definedName name="test_1" localSheetId="12" hidden="1">{"Control_DataContact",#N/A,FALSE,"Control"}</definedName>
    <definedName name="test_1" localSheetId="14" hidden="1">{"Control_DataContact",#N/A,FALSE,"Control"}</definedName>
    <definedName name="test_1" localSheetId="24" hidden="1">{"Control_DataContact",#N/A,FALSE,"Control"}</definedName>
    <definedName name="test_1" localSheetId="25"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0">#REF!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4">#REF!</definedName>
    <definedName name="TEST1" localSheetId="25">#REF!</definedName>
    <definedName name="TEST1" localSheetId="26">#REF!</definedName>
    <definedName name="TEST1" localSheetId="27">#REF!</definedName>
    <definedName name="TEST1" localSheetId="28">#REF!</definedName>
    <definedName name="TEST1" localSheetId="29">#REF!</definedName>
    <definedName name="TEST1">#REF!</definedName>
    <definedName name="test1_1" localSheetId="15" hidden="1">{"Sch.D_P_1Gas",#N/A,FALSE,"Sch.D";"Sch.D_P_2Elec",#N/A,FALSE,"Sch.D"}</definedName>
    <definedName name="test1_1" localSheetId="16" hidden="1">{"Sch.D_P_1Gas",#N/A,FALSE,"Sch.D";"Sch.D_P_2Elec",#N/A,FALSE,"Sch.D"}</definedName>
    <definedName name="test1_1" localSheetId="17" hidden="1">{"Sch.D_P_1Gas",#N/A,FALSE,"Sch.D";"Sch.D_P_2Elec",#N/A,FALSE,"Sch.D"}</definedName>
    <definedName name="test1_1" localSheetId="18" hidden="1">{"Sch.D_P_1Gas",#N/A,FALSE,"Sch.D";"Sch.D_P_2Elec",#N/A,FALSE,"Sch.D"}</definedName>
    <definedName name="test1_1" localSheetId="19" hidden="1">{"Sch.D_P_1Gas",#N/A,FALSE,"Sch.D";"Sch.D_P_2Elec",#N/A,FALSE,"Sch.D"}</definedName>
    <definedName name="test1_1" localSheetId="20" hidden="1">{"Sch.D_P_1Gas",#N/A,FALSE,"Sch.D";"Sch.D_P_2Elec",#N/A,FALSE,"Sch.D"}</definedName>
    <definedName name="test1_1" localSheetId="21" hidden="1">{"Sch.D_P_1Gas",#N/A,FALSE,"Sch.D";"Sch.D_P_2Elec",#N/A,FALSE,"Sch.D"}</definedName>
    <definedName name="test1_1" localSheetId="2" hidden="1">{"Sch.D_P_1Gas",#N/A,FALSE,"Sch.D";"Sch.D_P_2Elec",#N/A,FALSE,"Sch.D"}</definedName>
    <definedName name="test1_1" localSheetId="7" hidden="1">{"Sch.D_P_1Gas",#N/A,FALSE,"Sch.D";"Sch.D_P_2Elec",#N/A,FALSE,"Sch.D"}</definedName>
    <definedName name="test1_1" localSheetId="12" hidden="1">{"Sch.D_P_1Gas",#N/A,FALSE,"Sch.D";"Sch.D_P_2Elec",#N/A,FALSE,"Sch.D"}</definedName>
    <definedName name="test1_1" localSheetId="14" hidden="1">{"Sch.D_P_1Gas",#N/A,FALSE,"Sch.D";"Sch.D_P_2Elec",#N/A,FALSE,"Sch.D"}</definedName>
    <definedName name="test1_1" localSheetId="24" hidden="1">{"Sch.D_P_1Gas",#N/A,FALSE,"Sch.D";"Sch.D_P_2Elec",#N/A,FALSE,"Sch.D"}</definedName>
    <definedName name="test1_1" localSheetId="25"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2">#REF!</definedName>
    <definedName name="test2006" localSheetId="15" hidden="1">{"SourcesUses",#N/A,TRUE,#N/A;"TransOverview",#N/A,TRUE,"CFMODEL"}</definedName>
    <definedName name="test2006" localSheetId="16" hidden="1">{"SourcesUses",#N/A,TRUE,#N/A;"TransOverview",#N/A,TRUE,"CFMODEL"}</definedName>
    <definedName name="test2006" localSheetId="17" hidden="1">{"SourcesUses",#N/A,TRUE,#N/A;"TransOverview",#N/A,TRUE,"CFMODEL"}</definedName>
    <definedName name="test2006" localSheetId="18" hidden="1">{"SourcesUses",#N/A,TRUE,#N/A;"TransOverview",#N/A,TRUE,"CFMODEL"}</definedName>
    <definedName name="test2006" localSheetId="19" hidden="1">{"SourcesUses",#N/A,TRUE,#N/A;"TransOverview",#N/A,TRUE,"CFMODEL"}</definedName>
    <definedName name="test2006" localSheetId="20" hidden="1">{"SourcesUses",#N/A,TRUE,#N/A;"TransOverview",#N/A,TRUE,"CFMODEL"}</definedName>
    <definedName name="test2006" localSheetId="21" hidden="1">{"SourcesUses",#N/A,TRUE,#N/A;"TransOverview",#N/A,TRUE,"CFMODEL"}</definedName>
    <definedName name="test2006" localSheetId="2" hidden="1">{"SourcesUses",#N/A,TRUE,#N/A;"TransOverview",#N/A,TRUE,"CFMODEL"}</definedName>
    <definedName name="test2006" localSheetId="7" hidden="1">{"SourcesUses",#N/A,TRUE,#N/A;"TransOverview",#N/A,TRUE,"CFMODEL"}</definedName>
    <definedName name="test2006" localSheetId="12" hidden="1">{"SourcesUses",#N/A,TRUE,#N/A;"TransOverview",#N/A,TRUE,"CFMODEL"}</definedName>
    <definedName name="test2006" localSheetId="14" hidden="1">{"SourcesUses",#N/A,TRUE,#N/A;"TransOverview",#N/A,TRUE,"CFMODEL"}</definedName>
    <definedName name="test2006" localSheetId="24" hidden="1">{"SourcesUses",#N/A,TRUE,#N/A;"TransOverview",#N/A,TRUE,"CFMODEL"}</definedName>
    <definedName name="test2006" localSheetId="25"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3">#REF!</definedName>
    <definedName name="test3_1" localSheetId="15"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 hidden="1">{"Sch.E_PayrollExp",#N/A,TRUE,"Sch.E,F,G,H";"Sch.F_PayrollTaxes",#N/A,TRUE,"Sch.E,F,G,H";"Sch.G_IncentComp",#N/A,TRUE,"Sch.E,F,G,H";"Sch.H_P1_EmplBeneSum",#N/A,TRUE,"Sch.E,F,G,H"}</definedName>
    <definedName name="test3_1" localSheetId="7" hidden="1">{"Sch.E_PayrollExp",#N/A,TRUE,"Sch.E,F,G,H";"Sch.F_PayrollTaxes",#N/A,TRUE,"Sch.E,F,G,H";"Sch.G_IncentComp",#N/A,TRUE,"Sch.E,F,G,H";"Sch.H_P1_EmplBeneSum",#N/A,TRUE,"Sch.E,F,G,H"}</definedName>
    <definedName name="test3_1" localSheetId="12" hidden="1">{"Sch.E_PayrollExp",#N/A,TRUE,"Sch.E,F,G,H";"Sch.F_PayrollTaxes",#N/A,TRUE,"Sch.E,F,G,H";"Sch.G_IncentComp",#N/A,TRUE,"Sch.E,F,G,H";"Sch.H_P1_EmplBeneSum",#N/A,TRUE,"Sch.E,F,G,H"}</definedName>
    <definedName name="test3_1" localSheetId="14" hidden="1">{"Sch.E_PayrollExp",#N/A,TRUE,"Sch.E,F,G,H";"Sch.F_PayrollTaxes",#N/A,TRUE,"Sch.E,F,G,H";"Sch.G_IncentComp",#N/A,TRUE,"Sch.E,F,G,H";"Sch.H_P1_EmplBeneSum",#N/A,TRUE,"Sch.E,F,G,H"}</definedName>
    <definedName name="test3_1" localSheetId="24" hidden="1">{"Sch.E_PayrollExp",#N/A,TRUE,"Sch.E,F,G,H";"Sch.F_PayrollTaxes",#N/A,TRUE,"Sch.E,F,G,H";"Sch.G_IncentComp",#N/A,TRUE,"Sch.E,F,G,H";"Sch.H_P1_EmplBeneSum",#N/A,TRUE,"Sch.E,F,G,H"}</definedName>
    <definedName name="test3_1" localSheetId="25"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4">#REF!</definedName>
    <definedName name="TESTHKEY" localSheetId="15">#REF!</definedName>
    <definedName name="TESTHKEY" localSheetId="16">#REF!</definedName>
    <definedName name="TESTHKEY" localSheetId="17">#REF!</definedName>
    <definedName name="TESTHKEY" localSheetId="18">#REF!</definedName>
    <definedName name="TESTHKEY" localSheetId="19">#REF!</definedName>
    <definedName name="TESTHKEY" localSheetId="20">#REF!</definedName>
    <definedName name="TESTHKEY" localSheetId="24">#REF!</definedName>
    <definedName name="TESTHKEY" localSheetId="25">#REF!</definedName>
    <definedName name="TESTHKEY" localSheetId="26">#REF!</definedName>
    <definedName name="TESTHKEY" localSheetId="27">#REF!</definedName>
    <definedName name="TESTHKEY" localSheetId="28">#REF!</definedName>
    <definedName name="TESTHKEY" localSheetId="29">#REF!</definedName>
    <definedName name="TESTHKEY">#REF!</definedName>
    <definedName name="TESTKEYS" localSheetId="15">#REF!</definedName>
    <definedName name="TESTKEYS" localSheetId="16">#REF!</definedName>
    <definedName name="TESTKEYS" localSheetId="17">#REF!</definedName>
    <definedName name="TESTKEYS" localSheetId="18">#REF!</definedName>
    <definedName name="TESTKEYS" localSheetId="19">#REF!</definedName>
    <definedName name="TESTKEYS" localSheetId="20">#REF!</definedName>
    <definedName name="TESTKEYS" localSheetId="24">#REF!</definedName>
    <definedName name="TESTKEYS" localSheetId="25">#REF!</definedName>
    <definedName name="TESTKEYS" localSheetId="26">#REF!</definedName>
    <definedName name="TESTKEYS" localSheetId="27">#REF!</definedName>
    <definedName name="TESTKEYS" localSheetId="28">#REF!</definedName>
    <definedName name="TESTKEYS" localSheetId="29">#REF!</definedName>
    <definedName name="TESTKEYS">#REF!</definedName>
    <definedName name="TESTVKEY" localSheetId="15">#REF!</definedName>
    <definedName name="TESTVKEY" localSheetId="16">#REF!</definedName>
    <definedName name="TESTVKEY" localSheetId="17">#REF!</definedName>
    <definedName name="TESTVKEY" localSheetId="18">#REF!</definedName>
    <definedName name="TESTVKEY" localSheetId="19">#REF!</definedName>
    <definedName name="TESTVKEY" localSheetId="20">#REF!</definedName>
    <definedName name="TESTVKEY" localSheetId="24">#REF!</definedName>
    <definedName name="TESTVKEY" localSheetId="25">#REF!</definedName>
    <definedName name="TESTVKEY" localSheetId="26">#REF!</definedName>
    <definedName name="TESTVKEY" localSheetId="27">#REF!</definedName>
    <definedName name="TESTVKEY" localSheetId="28">#REF!</definedName>
    <definedName name="TESTVKEY" localSheetId="29">#REF!</definedName>
    <definedName name="TESTVKEY">#REF!</definedName>
    <definedName name="TextRefCopyRangeCount" hidden="1">39</definedName>
    <definedName name="Ticker">"EFTC"</definedName>
    <definedName name="Total_Ancillary_Service_Revenues">#REF!</definedName>
    <definedName name="Total_Annual_Capacity_Revenues" localSheetId="15">#REF!</definedName>
    <definedName name="Total_Annual_Capacity_Revenues" localSheetId="16">#REF!</definedName>
    <definedName name="Total_Annual_Capacity_Revenues" localSheetId="17">#REF!</definedName>
    <definedName name="Total_Annual_Capacity_Revenues" localSheetId="18">#REF!</definedName>
    <definedName name="Total_Annual_Capacity_Revenues" localSheetId="19">#REF!</definedName>
    <definedName name="Total_Annual_Capacity_Revenues" localSheetId="20">#REF!</definedName>
    <definedName name="Total_Annual_Capacity_Revenues" localSheetId="24">#REF!</definedName>
    <definedName name="Total_Annual_Capacity_Revenues" localSheetId="25">#REF!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#REF!</definedName>
    <definedName name="Total_Base_Plant_Delivered_MWh" localSheetId="15">#REF!</definedName>
    <definedName name="Total_Base_Plant_Delivered_MWh" localSheetId="16">#REF!</definedName>
    <definedName name="Total_Base_Plant_Delivered_MWh" localSheetId="17">#REF!</definedName>
    <definedName name="Total_Base_Plant_Delivered_MWh" localSheetId="18">#REF!</definedName>
    <definedName name="Total_Base_Plant_Delivered_MWh" localSheetId="19">#REF!</definedName>
    <definedName name="Total_Base_Plant_Delivered_MWh" localSheetId="20">#REF!</definedName>
    <definedName name="Total_Base_Plant_Delivered_MWh" localSheetId="24">#REF!</definedName>
    <definedName name="Total_Base_Plant_Delivered_MWh" localSheetId="25">#REF!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#REF!</definedName>
    <definedName name="Total_Draws" localSheetId="15">#REF!</definedName>
    <definedName name="Total_Draws" localSheetId="16">#REF!</definedName>
    <definedName name="Total_Draws" localSheetId="17">#REF!</definedName>
    <definedName name="Total_Draws" localSheetId="18">#REF!</definedName>
    <definedName name="Total_Draws" localSheetId="19">#REF!</definedName>
    <definedName name="Total_Draws" localSheetId="20">#REF!</definedName>
    <definedName name="Total_Draws" localSheetId="24">#REF!</definedName>
    <definedName name="Total_Draws" localSheetId="25">#REF!</definedName>
    <definedName name="Total_Draws" localSheetId="26">#REF!</definedName>
    <definedName name="Total_Draws" localSheetId="27">#REF!</definedName>
    <definedName name="Total_Draws" localSheetId="28">#REF!</definedName>
    <definedName name="Total_Draws" localSheetId="29">#REF!</definedName>
    <definedName name="Total_Draws">#REF!</definedName>
    <definedName name="Total_Gas_Cost" localSheetId="15">#REF!</definedName>
    <definedName name="Total_Gas_Cost" localSheetId="16">#REF!</definedName>
    <definedName name="Total_Gas_Cost" localSheetId="17">#REF!</definedName>
    <definedName name="Total_Gas_Cost" localSheetId="18">#REF!</definedName>
    <definedName name="Total_Gas_Cost" localSheetId="19">#REF!</definedName>
    <definedName name="Total_Gas_Cost" localSheetId="20">#REF!</definedName>
    <definedName name="Total_Gas_Cost" localSheetId="24">#REF!</definedName>
    <definedName name="Total_Gas_Cost" localSheetId="25">#REF!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#REF!</definedName>
    <definedName name="Total_Market_Delivered_MWh" localSheetId="15">#REF!</definedName>
    <definedName name="Total_Market_Delivered_MWh" localSheetId="16">#REF!</definedName>
    <definedName name="Total_Market_Delivered_MWh" localSheetId="17">#REF!</definedName>
    <definedName name="Total_Market_Delivered_MWh" localSheetId="18">#REF!</definedName>
    <definedName name="Total_Market_Delivered_MWh" localSheetId="19">#REF!</definedName>
    <definedName name="Total_Market_Delivered_MWh" localSheetId="20">#REF!</definedName>
    <definedName name="Total_Market_Delivered_MWh" localSheetId="24">#REF!</definedName>
    <definedName name="Total_Market_Delivered_MWh" localSheetId="25">#REF!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#REF!</definedName>
    <definedName name="Total_Project_Cost" localSheetId="15">#REF!</definedName>
    <definedName name="Total_Project_Cost" localSheetId="16">#REF!</definedName>
    <definedName name="Total_Project_Cost" localSheetId="17">#REF!</definedName>
    <definedName name="Total_Project_Cost" localSheetId="18">#REF!</definedName>
    <definedName name="Total_Project_Cost" localSheetId="19">#REF!</definedName>
    <definedName name="Total_Project_Cost" localSheetId="20">#REF!</definedName>
    <definedName name="Total_Project_Cost" localSheetId="24">#REF!</definedName>
    <definedName name="Total_Project_Cost" localSheetId="25">#REF!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#REF!</definedName>
    <definedName name="Total_PSA_Delivered_MWh" localSheetId="15">#REF!</definedName>
    <definedName name="Total_PSA_Delivered_MWh" localSheetId="16">#REF!</definedName>
    <definedName name="Total_PSA_Delivered_MWh" localSheetId="17">#REF!</definedName>
    <definedName name="Total_PSA_Delivered_MWh" localSheetId="18">#REF!</definedName>
    <definedName name="Total_PSA_Delivered_MWh" localSheetId="19">#REF!</definedName>
    <definedName name="Total_PSA_Delivered_MWh" localSheetId="20">#REF!</definedName>
    <definedName name="Total_PSA_Delivered_MWh" localSheetId="24">#REF!</definedName>
    <definedName name="Total_PSA_Delivered_MWh" localSheetId="25">#REF!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#REF!</definedName>
    <definedName name="Total_Variable_Energy_Revenues" localSheetId="15">#REF!</definedName>
    <definedName name="Total_Variable_Energy_Revenues" localSheetId="16">#REF!</definedName>
    <definedName name="Total_Variable_Energy_Revenues" localSheetId="17">#REF!</definedName>
    <definedName name="Total_Variable_Energy_Revenues" localSheetId="18">#REF!</definedName>
    <definedName name="Total_Variable_Energy_Revenues" localSheetId="19">#REF!</definedName>
    <definedName name="Total_Variable_Energy_Revenues" localSheetId="20">#REF!</definedName>
    <definedName name="Total_Variable_Energy_Revenues" localSheetId="24">#REF!</definedName>
    <definedName name="Total_Variable_Energy_Revenues" localSheetId="25">#REF!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#REF!</definedName>
    <definedName name="TownCode" localSheetId="15">#REF!</definedName>
    <definedName name="TownCode" localSheetId="16">#REF!</definedName>
    <definedName name="TownCode" localSheetId="17">#REF!</definedName>
    <definedName name="TownCode" localSheetId="18">#REF!</definedName>
    <definedName name="TownCode" localSheetId="19">#REF!</definedName>
    <definedName name="TownCode" localSheetId="20">#REF!</definedName>
    <definedName name="TownCode" localSheetId="24">#REF!</definedName>
    <definedName name="TownCode" localSheetId="25">#REF!</definedName>
    <definedName name="TownCode" localSheetId="26">#REF!</definedName>
    <definedName name="TownCode" localSheetId="27">#REF!</definedName>
    <definedName name="TownCode" localSheetId="28">#REF!</definedName>
    <definedName name="TownCode" localSheetId="29">#REF!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[30]Inputs!$B$450</definedName>
    <definedName name="Tranche_B_Notes_Pct_Construction">[30]Inputs!$B$451</definedName>
    <definedName name="TUCU" localSheetId="15" hidden="1">#REF!</definedName>
    <definedName name="TUCU" localSheetId="16" hidden="1">#REF!</definedName>
    <definedName name="TUCU" localSheetId="17" hidden="1">#REF!</definedName>
    <definedName name="TUCU" localSheetId="18" hidden="1">#REF!</definedName>
    <definedName name="TUCU" localSheetId="19" hidden="1">#REF!</definedName>
    <definedName name="TUCU" localSheetId="20" hidden="1">#REF!</definedName>
    <definedName name="TUCU" localSheetId="24" hidden="1">#REF!</definedName>
    <definedName name="TUCU" localSheetId="25" hidden="1">#REF!</definedName>
    <definedName name="TUCU" localSheetId="26" hidden="1">#REF!</definedName>
    <definedName name="TUCU" localSheetId="27" hidden="1">#REF!</definedName>
    <definedName name="TUCU" localSheetId="28" hidden="1">#REF!</definedName>
    <definedName name="TUCU" localSheetId="29" hidden="1">#REF!</definedName>
    <definedName name="TUCU" hidden="1">#REF!</definedName>
    <definedName name="turnover" localSheetId="15">#REF!</definedName>
    <definedName name="turnover" localSheetId="16">#REF!</definedName>
    <definedName name="turnover" localSheetId="17">#REF!</definedName>
    <definedName name="turnover" localSheetId="18">#REF!</definedName>
    <definedName name="turnover" localSheetId="19">#REF!</definedName>
    <definedName name="turnover" localSheetId="20">#REF!</definedName>
    <definedName name="turnover" localSheetId="24">#REF!</definedName>
    <definedName name="turnover" localSheetId="25">#REF!</definedName>
    <definedName name="turnover" localSheetId="26">#REF!</definedName>
    <definedName name="turnover" localSheetId="27">#REF!</definedName>
    <definedName name="turnover" localSheetId="28">#REF!</definedName>
    <definedName name="turnover" localSheetId="29">#REF!</definedName>
    <definedName name="turnover">#REF!</definedName>
    <definedName name="tytyt" localSheetId="15">#REF!</definedName>
    <definedName name="tytyt" localSheetId="16">#REF!</definedName>
    <definedName name="tytyt" localSheetId="17">#REF!</definedName>
    <definedName name="tytyt" localSheetId="18">#REF!</definedName>
    <definedName name="tytyt" localSheetId="19">#REF!</definedName>
    <definedName name="tytyt" localSheetId="20">#REF!</definedName>
    <definedName name="tytyt" localSheetId="24">#REF!</definedName>
    <definedName name="tytyt" localSheetId="25">#REF!</definedName>
    <definedName name="tytyt" localSheetId="26">#REF!</definedName>
    <definedName name="tytyt" localSheetId="27">#REF!</definedName>
    <definedName name="tytyt" localSheetId="28">#REF!</definedName>
    <definedName name="tytyt" localSheetId="29">#REF!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5">#REF!</definedName>
    <definedName name="Unlevered_Monthly_Cash_Flows" localSheetId="16">#REF!</definedName>
    <definedName name="Unlevered_Monthly_Cash_Flows" localSheetId="17">#REF!</definedName>
    <definedName name="Unlevered_Monthly_Cash_Flows" localSheetId="18">#REF!</definedName>
    <definedName name="Unlevered_Monthly_Cash_Flows" localSheetId="19">#REF!</definedName>
    <definedName name="Unlevered_Monthly_Cash_Flows" localSheetId="20">#REF!</definedName>
    <definedName name="Unlevered_Monthly_Cash_Flows" localSheetId="24">#REF!</definedName>
    <definedName name="Unlevered_Monthly_Cash_Flows" localSheetId="25">#REF!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#REF!</definedName>
    <definedName name="Unused_Commitment" localSheetId="15">#REF!</definedName>
    <definedName name="Unused_Commitment" localSheetId="16">#REF!</definedName>
    <definedName name="Unused_Commitment" localSheetId="17">#REF!</definedName>
    <definedName name="Unused_Commitment" localSheetId="18">#REF!</definedName>
    <definedName name="Unused_Commitment" localSheetId="19">#REF!</definedName>
    <definedName name="Unused_Commitment" localSheetId="20">#REF!</definedName>
    <definedName name="Unused_Commitment" localSheetId="24">#REF!</definedName>
    <definedName name="Unused_Commitment" localSheetId="25">#REF!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#REF!</definedName>
    <definedName name="USGenLLC_Taxes" localSheetId="15">#REF!</definedName>
    <definedName name="USGenLLC_Taxes" localSheetId="16">#REF!</definedName>
    <definedName name="USGenLLC_Taxes" localSheetId="17">#REF!</definedName>
    <definedName name="USGenLLC_Taxes" localSheetId="18">#REF!</definedName>
    <definedName name="USGenLLC_Taxes" localSheetId="19">#REF!</definedName>
    <definedName name="USGenLLC_Taxes" localSheetId="20">#REF!</definedName>
    <definedName name="USGenLLC_Taxes" localSheetId="24">#REF!</definedName>
    <definedName name="USGenLLC_Taxes" localSheetId="25">#REF!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#REF!</definedName>
    <definedName name="Utility" localSheetId="15">'[8]misc tables'!$B$16:$B$17</definedName>
    <definedName name="Utility" localSheetId="16">'[8]misc tables'!$B$16:$B$17</definedName>
    <definedName name="Utility" localSheetId="17">'[8]misc tables'!$B$16:$B$17</definedName>
    <definedName name="Utility" localSheetId="18">'[8]misc tables'!$B$16:$B$17</definedName>
    <definedName name="Utility" localSheetId="19">'[8]misc tables'!$B$16:$B$17</definedName>
    <definedName name="Utility" localSheetId="20">'[8]misc tables'!$B$16:$B$17</definedName>
    <definedName name="Utility" localSheetId="24">'[8]misc tables'!$B$16:$B$17</definedName>
    <definedName name="Utility" localSheetId="25">'[8]misc tables'!$B$16:$B$17</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'[8]misc tables'!$B$16:$B$17</definedName>
    <definedName name="v">[2]Parameters!$D$18</definedName>
    <definedName name="val">[2]Parameters!$D$6</definedName>
    <definedName name="Validation" localSheetId="15">#REF!</definedName>
    <definedName name="Validation" localSheetId="16">#REF!</definedName>
    <definedName name="Validation" localSheetId="17">#REF!</definedName>
    <definedName name="Validation" localSheetId="18">#REF!</definedName>
    <definedName name="Validation" localSheetId="19">#REF!</definedName>
    <definedName name="Validation" localSheetId="20">#REF!</definedName>
    <definedName name="Validation" localSheetId="24">#REF!</definedName>
    <definedName name="Validation" localSheetId="25">#REF!</definedName>
    <definedName name="Validation" localSheetId="26">#REF!</definedName>
    <definedName name="Validation" localSheetId="27">#REF!</definedName>
    <definedName name="Validation" localSheetId="28">#REF!</definedName>
    <definedName name="Validation" localSheetId="29">#REF!</definedName>
    <definedName name="Validation">#REF!</definedName>
    <definedName name="Values_Entered" localSheetId="15">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19">IF(LOAN_AMOUNT*INTEREST_RATE*LOAN_YEARS*LOAN_START&gt;0,1,0)</definedName>
    <definedName name="Values_Entered" localSheetId="20">IF(LOAN_AMOUNT*INTEREST_RATE*LOAN_YEARS*LOAN_START&gt;0,1,0)</definedName>
    <definedName name="Values_Entered" localSheetId="21">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5">IF(LOAN_AMOUNT*INTEREST_RATE*LOAN_YEARS*LOAN_START&gt;0,1,0)</definedName>
    <definedName name="Values_Entered" localSheetId="7">IF(LOAN_AMOUNT*INTEREST_RATE*LOAN_YEARS*LOAN_START&gt;0,1,0)</definedName>
    <definedName name="Values_Entered" localSheetId="12">IF(LOAN_AMOUNT*INTEREST_RATE*LOAN_YEARS*LOAN_START&gt;0,1,0)</definedName>
    <definedName name="Values_Entered" localSheetId="14">IF(LOAN_AMOUNT*INTEREST_RATE*LOAN_YEARS*LOAN_START&gt;0,1,0)</definedName>
    <definedName name="Values_Entered" localSheetId="24">IF(LOAN_AMOUNT*INTEREST_RATE*LOAN_YEARS*LOAN_START&gt;0,1,0)</definedName>
    <definedName name="Values_Entered" localSheetId="2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IF(LOAN_AMOUNT*INTEREST_RATE*LOAN_YEARS*LOAN_START&gt;0,1,0)</definedName>
    <definedName name="Values_Entered_Pref" localSheetId="15">IF(LOAN_AMOUNT_PREF*INTEREST_RATE_PREF*LOAN_YEARS_PREF*LOAN_START_PREF&gt;0,1,0)</definedName>
    <definedName name="Values_Entered_Pref" localSheetId="16">IF(LOAN_AMOUNT_PREF*INTEREST_RATE_PREF*LOAN_YEARS_PREF*LOAN_START_PREF&gt;0,1,0)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19">IF(LOAN_AMOUNT_PREF*INTEREST_RATE_PREF*LOAN_YEARS_PREF*LOAN_START_PREF&gt;0,1,0)</definedName>
    <definedName name="Values_Entered_Pref" localSheetId="20">IF(LOAN_AMOUNT_PREF*INTEREST_RATE_PREF*LOAN_YEARS_PREF*LOAN_START_PREF&gt;0,1,0)</definedName>
    <definedName name="Values_Entered_Pref" localSheetId="21">IF(LOAN_AMOUNT_PREF*INTEREST_RATE_PREF*LOAN_YEARS_PREF*LOAN_START_PREF&gt;0,1,0)</definedName>
    <definedName name="Values_Entered_Pref" localSheetId="2">IF(LOAN_AMOUNT_PREF*INTEREST_RATE_PREF*LOAN_YEARS_PREF*LOAN_START_PREF&gt;0,1,0)</definedName>
    <definedName name="Values_Entered_Pref" localSheetId="3">IF(LOAN_AMOUNT_PREF*INTEREST_RATE_PREF*LOAN_YEARS_PREF*LOAN_START_PREF&gt;0,1,0)</definedName>
    <definedName name="Values_Entered_Pref" localSheetId="5">IF(LOAN_AMOUNT_PREF*INTEREST_RATE_PREF*LOAN_YEARS_PREF*LOAN_START_PREF&gt;0,1,0)</definedName>
    <definedName name="Values_Entered_Pref" localSheetId="7">IF(LOAN_AMOUNT_PREF*INTEREST_RATE_PREF*LOAN_YEARS_PREF*LOAN_START_PREF&gt;0,1,0)</definedName>
    <definedName name="Values_Entered_Pref" localSheetId="12">IF(LOAN_AMOUNT_PREF*INTEREST_RATE_PREF*LOAN_YEARS_PREF*LOAN_START_PREF&gt;0,1,0)</definedName>
    <definedName name="Values_Entered_Pref" localSheetId="14">IF(LOAN_AMOUNT_PREF*INTEREST_RATE_PREF*LOAN_YEARS_PREF*LOAN_START_PREF&gt;0,1,0)</definedName>
    <definedName name="Values_Entered_Pref" localSheetId="24">IF(LOAN_AMOUNT_PREF*INTEREST_RATE_PREF*LOAN_YEARS_PREF*LOAN_START_PREF&gt;0,1,0)</definedName>
    <definedName name="Values_Entered_Pref" localSheetId="25">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IF(LOAN_AMOUNT_PREF*INTEREST_RATE_PREF*LOAN_YEARS_PREF*LOAN_START_PREF&gt;0,1,0)</definedName>
    <definedName name="vol_data">[5]Inputs!$H$3</definedName>
    <definedName name="w" localSheetId="15" hidden="1">{"SourcesUses",#N/A,TRUE,"CFMODEL";"TransOverview",#N/A,TRUE,"CFMODEL"}</definedName>
    <definedName name="w" localSheetId="16" hidden="1">{"SourcesUses",#N/A,TRUE,"CFMODEL";"TransOverview",#N/A,TRUE,"CFMODEL"}</definedName>
    <definedName name="w" localSheetId="17" hidden="1">{"SourcesUses",#N/A,TRUE,"CFMODEL";"TransOverview",#N/A,TRUE,"CFMODEL"}</definedName>
    <definedName name="w" localSheetId="18" hidden="1">{"SourcesUses",#N/A,TRUE,"CFMODEL";"TransOverview",#N/A,TRUE,"CFMODEL"}</definedName>
    <definedName name="w" localSheetId="19" hidden="1">{"SourcesUses",#N/A,TRUE,"CFMODEL";"TransOverview",#N/A,TRUE,"CFMODEL"}</definedName>
    <definedName name="w" localSheetId="20" hidden="1">{"SourcesUses",#N/A,TRUE,"CFMODEL";"TransOverview",#N/A,TRUE,"CFMODEL"}</definedName>
    <definedName name="w" localSheetId="21" hidden="1">{"SourcesUses",#N/A,TRUE,"CFMODEL";"TransOverview",#N/A,TRUE,"CFMODEL"}</definedName>
    <definedName name="w" localSheetId="2" hidden="1">{"SourcesUses",#N/A,TRUE,"CFMODEL";"TransOverview",#N/A,TRUE,"CFMODEL"}</definedName>
    <definedName name="w" localSheetId="7" hidden="1">{"SourcesUses",#N/A,TRUE,"CFMODEL";"TransOverview",#N/A,TRUE,"CFMODEL"}</definedName>
    <definedName name="w" localSheetId="12" hidden="1">{"SourcesUses",#N/A,TRUE,"CFMODEL";"TransOverview",#N/A,TRUE,"CFMODEL"}</definedName>
    <definedName name="w" localSheetId="14" hidden="1">{"SourcesUses",#N/A,TRUE,"CFMODEL";"TransOverview",#N/A,TRUE,"CFMODEL"}</definedName>
    <definedName name="w" localSheetId="24" hidden="1">{"SourcesUses",#N/A,TRUE,"CFMODEL";"TransOverview",#N/A,TRUE,"CFMODEL"}</definedName>
    <definedName name="w" localSheetId="25"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_NWC_NCashAP">#REF!</definedName>
    <definedName name="W_NWC_NCashAR" localSheetId="15">#REF!</definedName>
    <definedName name="W_NWC_NCashAR" localSheetId="16">#REF!</definedName>
    <definedName name="W_NWC_NCashAR" localSheetId="17">#REF!</definedName>
    <definedName name="W_NWC_NCashAR" localSheetId="18">#REF!</definedName>
    <definedName name="W_NWC_NCashAR" localSheetId="19">#REF!</definedName>
    <definedName name="W_NWC_NCashAR" localSheetId="20">#REF!</definedName>
    <definedName name="W_NWC_NCashAR" localSheetId="24">#REF!</definedName>
    <definedName name="W_NWC_NCashAR" localSheetId="25">#REF!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#REF!</definedName>
    <definedName name="W_NWC_NCashComNPurch" localSheetId="15">#REF!</definedName>
    <definedName name="W_NWC_NCashComNPurch" localSheetId="16">#REF!</definedName>
    <definedName name="W_NWC_NCashComNPurch" localSheetId="17">#REF!</definedName>
    <definedName name="W_NWC_NCashComNPurch" localSheetId="18">#REF!</definedName>
    <definedName name="W_NWC_NCashComNPurch" localSheetId="19">#REF!</definedName>
    <definedName name="W_NWC_NCashComNPurch" localSheetId="20">#REF!</definedName>
    <definedName name="W_NWC_NCashComNPurch" localSheetId="24">#REF!</definedName>
    <definedName name="W_NWC_NCashComNPurch" localSheetId="25">#REF!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#REF!</definedName>
    <definedName name="W_NWC_NCashCustDep" localSheetId="15">#REF!</definedName>
    <definedName name="W_NWC_NCashCustDep" localSheetId="16">#REF!</definedName>
    <definedName name="W_NWC_NCashCustDep" localSheetId="17">#REF!</definedName>
    <definedName name="W_NWC_NCashCustDep" localSheetId="18">#REF!</definedName>
    <definedName name="W_NWC_NCashCustDep" localSheetId="19">#REF!</definedName>
    <definedName name="W_NWC_NCashCustDep" localSheetId="20">#REF!</definedName>
    <definedName name="W_NWC_NCashCustDep" localSheetId="24">#REF!</definedName>
    <definedName name="W_NWC_NCashCustDep" localSheetId="25">#REF!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#REF!</definedName>
    <definedName name="W_NWC_NCashDivPay" localSheetId="15">#REF!</definedName>
    <definedName name="W_NWC_NCashDivPay" localSheetId="16">#REF!</definedName>
    <definedName name="W_NWC_NCashDivPay" localSheetId="17">#REF!</definedName>
    <definedName name="W_NWC_NCashDivPay" localSheetId="18">#REF!</definedName>
    <definedName name="W_NWC_NCashDivPay" localSheetId="19">#REF!</definedName>
    <definedName name="W_NWC_NCashDivPay" localSheetId="20">#REF!</definedName>
    <definedName name="W_NWC_NCashDivPay" localSheetId="24">#REF!</definedName>
    <definedName name="W_NWC_NCashDivPay" localSheetId="25">#REF!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#REF!</definedName>
    <definedName name="W_NWC_NCashEnergyAssets" localSheetId="15">#REF!</definedName>
    <definedName name="W_NWC_NCashEnergyAssets" localSheetId="16">#REF!</definedName>
    <definedName name="W_NWC_NCashEnergyAssets" localSheetId="17">#REF!</definedName>
    <definedName name="W_NWC_NCashEnergyAssets" localSheetId="18">#REF!</definedName>
    <definedName name="W_NWC_NCashEnergyAssets" localSheetId="19">#REF!</definedName>
    <definedName name="W_NWC_NCashEnergyAssets" localSheetId="20">#REF!</definedName>
    <definedName name="W_NWC_NCashEnergyAssets" localSheetId="24">#REF!</definedName>
    <definedName name="W_NWC_NCashEnergyAssets" localSheetId="25">#REF!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#REF!</definedName>
    <definedName name="W_NWC_NCashEnergyLiabilities" localSheetId="15">#REF!</definedName>
    <definedName name="W_NWC_NCashEnergyLiabilities" localSheetId="16">#REF!</definedName>
    <definedName name="W_NWC_NCashEnergyLiabilities" localSheetId="17">#REF!</definedName>
    <definedName name="W_NWC_NCashEnergyLiabilities" localSheetId="18">#REF!</definedName>
    <definedName name="W_NWC_NCashEnergyLiabilities" localSheetId="19">#REF!</definedName>
    <definedName name="W_NWC_NCashEnergyLiabilities" localSheetId="20">#REF!</definedName>
    <definedName name="W_NWC_NCashEnergyLiabilities" localSheetId="24">#REF!</definedName>
    <definedName name="W_NWC_NCashEnergyLiabilities" localSheetId="25">#REF!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#REF!</definedName>
    <definedName name="W_NWC_NCashIntPay" localSheetId="15">#REF!</definedName>
    <definedName name="W_NWC_NCashIntPay" localSheetId="16">#REF!</definedName>
    <definedName name="W_NWC_NCashIntPay" localSheetId="17">#REF!</definedName>
    <definedName name="W_NWC_NCashIntPay" localSheetId="18">#REF!</definedName>
    <definedName name="W_NWC_NCashIntPay" localSheetId="19">#REF!</definedName>
    <definedName name="W_NWC_NCashIntPay" localSheetId="20">#REF!</definedName>
    <definedName name="W_NWC_NCashIntPay" localSheetId="24">#REF!</definedName>
    <definedName name="W_NWC_NCashIntPay" localSheetId="25">#REF!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#REF!</definedName>
    <definedName name="W_NWC_NCashInventory" localSheetId="15">#REF!</definedName>
    <definedName name="W_NWC_NCashInventory" localSheetId="16">#REF!</definedName>
    <definedName name="W_NWC_NCashInventory" localSheetId="17">#REF!</definedName>
    <definedName name="W_NWC_NCashInventory" localSheetId="18">#REF!</definedName>
    <definedName name="W_NWC_NCashInventory" localSheetId="19">#REF!</definedName>
    <definedName name="W_NWC_NCashInventory" localSheetId="20">#REF!</definedName>
    <definedName name="W_NWC_NCashInventory" localSheetId="24">#REF!</definedName>
    <definedName name="W_NWC_NCashInventory" localSheetId="25">#REF!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#REF!</definedName>
    <definedName name="W_NWC_NCashNP" localSheetId="15">#REF!</definedName>
    <definedName name="W_NWC_NCashNP" localSheetId="16">#REF!</definedName>
    <definedName name="W_NWC_NCashNP" localSheetId="17">#REF!</definedName>
    <definedName name="W_NWC_NCashNP" localSheetId="18">#REF!</definedName>
    <definedName name="W_NWC_NCashNP" localSheetId="19">#REF!</definedName>
    <definedName name="W_NWC_NCashNP" localSheetId="20">#REF!</definedName>
    <definedName name="W_NWC_NCashNP" localSheetId="24">#REF!</definedName>
    <definedName name="W_NWC_NCashNP" localSheetId="25">#REF!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#REF!</definedName>
    <definedName name="W_NWC_NCashNR" localSheetId="15">#REF!</definedName>
    <definedName name="W_NWC_NCashNR" localSheetId="16">#REF!</definedName>
    <definedName name="W_NWC_NCashNR" localSheetId="17">#REF!</definedName>
    <definedName name="W_NWC_NCashNR" localSheetId="18">#REF!</definedName>
    <definedName name="W_NWC_NCashNR" localSheetId="19">#REF!</definedName>
    <definedName name="W_NWC_NCashNR" localSheetId="20">#REF!</definedName>
    <definedName name="W_NWC_NCashNR" localSheetId="24">#REF!</definedName>
    <definedName name="W_NWC_NCashNR" localSheetId="25">#REF!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#REF!</definedName>
    <definedName name="W_NWC_NCashOthAssets" localSheetId="15">#REF!</definedName>
    <definedName name="W_NWC_NCashOthAssets" localSheetId="16">#REF!</definedName>
    <definedName name="W_NWC_NCashOthAssets" localSheetId="17">#REF!</definedName>
    <definedName name="W_NWC_NCashOthAssets" localSheetId="18">#REF!</definedName>
    <definedName name="W_NWC_NCashOthAssets" localSheetId="19">#REF!</definedName>
    <definedName name="W_NWC_NCashOthAssets" localSheetId="20">#REF!</definedName>
    <definedName name="W_NWC_NCashOthAssets" localSheetId="24">#REF!</definedName>
    <definedName name="W_NWC_NCashOthAssets" localSheetId="25">#REF!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#REF!</definedName>
    <definedName name="W_NWC_NCashOthLiabilities" localSheetId="15">#REF!</definedName>
    <definedName name="W_NWC_NCashOthLiabilities" localSheetId="16">#REF!</definedName>
    <definedName name="W_NWC_NCashOthLiabilities" localSheetId="17">#REF!</definedName>
    <definedName name="W_NWC_NCashOthLiabilities" localSheetId="18">#REF!</definedName>
    <definedName name="W_NWC_NCashOthLiabilities" localSheetId="19">#REF!</definedName>
    <definedName name="W_NWC_NCashOthLiabilities" localSheetId="20">#REF!</definedName>
    <definedName name="W_NWC_NCashOthLiabilities" localSheetId="24">#REF!</definedName>
    <definedName name="W_NWC_NCashOthLiabilities" localSheetId="25">#REF!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#REF!</definedName>
    <definedName name="W_NWC_NCashRegAssets" localSheetId="15">#REF!</definedName>
    <definedName name="W_NWC_NCashRegAssets" localSheetId="16">#REF!</definedName>
    <definedName name="W_NWC_NCashRegAssets" localSheetId="17">#REF!</definedName>
    <definedName name="W_NWC_NCashRegAssets" localSheetId="18">#REF!</definedName>
    <definedName name="W_NWC_NCashRegAssets" localSheetId="19">#REF!</definedName>
    <definedName name="W_NWC_NCashRegAssets" localSheetId="20">#REF!</definedName>
    <definedName name="W_NWC_NCashRegAssets" localSheetId="24">#REF!</definedName>
    <definedName name="W_NWC_NCashRegAssets" localSheetId="25">#REF!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#REF!</definedName>
    <definedName name="W_NWC_NCashRegLiabilities" localSheetId="15">#REF!</definedName>
    <definedName name="W_NWC_NCashRegLiabilities" localSheetId="16">#REF!</definedName>
    <definedName name="W_NWC_NCashRegLiabilities" localSheetId="17">#REF!</definedName>
    <definedName name="W_NWC_NCashRegLiabilities" localSheetId="18">#REF!</definedName>
    <definedName name="W_NWC_NCashRegLiabilities" localSheetId="19">#REF!</definedName>
    <definedName name="W_NWC_NCashRegLiabilities" localSheetId="20">#REF!</definedName>
    <definedName name="W_NWC_NCashRegLiabilities" localSheetId="24">#REF!</definedName>
    <definedName name="W_NWC_NCashRegLiabilities" localSheetId="25">#REF!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#REF!</definedName>
    <definedName name="W_NWC_NCashRepurchaseObligations" localSheetId="15">#REF!</definedName>
    <definedName name="W_NWC_NCashRepurchaseObligations" localSheetId="16">#REF!</definedName>
    <definedName name="W_NWC_NCashRepurchaseObligations" localSheetId="17">#REF!</definedName>
    <definedName name="W_NWC_NCashRepurchaseObligations" localSheetId="18">#REF!</definedName>
    <definedName name="W_NWC_NCashRepurchaseObligations" localSheetId="19">#REF!</definedName>
    <definedName name="W_NWC_NCashRepurchaseObligations" localSheetId="20">#REF!</definedName>
    <definedName name="W_NWC_NCashRepurchaseObligations" localSheetId="24">#REF!</definedName>
    <definedName name="W_NWC_NCashRepurchaseObligations" localSheetId="25">#REF!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#REF!</definedName>
    <definedName name="W_NWC_NCashResaleAgreements" localSheetId="15">#REF!</definedName>
    <definedName name="W_NWC_NCashResaleAgreements" localSheetId="16">#REF!</definedName>
    <definedName name="W_NWC_NCashResaleAgreements" localSheetId="17">#REF!</definedName>
    <definedName name="W_NWC_NCashResaleAgreements" localSheetId="18">#REF!</definedName>
    <definedName name="W_NWC_NCashResaleAgreements" localSheetId="19">#REF!</definedName>
    <definedName name="W_NWC_NCashResaleAgreements" localSheetId="20">#REF!</definedName>
    <definedName name="W_NWC_NCashResaleAgreements" localSheetId="24">#REF!</definedName>
    <definedName name="W_NWC_NCashResaleAgreements" localSheetId="25">#REF!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#REF!</definedName>
    <definedName name="W_NWC_NCashTAX" localSheetId="15">#REF!</definedName>
    <definedName name="W_NWC_NCashTAX" localSheetId="16">#REF!</definedName>
    <definedName name="W_NWC_NCashTAX" localSheetId="17">#REF!</definedName>
    <definedName name="W_NWC_NCashTAX" localSheetId="18">#REF!</definedName>
    <definedName name="W_NWC_NCashTAX" localSheetId="19">#REF!</definedName>
    <definedName name="W_NWC_NCashTAX" localSheetId="20">#REF!</definedName>
    <definedName name="W_NWC_NCashTAX" localSheetId="24">#REF!</definedName>
    <definedName name="W_NWC_NCashTAX" localSheetId="25">#REF!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#REF!</definedName>
    <definedName name="Wage_Escalation_Rate">[9]Assumptions!$C$22</definedName>
    <definedName name="what?" localSheetId="15" hidden="1">{"phase 1 ecm table",#N/A,FALSE,"ECM Matrix";"total ecm table",#N/A,FALSE,"ECM Matrix"}</definedName>
    <definedName name="what?" localSheetId="16" hidden="1">{"phase 1 ecm table",#N/A,FALSE,"ECM Matrix";"total ecm table",#N/A,FALSE,"ECM Matrix"}</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19" hidden="1">{"phase 1 ecm table",#N/A,FALSE,"ECM Matrix";"total ecm table",#N/A,FALSE,"ECM Matrix"}</definedName>
    <definedName name="what?" localSheetId="20" hidden="1">{"phase 1 ecm table",#N/A,FALSE,"ECM Matrix";"total ecm table",#N/A,FALSE,"ECM Matrix"}</definedName>
    <definedName name="what?" localSheetId="21" hidden="1">{"phase 1 ecm table",#N/A,FALSE,"ECM Matrix";"total ecm table",#N/A,FALSE,"ECM Matrix"}</definedName>
    <definedName name="what?" localSheetId="2" hidden="1">{"phase 1 ecm table",#N/A,FALSE,"ECM Matrix";"total ecm table",#N/A,FALSE,"ECM Matrix"}</definedName>
    <definedName name="what?" localSheetId="7" hidden="1">{"phase 1 ecm table",#N/A,FALSE,"ECM Matrix";"total ecm table",#N/A,FALSE,"ECM Matrix"}</definedName>
    <definedName name="what?" localSheetId="12" hidden="1">{"phase 1 ecm table",#N/A,FALSE,"ECM Matrix";"total ecm table",#N/A,FALSE,"ECM Matrix"}</definedName>
    <definedName name="what?" localSheetId="14" hidden="1">{"phase 1 ecm table",#N/A,FALSE,"ECM Matrix";"total ecm table",#N/A,FALSE,"ECM Matrix"}</definedName>
    <definedName name="what?" localSheetId="24" hidden="1">{"phase 1 ecm table",#N/A,FALSE,"ECM Matrix";"total ecm table",#N/A,FALSE,"ECM Matrix"}</definedName>
    <definedName name="what?" localSheetId="25"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15"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 hidden="1">{"okte1",#N/A,FALSE,"OKTE GAS CONV";"okte2",#N/A,FALSE,"OKTE GAS CONV";"okte3",#N/A,FALSE,"OKTE GAS CONV";"okte4",#N/A,FALSE,"OKTE GAS CONV"}</definedName>
    <definedName name="what??" localSheetId="7" hidden="1">{"okte1",#N/A,FALSE,"OKTE GAS CONV";"okte2",#N/A,FALSE,"OKTE GAS CONV";"okte3",#N/A,FALSE,"OKTE GAS CONV";"okte4",#N/A,FALSE,"OKTE GAS CONV"}</definedName>
    <definedName name="what??" localSheetId="12" hidden="1">{"okte1",#N/A,FALSE,"OKTE GAS CONV";"okte2",#N/A,FALSE,"OKTE GAS CONV";"okte3",#N/A,FALSE,"OKTE GAS CONV";"okte4",#N/A,FALSE,"OKTE GAS CONV"}</definedName>
    <definedName name="what??" localSheetId="14" hidden="1">{"okte1",#N/A,FALSE,"OKTE GAS CONV";"okte2",#N/A,FALSE,"OKTE GAS CONV";"okte3",#N/A,FALSE,"OKTE GAS CONV";"okte4",#N/A,FALSE,"OKTE GAS CONV"}</definedName>
    <definedName name="what??" localSheetId="24" hidden="1">{"okte1",#N/A,FALSE,"OKTE GAS CONV";"okte2",#N/A,FALSE,"OKTE GAS CONV";"okte3",#N/A,FALSE,"OKTE GAS CONV";"okte4",#N/A,FALSE,"OKTE GAS CONV"}</definedName>
    <definedName name="what??" localSheetId="25"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 hidden="1">{"Overhead",#N/A,FALSE,"NEW FINMODEL";"Overhead",#N/A,FALSE,"Cash flow Phase 1";"Overhead PH1 w Benefits",#N/A,FALSE,"ECM Matrix";"Overhead PH1 w RFP",#N/A,FALSE,"ECM Matrix";"Overhead Total w benefits",#N/A,FALSE,"ECM Matrix";"Overhead Total w RFP",#N/A,FALSE,"ECM Matrix"}</definedName>
    <definedName name="what???" localSheetId="7" hidden="1">{"Overhead",#N/A,FALSE,"NEW FINMODEL";"Overhead",#N/A,FALSE,"Cash flow Phase 1";"Overhead PH1 w Benefits",#N/A,FALSE,"ECM Matrix";"Overhead PH1 w RFP",#N/A,FALSE,"ECM Matrix";"Overhead Total w benefits",#N/A,FALSE,"ECM Matrix";"Overhead Total w RFP",#N/A,FALSE,"ECM Matrix"}</definedName>
    <definedName name="what???" localSheetId="12" hidden="1">{"Overhead",#N/A,FALSE,"NEW FINMODEL";"Overhead",#N/A,FALSE,"Cash flow Phase 1";"Overhead PH1 w Benefits",#N/A,FALSE,"ECM Matrix";"Overhead PH1 w RFP",#N/A,FALSE,"ECM Matrix";"Overhead Total w benefits",#N/A,FALSE,"ECM Matrix";"Overhead Total w RFP",#N/A,FALSE,"ECM Matrix"}</definedName>
    <definedName name="what???" localSheetId="14" hidden="1">{"Overhead",#N/A,FALSE,"NEW FINMODEL";"Overhead",#N/A,FALSE,"Cash flow Phase 1";"Overhead PH1 w Benefits",#N/A,FALSE,"ECM Matrix";"Overhead PH1 w RFP",#N/A,FALSE,"ECM Matrix";"Overhead Total w benefits",#N/A,FALSE,"ECM Matrix";"Overhead Total w RFP",#N/A,FALSE,"ECM Matrix"}</definedName>
    <definedName name="what???" localSheetId="24" hidden="1">{"Overhead",#N/A,FALSE,"NEW FINMODEL";"Overhead",#N/A,FALSE,"Cash flow Phase 1";"Overhead PH1 w Benefits",#N/A,FALSE,"ECM Matrix";"Overhead PH1 w RFP",#N/A,FALSE,"ECM Matrix";"Overhead Total w benefits",#N/A,FALSE,"ECM Matrix";"Overhead Total w RFP",#N/A,FALSE,"ECM Matrix"}</definedName>
    <definedName name="what???" localSheetId="25"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 hidden="1">{"Overhead",#N/A,FALSE,"NEW FINMODEL";"Overhead",#N/A,FALSE,"Cash flow Phase 1";"Overhead PH1 w Benefits",#N/A,FALSE,"ECM Matrix";"Overhead PH1 w RFP",#N/A,FALSE,"ECM Matrix";"Overhead Total w benefits",#N/A,FALSE,"ECM Matrix";"Overhead Total w RFP",#N/A,FALSE,"ECM Matrix"}</definedName>
    <definedName name="what???1" localSheetId="7" hidden="1">{"Overhead",#N/A,FALSE,"NEW FINMODEL";"Overhead",#N/A,FALSE,"Cash flow Phase 1";"Overhead PH1 w Benefits",#N/A,FALSE,"ECM Matrix";"Overhead PH1 w RFP",#N/A,FALSE,"ECM Matrix";"Overhead Total w benefits",#N/A,FALSE,"ECM Matrix";"Overhead Total w RFP",#N/A,FALSE,"ECM Matrix"}</definedName>
    <definedName name="what???1" localSheetId="12" hidden="1">{"Overhead",#N/A,FALSE,"NEW FINMODEL";"Overhead",#N/A,FALSE,"Cash flow Phase 1";"Overhead PH1 w Benefits",#N/A,FALSE,"ECM Matrix";"Overhead PH1 w RFP",#N/A,FALSE,"ECM Matrix";"Overhead Total w benefits",#N/A,FALSE,"ECM Matrix";"Overhead Total w RFP",#N/A,FALSE,"ECM Matrix"}</definedName>
    <definedName name="what???1" localSheetId="14" hidden="1">{"Overhead",#N/A,FALSE,"NEW FINMODEL";"Overhead",#N/A,FALSE,"Cash flow Phase 1";"Overhead PH1 w Benefits",#N/A,FALSE,"ECM Matrix";"Overhead PH1 w RFP",#N/A,FALSE,"ECM Matrix";"Overhead Total w benefits",#N/A,FALSE,"ECM Matrix";"Overhead Total w RFP",#N/A,FALSE,"ECM Matrix"}</definedName>
    <definedName name="what???1" localSheetId="24" hidden="1">{"Overhead",#N/A,FALSE,"NEW FINMODEL";"Overhead",#N/A,FALSE,"Cash flow Phase 1";"Overhead PH1 w Benefits",#N/A,FALSE,"ECM Matrix";"Overhead PH1 w RFP",#N/A,FALSE,"ECM Matrix";"Overhead Total w benefits",#N/A,FALSE,"ECM Matrix";"Overhead Total w RFP",#N/A,FALSE,"ECM Matrix"}</definedName>
    <definedName name="what???1" localSheetId="25"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15"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 hidden="1">{"okte1",#N/A,FALSE,"OKTE GAS CONV";"okte2",#N/A,FALSE,"OKTE GAS CONV";"okte3",#N/A,FALSE,"OKTE GAS CONV";"okte4",#N/A,FALSE,"OKTE GAS CONV"}</definedName>
    <definedName name="what??1" localSheetId="7" hidden="1">{"okte1",#N/A,FALSE,"OKTE GAS CONV";"okte2",#N/A,FALSE,"OKTE GAS CONV";"okte3",#N/A,FALSE,"OKTE GAS CONV";"okte4",#N/A,FALSE,"OKTE GAS CONV"}</definedName>
    <definedName name="what??1" localSheetId="12" hidden="1">{"okte1",#N/A,FALSE,"OKTE GAS CONV";"okte2",#N/A,FALSE,"OKTE GAS CONV";"okte3",#N/A,FALSE,"OKTE GAS CONV";"okte4",#N/A,FALSE,"OKTE GAS CONV"}</definedName>
    <definedName name="what??1" localSheetId="14" hidden="1">{"okte1",#N/A,FALSE,"OKTE GAS CONV";"okte2",#N/A,FALSE,"OKTE GAS CONV";"okte3",#N/A,FALSE,"OKTE GAS CONV";"okte4",#N/A,FALSE,"OKTE GAS CONV"}</definedName>
    <definedName name="what??1" localSheetId="24" hidden="1">{"okte1",#N/A,FALSE,"OKTE GAS CONV";"okte2",#N/A,FALSE,"OKTE GAS CONV";"okte3",#N/A,FALSE,"OKTE GAS CONV";"okte4",#N/A,FALSE,"OKTE GAS CONV"}</definedName>
    <definedName name="what??1" localSheetId="25"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15" hidden="1">{"phase 1 ecm table",#N/A,FALSE,"ECM Matrix";"total ecm table",#N/A,FALSE,"ECM Matrix"}</definedName>
    <definedName name="what1" localSheetId="16" hidden="1">{"phase 1 ecm table",#N/A,FALSE,"ECM Matrix";"total ecm table",#N/A,FALSE,"ECM Matrix"}</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19" hidden="1">{"phase 1 ecm table",#N/A,FALSE,"ECM Matrix";"total ecm table",#N/A,FALSE,"ECM Matrix"}</definedName>
    <definedName name="what1" localSheetId="20" hidden="1">{"phase 1 ecm table",#N/A,FALSE,"ECM Matrix";"total ecm table",#N/A,FALSE,"ECM Matrix"}</definedName>
    <definedName name="what1" localSheetId="21" hidden="1">{"phase 1 ecm table",#N/A,FALSE,"ECM Matrix";"total ecm table",#N/A,FALSE,"ECM Matrix"}</definedName>
    <definedName name="what1" localSheetId="2" hidden="1">{"phase 1 ecm table",#N/A,FALSE,"ECM Matrix";"total ecm table",#N/A,FALSE,"ECM Matrix"}</definedName>
    <definedName name="what1" localSheetId="7" hidden="1">{"phase 1 ecm table",#N/A,FALSE,"ECM Matrix";"total ecm table",#N/A,FALSE,"ECM Matrix"}</definedName>
    <definedName name="what1" localSheetId="12" hidden="1">{"phase 1 ecm table",#N/A,FALSE,"ECM Matrix";"total ecm table",#N/A,FALSE,"ECM Matrix"}</definedName>
    <definedName name="what1" localSheetId="14" hidden="1">{"phase 1 ecm table",#N/A,FALSE,"ECM Matrix";"total ecm table",#N/A,FALSE,"ECM Matrix"}</definedName>
    <definedName name="what1" localSheetId="24" hidden="1">{"phase 1 ecm table",#N/A,FALSE,"ECM Matrix";"total ecm table",#N/A,FALSE,"ECM Matrix"}</definedName>
    <definedName name="what1" localSheetId="25"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th" localSheetId="15"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 hidden="1">{"Page_1",#N/A,FALSE,"BAD4Q98";"Page_2",#N/A,FALSE,"BAD4Q98";"Page_3",#N/A,FALSE,"BAD4Q98";"Page_4",#N/A,FALSE,"BAD4Q98";"Page_5",#N/A,FALSE,"BAD4Q98";"Page_6",#N/A,FALSE,"BAD4Q98";"Input_1",#N/A,FALSE,"BAD4Q98";"Input_2",#N/A,FALSE,"BAD4Q98"}</definedName>
    <definedName name="whatth" localSheetId="7" hidden="1">{"Page_1",#N/A,FALSE,"BAD4Q98";"Page_2",#N/A,FALSE,"BAD4Q98";"Page_3",#N/A,FALSE,"BAD4Q98";"Page_4",#N/A,FALSE,"BAD4Q98";"Page_5",#N/A,FALSE,"BAD4Q98";"Page_6",#N/A,FALSE,"BAD4Q98";"Input_1",#N/A,FALSE,"BAD4Q98";"Input_2",#N/A,FALSE,"BAD4Q98"}</definedName>
    <definedName name="whatth" localSheetId="12" hidden="1">{"Page_1",#N/A,FALSE,"BAD4Q98";"Page_2",#N/A,FALSE,"BAD4Q98";"Page_3",#N/A,FALSE,"BAD4Q98";"Page_4",#N/A,FALSE,"BAD4Q98";"Page_5",#N/A,FALSE,"BAD4Q98";"Page_6",#N/A,FALSE,"BAD4Q98";"Input_1",#N/A,FALSE,"BAD4Q98";"Input_2",#N/A,FALSE,"BAD4Q98"}</definedName>
    <definedName name="whatth" localSheetId="14" hidden="1">{"Page_1",#N/A,FALSE,"BAD4Q98";"Page_2",#N/A,FALSE,"BAD4Q98";"Page_3",#N/A,FALSE,"BAD4Q98";"Page_4",#N/A,FALSE,"BAD4Q98";"Page_5",#N/A,FALSE,"BAD4Q98";"Page_6",#N/A,FALSE,"BAD4Q98";"Input_1",#N/A,FALSE,"BAD4Q98";"Input_2",#N/A,FALSE,"BAD4Q98"}</definedName>
    <definedName name="whatth" localSheetId="24" hidden="1">{"Page_1",#N/A,FALSE,"BAD4Q98";"Page_2",#N/A,FALSE,"BAD4Q98";"Page_3",#N/A,FALSE,"BAD4Q98";"Page_4",#N/A,FALSE,"BAD4Q98";"Page_5",#N/A,FALSE,"BAD4Q98";"Page_6",#N/A,FALSE,"BAD4Q98";"Input_1",#N/A,FALSE,"BAD4Q98";"Input_2",#N/A,FALSE,"BAD4Q98"}</definedName>
    <definedName name="whatth" localSheetId="25"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o" localSheetId="15" hidden="1">{"phase 1 ecm table",#N/A,FALSE,"ECM Matrix";"total ecm table",#N/A,FALSE,"ECM Matrix"}</definedName>
    <definedName name="who" localSheetId="16" hidden="1">{"phase 1 ecm table",#N/A,FALSE,"ECM Matrix";"total ecm table",#N/A,FALSE,"ECM Matrix"}</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19" hidden="1">{"phase 1 ecm table",#N/A,FALSE,"ECM Matrix";"total ecm table",#N/A,FALSE,"ECM Matrix"}</definedName>
    <definedName name="who" localSheetId="20" hidden="1">{"phase 1 ecm table",#N/A,FALSE,"ECM Matrix";"total ecm table",#N/A,FALSE,"ECM Matrix"}</definedName>
    <definedName name="who" localSheetId="21" hidden="1">{"phase 1 ecm table",#N/A,FALSE,"ECM Matrix";"total ecm table",#N/A,FALSE,"ECM Matrix"}</definedName>
    <definedName name="who" localSheetId="2" hidden="1">{"phase 1 ecm table",#N/A,FALSE,"ECM Matrix";"total ecm table",#N/A,FALSE,"ECM Matrix"}</definedName>
    <definedName name="who" localSheetId="7" hidden="1">{"phase 1 ecm table",#N/A,FALSE,"ECM Matrix";"total ecm table",#N/A,FALSE,"ECM Matrix"}</definedName>
    <definedName name="who" localSheetId="12" hidden="1">{"phase 1 ecm table",#N/A,FALSE,"ECM Matrix";"total ecm table",#N/A,FALSE,"ECM Matrix"}</definedName>
    <definedName name="who" localSheetId="14" hidden="1">{"phase 1 ecm table",#N/A,FALSE,"ECM Matrix";"total ecm table",#N/A,FALSE,"ECM Matrix"}</definedName>
    <definedName name="who" localSheetId="24" hidden="1">{"phase 1 ecm table",#N/A,FALSE,"ECM Matrix";"total ecm table",#N/A,FALSE,"ECM Matrix"}</definedName>
    <definedName name="who" localSheetId="25"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a" localSheetId="15"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 hidden="1">{"okte1",#N/A,FALSE,"OKTE GAS CONV";"okte2",#N/A,FALSE,"OKTE GAS CONV";"okte3",#N/A,FALSE,"OKTE GAS CONV";"okte4",#N/A,FALSE,"OKTE GAS CONV"}</definedName>
    <definedName name="whoa" localSheetId="7" hidden="1">{"okte1",#N/A,FALSE,"OKTE GAS CONV";"okte2",#N/A,FALSE,"OKTE GAS CONV";"okte3",#N/A,FALSE,"OKTE GAS CONV";"okte4",#N/A,FALSE,"OKTE GAS CONV"}</definedName>
    <definedName name="whoa" localSheetId="12" hidden="1">{"okte1",#N/A,FALSE,"OKTE GAS CONV";"okte2",#N/A,FALSE,"OKTE GAS CONV";"okte3",#N/A,FALSE,"OKTE GAS CONV";"okte4",#N/A,FALSE,"OKTE GAS CONV"}</definedName>
    <definedName name="whoa" localSheetId="14" hidden="1">{"okte1",#N/A,FALSE,"OKTE GAS CONV";"okte2",#N/A,FALSE,"OKTE GAS CONV";"okte3",#N/A,FALSE,"OKTE GAS CONV";"okte4",#N/A,FALSE,"OKTE GAS CONV"}</definedName>
    <definedName name="whoa" localSheetId="24" hidden="1">{"okte1",#N/A,FALSE,"OKTE GAS CONV";"okte2",#N/A,FALSE,"OKTE GAS CONV";"okte3",#N/A,FALSE,"OKTE GAS CONV";"okte4",#N/A,FALSE,"OKTE GAS CONV"}</definedName>
    <definedName name="whoa" localSheetId="25"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orking_Capital_Facility_Commitment_Fee_Rate_year_6_plus" localSheetId="15">#REF!</definedName>
    <definedName name="Working_Capital_Facility_Commitment_Fee_Rate_year_6_plus" localSheetId="16">#REF!</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19">#REF!</definedName>
    <definedName name="Working_Capital_Facility_Commitment_Fee_Rate_year_6_plus" localSheetId="20">#REF!</definedName>
    <definedName name="Working_Capital_Facility_Commitment_Fee_Rate_year_6_plus" localSheetId="24">#REF!</definedName>
    <definedName name="Working_Capital_Facility_Commitment_Fee_Rate_year_6_plus" localSheetId="25">#REF!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#REF!</definedName>
    <definedName name="Working_Capital_Facility_Spread_year_6_plus" localSheetId="15">#REF!</definedName>
    <definedName name="Working_Capital_Facility_Spread_year_6_plus" localSheetId="16">#REF!</definedName>
    <definedName name="Working_Capital_Facility_Spread_year_6_plus" localSheetId="17">#REF!</definedName>
    <definedName name="Working_Capital_Facility_Spread_year_6_plus" localSheetId="18">#REF!</definedName>
    <definedName name="Working_Capital_Facility_Spread_year_6_plus" localSheetId="19">#REF!</definedName>
    <definedName name="Working_Capital_Facility_Spread_year_6_plus" localSheetId="20">#REF!</definedName>
    <definedName name="Working_Capital_Facility_Spread_year_6_plus" localSheetId="24">#REF!</definedName>
    <definedName name="Working_Capital_Facility_Spread_year_6_plus" localSheetId="25">#REF!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#REF!</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24"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ll." localSheetId="15"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 hidden="1">{"ecm (CES Inputs)",#N/A,FALSE,"CES Inputs";"finmod (CES Inputs)",#N/A,FALSE,"CES Inputs";"buyout (Buyout)",#N/A,FALSE,"CES Inputs";"hillpay (CES Inputs)",#N/A,FALSE,"CES Inputs";"psc (PSC Output)",#N/A,FALSE,"PSC Output"}</definedName>
    <definedName name="wrn.All." localSheetId="7" hidden="1">{"ecm (CES Inputs)",#N/A,FALSE,"CES Inputs";"finmod (CES Inputs)",#N/A,FALSE,"CES Inputs";"buyout (Buyout)",#N/A,FALSE,"CES Inputs";"hillpay (CES Inputs)",#N/A,FALSE,"CES Inputs";"psc (PSC Output)",#N/A,FALSE,"PSC Output"}</definedName>
    <definedName name="wrn.All." localSheetId="12" hidden="1">{"ecm (CES Inputs)",#N/A,FALSE,"CES Inputs";"finmod (CES Inputs)",#N/A,FALSE,"CES Inputs";"buyout (Buyout)",#N/A,FALSE,"CES Inputs";"hillpay (CES Inputs)",#N/A,FALSE,"CES Inputs";"psc (PSC Output)",#N/A,FALSE,"PSC Output"}</definedName>
    <definedName name="wrn.All." localSheetId="14" hidden="1">{"ecm (CES Inputs)",#N/A,FALSE,"CES Inputs";"finmod (CES Inputs)",#N/A,FALSE,"CES Inputs";"buyout (Buyout)",#N/A,FALSE,"CES Inputs";"hillpay (CES Inputs)",#N/A,FALSE,"CES Inputs";"psc (PSC Output)",#N/A,FALSE,"PSC Output"}</definedName>
    <definedName name="wrn.All." localSheetId="24" hidden="1">{"ecm (CES Inputs)",#N/A,FALSE,"CES Inputs";"finmod (CES Inputs)",#N/A,FALSE,"CES Inputs";"buyout (Buyout)",#N/A,FALSE,"CES Inputs";"hillpay (CES Inputs)",#N/A,FALSE,"CES Inputs";"psc (PSC Output)",#N/A,FALSE,"PSC Output"}</definedName>
    <definedName name="wrn.All." localSheetId="25"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5" hidden="1">{#N/A,#N/A,FALSE,"trates"}</definedName>
    <definedName name="wrn.BL." localSheetId="16" hidden="1">{#N/A,#N/A,FALSE,"trates"}</definedName>
    <definedName name="wrn.BL." localSheetId="17" hidden="1">{#N/A,#N/A,FALSE,"trates"}</definedName>
    <definedName name="wrn.BL." localSheetId="18" hidden="1">{#N/A,#N/A,FALSE,"trates"}</definedName>
    <definedName name="wrn.BL." localSheetId="19" hidden="1">{#N/A,#N/A,FALSE,"trates"}</definedName>
    <definedName name="wrn.BL." localSheetId="20" hidden="1">{#N/A,#N/A,FALSE,"trates"}</definedName>
    <definedName name="wrn.BL." localSheetId="21" hidden="1">{#N/A,#N/A,FALSE,"trates"}</definedName>
    <definedName name="wrn.BL." localSheetId="2" hidden="1">{#N/A,#N/A,FALSE,"trates"}</definedName>
    <definedName name="wrn.BL." localSheetId="7" hidden="1">{#N/A,#N/A,FALSE,"trates"}</definedName>
    <definedName name="wrn.BL." localSheetId="12" hidden="1">{#N/A,#N/A,FALSE,"trates"}</definedName>
    <definedName name="wrn.BL." localSheetId="14" hidden="1">{#N/A,#N/A,FALSE,"trates"}</definedName>
    <definedName name="wrn.BL." localSheetId="24" hidden="1">{#N/A,#N/A,FALSE,"trates"}</definedName>
    <definedName name="wrn.BL." localSheetId="25"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5" hidden="1">{#N/A,#N/A,TRUE,"SDGE";#N/A,#N/A,TRUE,"GBU";#N/A,#N/A,TRUE,"TBU";#N/A,#N/A,TRUE,"EDBU";#N/A,#N/A,TRUE,"ExclCC"}</definedName>
    <definedName name="wrn.busum." localSheetId="16" hidden="1">{#N/A,#N/A,TRUE,"SDGE";#N/A,#N/A,TRUE,"GBU";#N/A,#N/A,TRUE,"TBU";#N/A,#N/A,TRUE,"EDBU";#N/A,#N/A,TRUE,"ExclCC"}</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19" hidden="1">{#N/A,#N/A,TRUE,"SDGE";#N/A,#N/A,TRUE,"GBU";#N/A,#N/A,TRUE,"TBU";#N/A,#N/A,TRUE,"EDBU";#N/A,#N/A,TRUE,"ExclCC"}</definedName>
    <definedName name="wrn.busum." localSheetId="20" hidden="1">{#N/A,#N/A,TRUE,"SDGE";#N/A,#N/A,TRUE,"GBU";#N/A,#N/A,TRUE,"TBU";#N/A,#N/A,TRUE,"EDBU";#N/A,#N/A,TRUE,"ExclCC"}</definedName>
    <definedName name="wrn.busum." localSheetId="21" hidden="1">{#N/A,#N/A,TRUE,"SDGE";#N/A,#N/A,TRUE,"GBU";#N/A,#N/A,TRUE,"TBU";#N/A,#N/A,TRUE,"EDBU";#N/A,#N/A,TRUE,"ExclCC"}</definedName>
    <definedName name="wrn.busum." localSheetId="2" hidden="1">{#N/A,#N/A,TRUE,"SDGE";#N/A,#N/A,TRUE,"GBU";#N/A,#N/A,TRUE,"TBU";#N/A,#N/A,TRUE,"EDBU";#N/A,#N/A,TRUE,"ExclCC"}</definedName>
    <definedName name="wrn.busum." localSheetId="7" hidden="1">{#N/A,#N/A,TRUE,"SDGE";#N/A,#N/A,TRUE,"GBU";#N/A,#N/A,TRUE,"TBU";#N/A,#N/A,TRUE,"EDBU";#N/A,#N/A,TRUE,"ExclCC"}</definedName>
    <definedName name="wrn.busum." localSheetId="12" hidden="1">{#N/A,#N/A,TRUE,"SDGE";#N/A,#N/A,TRUE,"GBU";#N/A,#N/A,TRUE,"TBU";#N/A,#N/A,TRUE,"EDBU";#N/A,#N/A,TRUE,"ExclCC"}</definedName>
    <definedName name="wrn.busum." localSheetId="14" hidden="1">{#N/A,#N/A,TRUE,"SDGE";#N/A,#N/A,TRUE,"GBU";#N/A,#N/A,TRUE,"TBU";#N/A,#N/A,TRUE,"EDBU";#N/A,#N/A,TRUE,"ExclCC"}</definedName>
    <definedName name="wrn.busum." localSheetId="24" hidden="1">{#N/A,#N/A,TRUE,"SDGE";#N/A,#N/A,TRUE,"GBU";#N/A,#N/A,TRUE,"TBU";#N/A,#N/A,TRUE,"EDBU";#N/A,#N/A,TRUE,"ExclCC"}</definedName>
    <definedName name="wrn.busum." localSheetId="25"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5"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 hidden="1">{"Control_P1",#N/A,FALSE,"Control";"Control_P2",#N/A,FALSE,"Control";"Control_P3",#N/A,FALSE,"Control";"Control_P4",#N/A,FALSE,"Control"}</definedName>
    <definedName name="wrn.ControlSheets." localSheetId="7" hidden="1">{"Control_P1",#N/A,FALSE,"Control";"Control_P2",#N/A,FALSE,"Control";"Control_P3",#N/A,FALSE,"Control";"Control_P4",#N/A,FALSE,"Control"}</definedName>
    <definedName name="wrn.ControlSheets." localSheetId="12" hidden="1">{"Control_P1",#N/A,FALSE,"Control";"Control_P2",#N/A,FALSE,"Control";"Control_P3",#N/A,FALSE,"Control";"Control_P4",#N/A,FALSE,"Control"}</definedName>
    <definedName name="wrn.ControlSheets." localSheetId="14" hidden="1">{"Control_P1",#N/A,FALSE,"Control";"Control_P2",#N/A,FALSE,"Control";"Control_P3",#N/A,FALSE,"Control";"Control_P4",#N/A,FALSE,"Control"}</definedName>
    <definedName name="wrn.ControlSheets." localSheetId="24" hidden="1">{"Control_P1",#N/A,FALSE,"Control";"Control_P2",#N/A,FALSE,"Control";"Control_P3",#N/A,FALSE,"Control";"Control_P4",#N/A,FALSE,"Control"}</definedName>
    <definedName name="wrn.ControlSheets." localSheetId="25"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 hidden="1">{"Control_P1",#N/A,FALSE,"Control";"Control_P2",#N/A,FALSE,"Control";"Control_P3",#N/A,FALSE,"Control";"Control_P4",#N/A,FALSE,"Control"}</definedName>
    <definedName name="wrn.ControlSheets._1" localSheetId="7" hidden="1">{"Control_P1",#N/A,FALSE,"Control";"Control_P2",#N/A,FALSE,"Control";"Control_P3",#N/A,FALSE,"Control";"Control_P4",#N/A,FALSE,"Control"}</definedName>
    <definedName name="wrn.ControlSheets._1" localSheetId="12" hidden="1">{"Control_P1",#N/A,FALSE,"Control";"Control_P2",#N/A,FALSE,"Control";"Control_P3",#N/A,FALSE,"Control";"Control_P4",#N/A,FALSE,"Control"}</definedName>
    <definedName name="wrn.ControlSheets._1" localSheetId="14" hidden="1">{"Control_P1",#N/A,FALSE,"Control";"Control_P2",#N/A,FALSE,"Control";"Control_P3",#N/A,FALSE,"Control";"Control_P4",#N/A,FALSE,"Control"}</definedName>
    <definedName name="wrn.ControlSheets._1" localSheetId="24" hidden="1">{"Control_P1",#N/A,FALSE,"Control";"Control_P2",#N/A,FALSE,"Control";"Control_P3",#N/A,FALSE,"Control";"Control_P4",#N/A,FALSE,"Control"}</definedName>
    <definedName name="wrn.ControlSheets._1" localSheetId="25"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STOS." localSheetId="15" hidden="1">{#N/A,#N/A,FALSE,"RECAP";#N/A,#N/A,FALSE,"MATBYCLS";#N/A,#N/A,FALSE,"STATUS";#N/A,#N/A,FALSE,"OP-ACT";#N/A,#N/A,FALSE,"W_O"}</definedName>
    <definedName name="wrn.COSTOS." localSheetId="16" hidden="1">{#N/A,#N/A,FALSE,"RECAP";#N/A,#N/A,FALSE,"MATBYCLS";#N/A,#N/A,FALSE,"STATUS";#N/A,#N/A,FALSE,"OP-ACT";#N/A,#N/A,FALSE,"W_O"}</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19" hidden="1">{#N/A,#N/A,FALSE,"RECAP";#N/A,#N/A,FALSE,"MATBYCLS";#N/A,#N/A,FALSE,"STATUS";#N/A,#N/A,FALSE,"OP-ACT";#N/A,#N/A,FALSE,"W_O"}</definedName>
    <definedName name="wrn.COSTOS." localSheetId="20" hidden="1">{#N/A,#N/A,FALSE,"RECAP";#N/A,#N/A,FALSE,"MATBYCLS";#N/A,#N/A,FALSE,"STATUS";#N/A,#N/A,FALSE,"OP-ACT";#N/A,#N/A,FALSE,"W_O"}</definedName>
    <definedName name="wrn.COSTOS." localSheetId="21" hidden="1">{#N/A,#N/A,FALSE,"RECAP";#N/A,#N/A,FALSE,"MATBYCLS";#N/A,#N/A,FALSE,"STATUS";#N/A,#N/A,FALSE,"OP-ACT";#N/A,#N/A,FALSE,"W_O"}</definedName>
    <definedName name="wrn.COSTOS." localSheetId="2" hidden="1">{#N/A,#N/A,FALSE,"RECAP";#N/A,#N/A,FALSE,"MATBYCLS";#N/A,#N/A,FALSE,"STATUS";#N/A,#N/A,FALSE,"OP-ACT";#N/A,#N/A,FALSE,"W_O"}</definedName>
    <definedName name="wrn.COSTOS." localSheetId="7" hidden="1">{#N/A,#N/A,FALSE,"RECAP";#N/A,#N/A,FALSE,"MATBYCLS";#N/A,#N/A,FALSE,"STATUS";#N/A,#N/A,FALSE,"OP-ACT";#N/A,#N/A,FALSE,"W_O"}</definedName>
    <definedName name="wrn.COSTOS." localSheetId="12" hidden="1">{#N/A,#N/A,FALSE,"RECAP";#N/A,#N/A,FALSE,"MATBYCLS";#N/A,#N/A,FALSE,"STATUS";#N/A,#N/A,FALSE,"OP-ACT";#N/A,#N/A,FALSE,"W_O"}</definedName>
    <definedName name="wrn.COSTOS." localSheetId="14" hidden="1">{#N/A,#N/A,FALSE,"RECAP";#N/A,#N/A,FALSE,"MATBYCLS";#N/A,#N/A,FALSE,"STATUS";#N/A,#N/A,FALSE,"OP-ACT";#N/A,#N/A,FALSE,"W_O"}</definedName>
    <definedName name="wrn.COSTOS." localSheetId="24" hidden="1">{#N/A,#N/A,FALSE,"RECAP";#N/A,#N/A,FALSE,"MATBYCLS";#N/A,#N/A,FALSE,"STATUS";#N/A,#N/A,FALSE,"OP-ACT";#N/A,#N/A,FALSE,"W_O"}</definedName>
    <definedName name="wrn.COSTOS." localSheetId="25"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Data." localSheetId="15" hidden="1">{#N/A,#N/A,FALSE,"3 Year Plan"}</definedName>
    <definedName name="wrn.Data." localSheetId="16" hidden="1">{#N/A,#N/A,FALSE,"3 Year Plan"}</definedName>
    <definedName name="wrn.Data." localSheetId="17" hidden="1">{#N/A,#N/A,FALSE,"3 Year Plan"}</definedName>
    <definedName name="wrn.Data." localSheetId="18" hidden="1">{#N/A,#N/A,FALSE,"3 Year Plan"}</definedName>
    <definedName name="wrn.Data." localSheetId="19" hidden="1">{#N/A,#N/A,FALSE,"3 Year Plan"}</definedName>
    <definedName name="wrn.Data." localSheetId="20" hidden="1">{#N/A,#N/A,FALSE,"3 Year Plan"}</definedName>
    <definedName name="wrn.Data." localSheetId="21" hidden="1">{#N/A,#N/A,FALSE,"3 Year Plan"}</definedName>
    <definedName name="wrn.Data." localSheetId="2" hidden="1">{#N/A,#N/A,FALSE,"3 Year Plan"}</definedName>
    <definedName name="wrn.Data." localSheetId="7" hidden="1">{#N/A,#N/A,FALSE,"3 Year Plan"}</definedName>
    <definedName name="wrn.Data." localSheetId="12" hidden="1">{#N/A,#N/A,FALSE,"3 Year Plan"}</definedName>
    <definedName name="wrn.Data." localSheetId="14" hidden="1">{#N/A,#N/A,FALSE,"3 Year Plan"}</definedName>
    <definedName name="wrn.Data." localSheetId="24" hidden="1">{#N/A,#N/A,FALSE,"3 Year Plan"}</definedName>
    <definedName name="wrn.Data." localSheetId="25"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_Contact." localSheetId="15" hidden="1">{"Control_DataContact",#N/A,FALSE,"Control"}</definedName>
    <definedName name="wrn.Data_Contact." localSheetId="16" hidden="1">{"Control_DataContact",#N/A,FALSE,"Control"}</definedName>
    <definedName name="wrn.Data_Contact." localSheetId="17" hidden="1">{"Control_DataContact",#N/A,FALSE,"Control"}</definedName>
    <definedName name="wrn.Data_Contact." localSheetId="18" hidden="1">{"Control_DataContact",#N/A,FALSE,"Control"}</definedName>
    <definedName name="wrn.Data_Contact." localSheetId="19" hidden="1">{"Control_DataContact",#N/A,FALSE,"Control"}</definedName>
    <definedName name="wrn.Data_Contact." localSheetId="20" hidden="1">{"Control_DataContact",#N/A,FALSE,"Control"}</definedName>
    <definedName name="wrn.Data_Contact." localSheetId="21" hidden="1">{"Control_DataContact",#N/A,FALSE,"Control"}</definedName>
    <definedName name="wrn.Data_Contact." localSheetId="2" hidden="1">{"Control_DataContact",#N/A,FALSE,"Control"}</definedName>
    <definedName name="wrn.Data_Contact." localSheetId="7" hidden="1">{"Control_DataContact",#N/A,FALSE,"Control"}</definedName>
    <definedName name="wrn.Data_Contact." localSheetId="12" hidden="1">{"Control_DataContact",#N/A,FALSE,"Control"}</definedName>
    <definedName name="wrn.Data_Contact." localSheetId="14" hidden="1">{"Control_DataContact",#N/A,FALSE,"Control"}</definedName>
    <definedName name="wrn.Data_Contact." localSheetId="24" hidden="1">{"Control_DataContact",#N/A,FALSE,"Control"}</definedName>
    <definedName name="wrn.Data_Contact." localSheetId="25"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_1" localSheetId="15" hidden="1">{"Control_DataContact",#N/A,FALSE,"Control"}</definedName>
    <definedName name="wrn.Data_Contact._1" localSheetId="16"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19" hidden="1">{"Control_DataContact",#N/A,FALSE,"Control"}</definedName>
    <definedName name="wrn.Data_Contact._1" localSheetId="20" hidden="1">{"Control_DataContact",#N/A,FALSE,"Control"}</definedName>
    <definedName name="wrn.Data_Contact._1" localSheetId="21" hidden="1">{"Control_DataContact",#N/A,FALSE,"Control"}</definedName>
    <definedName name="wrn.Data_Contact._1" localSheetId="2" hidden="1">{"Control_DataContact",#N/A,FALSE,"Control"}</definedName>
    <definedName name="wrn.Data_Contact._1" localSheetId="7" hidden="1">{"Control_DataContact",#N/A,FALSE,"Control"}</definedName>
    <definedName name="wrn.Data_Contact._1" localSheetId="12" hidden="1">{"Control_DataContact",#N/A,FALSE,"Control"}</definedName>
    <definedName name="wrn.Data_Contact._1" localSheetId="14" hidden="1">{"Control_DataContact",#N/A,FALSE,"Control"}</definedName>
    <definedName name="wrn.Data_Contact._1" localSheetId="24" hidden="1">{"Control_DataContact",#N/A,FALSE,"Control"}</definedName>
    <definedName name="wrn.Data_Contact._1" localSheetId="25"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Est_2003." localSheetId="15"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 hidden="1">{"Est_Pg1",#N/A,FALSE,"Estimate2003";"Est_Pg2",#N/A,FALSE,"Estimate2003";"Est_Pg3",#N/A,FALSE,"Estimate2003";"Escalation,",#N/A,FALSE,"Escalation"}</definedName>
    <definedName name="wrn.Est_2003." localSheetId="7" hidden="1">{"Est_Pg1",#N/A,FALSE,"Estimate2003";"Est_Pg2",#N/A,FALSE,"Estimate2003";"Est_Pg3",#N/A,FALSE,"Estimate2003";"Escalation,",#N/A,FALSE,"Escalation"}</definedName>
    <definedName name="wrn.Est_2003." localSheetId="12" hidden="1">{"Est_Pg1",#N/A,FALSE,"Estimate2003";"Est_Pg2",#N/A,FALSE,"Estimate2003";"Est_Pg3",#N/A,FALSE,"Estimate2003";"Escalation,",#N/A,FALSE,"Escalation"}</definedName>
    <definedName name="wrn.Est_2003." localSheetId="14" hidden="1">{"Est_Pg1",#N/A,FALSE,"Estimate2003";"Est_Pg2",#N/A,FALSE,"Estimate2003";"Est_Pg3",#N/A,FALSE,"Estimate2003";"Escalation,",#N/A,FALSE,"Escalation"}</definedName>
    <definedName name="wrn.Est_2003." localSheetId="24" hidden="1">{"Est_Pg1",#N/A,FALSE,"Estimate2003";"Est_Pg2",#N/A,FALSE,"Estimate2003";"Est_Pg3",#N/A,FALSE,"Estimate2003";"Escalation,",#N/A,FALSE,"Escalation"}</definedName>
    <definedName name="wrn.Est_2003." localSheetId="25"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 hidden="1">{"Est_Pg1",#N/A,FALSE,"Estimate2003";"Est_Pg2",#N/A,FALSE,"Estimate2003";"Est_Pg3",#N/A,FALSE,"Estimate2003";"Escalation,",#N/A,FALSE,"Escalation"}</definedName>
    <definedName name="wrn.Est_2003._1" localSheetId="7" hidden="1">{"Est_Pg1",#N/A,FALSE,"Estimate2003";"Est_Pg2",#N/A,FALSE,"Estimate2003";"Est_Pg3",#N/A,FALSE,"Estimate2003";"Escalation,",#N/A,FALSE,"Escalation"}</definedName>
    <definedName name="wrn.Est_2003._1" localSheetId="12" hidden="1">{"Est_Pg1",#N/A,FALSE,"Estimate2003";"Est_Pg2",#N/A,FALSE,"Estimate2003";"Est_Pg3",#N/A,FALSE,"Estimate2003";"Escalation,",#N/A,FALSE,"Escalation"}</definedName>
    <definedName name="wrn.Est_2003._1" localSheetId="14" hidden="1">{"Est_Pg1",#N/A,FALSE,"Estimate2003";"Est_Pg2",#N/A,FALSE,"Estimate2003";"Est_Pg3",#N/A,FALSE,"Estimate2003";"Escalation,",#N/A,FALSE,"Escalation"}</definedName>
    <definedName name="wrn.Est_2003._1" localSheetId="24" hidden="1">{"Est_Pg1",#N/A,FALSE,"Estimate2003";"Est_Pg2",#N/A,FALSE,"Estimate2003";"Est_Pg3",#N/A,FALSE,"Estimate2003";"Escalation,",#N/A,FALSE,"Escalation"}</definedName>
    <definedName name="wrn.Est_2003._1" localSheetId="25"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5" hidden="1">{"b1",#N/A,TRUE,"B-1";"b2",#N/A,TRUE,"B-2";"b3",#N/A,TRUE,"B-3";"b4",#N/A,TRUE,"B-4";"b5",#N/A,TRUE,"B-5"}</definedName>
    <definedName name="wrn.fermie." localSheetId="16" hidden="1">{"b1",#N/A,TRUE,"B-1";"b2",#N/A,TRUE,"B-2";"b3",#N/A,TRUE,"B-3";"b4",#N/A,TRUE,"B-4";"b5",#N/A,TRUE,"B-5"}</definedName>
    <definedName name="wrn.fermie." localSheetId="17" hidden="1">{"b1",#N/A,TRUE,"B-1";"b2",#N/A,TRUE,"B-2";"b3",#N/A,TRUE,"B-3";"b4",#N/A,TRUE,"B-4";"b5",#N/A,TRUE,"B-5"}</definedName>
    <definedName name="wrn.fermie." localSheetId="18" hidden="1">{"b1",#N/A,TRUE,"B-1";"b2",#N/A,TRUE,"B-2";"b3",#N/A,TRUE,"B-3";"b4",#N/A,TRUE,"B-4";"b5",#N/A,TRUE,"B-5"}</definedName>
    <definedName name="wrn.fermie." localSheetId="19" hidden="1">{"b1",#N/A,TRUE,"B-1";"b2",#N/A,TRUE,"B-2";"b3",#N/A,TRUE,"B-3";"b4",#N/A,TRUE,"B-4";"b5",#N/A,TRUE,"B-5"}</definedName>
    <definedName name="wrn.fermie." localSheetId="20" hidden="1">{"b1",#N/A,TRUE,"B-1";"b2",#N/A,TRUE,"B-2";"b3",#N/A,TRUE,"B-3";"b4",#N/A,TRUE,"B-4";"b5",#N/A,TRUE,"B-5"}</definedName>
    <definedName name="wrn.fermie." localSheetId="21" hidden="1">{"b1",#N/A,TRUE,"B-1";"b2",#N/A,TRUE,"B-2";"b3",#N/A,TRUE,"B-3";"b4",#N/A,TRUE,"B-4";"b5",#N/A,TRUE,"B-5"}</definedName>
    <definedName name="wrn.fermie." localSheetId="2" hidden="1">{"b1",#N/A,TRUE,"B-1";"b2",#N/A,TRUE,"B-2";"b3",#N/A,TRUE,"B-3";"b4",#N/A,TRUE,"B-4";"b5",#N/A,TRUE,"B-5"}</definedName>
    <definedName name="wrn.fermie." localSheetId="7" hidden="1">{"b1",#N/A,TRUE,"B-1";"b2",#N/A,TRUE,"B-2";"b3",#N/A,TRUE,"B-3";"b4",#N/A,TRUE,"B-4";"b5",#N/A,TRUE,"B-5"}</definedName>
    <definedName name="wrn.fermie." localSheetId="12" hidden="1">{"b1",#N/A,TRUE,"B-1";"b2",#N/A,TRUE,"B-2";"b3",#N/A,TRUE,"B-3";"b4",#N/A,TRUE,"B-4";"b5",#N/A,TRUE,"B-5"}</definedName>
    <definedName name="wrn.fermie." localSheetId="14" hidden="1">{"b1",#N/A,TRUE,"B-1";"b2",#N/A,TRUE,"B-2";"b3",#N/A,TRUE,"B-3";"b4",#N/A,TRUE,"B-4";"b5",#N/A,TRUE,"B-5"}</definedName>
    <definedName name="wrn.fermie." localSheetId="24" hidden="1">{"b1",#N/A,TRUE,"B-1";"b2",#N/A,TRUE,"B-2";"b3",#N/A,TRUE,"B-3";"b4",#N/A,TRUE,"B-4";"b5",#N/A,TRUE,"B-5"}</definedName>
    <definedName name="wrn.fermie." localSheetId="25"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TEs." localSheetId="15" hidden="1">{#N/A,#N/A,FALSE,"94 FTE";#N/A,#N/A,FALSE,"95 FTE";#N/A,#N/A,FALSE,"96 FTE"}</definedName>
    <definedName name="wrn.FTEs." localSheetId="16" hidden="1">{#N/A,#N/A,FALSE,"94 FTE";#N/A,#N/A,FALSE,"95 FTE";#N/A,#N/A,FALSE,"96 FTE"}</definedName>
    <definedName name="wrn.FTEs." localSheetId="17" hidden="1">{#N/A,#N/A,FALSE,"94 FTE";#N/A,#N/A,FALSE,"95 FTE";#N/A,#N/A,FALSE,"96 FTE"}</definedName>
    <definedName name="wrn.FTEs." localSheetId="18" hidden="1">{#N/A,#N/A,FALSE,"94 FTE";#N/A,#N/A,FALSE,"95 FTE";#N/A,#N/A,FALSE,"96 FTE"}</definedName>
    <definedName name="wrn.FTEs." localSheetId="19" hidden="1">{#N/A,#N/A,FALSE,"94 FTE";#N/A,#N/A,FALSE,"95 FTE";#N/A,#N/A,FALSE,"96 FTE"}</definedName>
    <definedName name="wrn.FTEs." localSheetId="20" hidden="1">{#N/A,#N/A,FALSE,"94 FTE";#N/A,#N/A,FALSE,"95 FTE";#N/A,#N/A,FALSE,"96 FTE"}</definedName>
    <definedName name="wrn.FTEs." localSheetId="21" hidden="1">{#N/A,#N/A,FALSE,"94 FTE";#N/A,#N/A,FALSE,"95 FTE";#N/A,#N/A,FALSE,"96 FTE"}</definedName>
    <definedName name="wrn.FTEs." localSheetId="2" hidden="1">{#N/A,#N/A,FALSE,"94 FTE";#N/A,#N/A,FALSE,"95 FTE";#N/A,#N/A,FALSE,"96 FTE"}</definedName>
    <definedName name="wrn.FTEs." localSheetId="7" hidden="1">{#N/A,#N/A,FALSE,"94 FTE";#N/A,#N/A,FALSE,"95 FTE";#N/A,#N/A,FALSE,"96 FTE"}</definedName>
    <definedName name="wrn.FTEs." localSheetId="12" hidden="1">{#N/A,#N/A,FALSE,"94 FTE";#N/A,#N/A,FALSE,"95 FTE";#N/A,#N/A,FALSE,"96 FTE"}</definedName>
    <definedName name="wrn.FTEs." localSheetId="14" hidden="1">{#N/A,#N/A,FALSE,"94 FTE";#N/A,#N/A,FALSE,"95 FTE";#N/A,#N/A,FALSE,"96 FTE"}</definedName>
    <definedName name="wrn.FTEs." localSheetId="24" hidden="1">{#N/A,#N/A,FALSE,"94 FTE";#N/A,#N/A,FALSE,"95 FTE";#N/A,#N/A,FALSE,"96 FTE"}</definedName>
    <definedName name="wrn.FTEs." localSheetId="25"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5" hidden="1">{#N/A,#N/A,FALSE,"A"}</definedName>
    <definedName name="wrn.input." localSheetId="16" hidden="1">{#N/A,#N/A,FALSE,"A"}</definedName>
    <definedName name="wrn.input." localSheetId="17" hidden="1">{#N/A,#N/A,FALSE,"A"}</definedName>
    <definedName name="wrn.input." localSheetId="18" hidden="1">{#N/A,#N/A,FALSE,"A"}</definedName>
    <definedName name="wrn.input." localSheetId="19" hidden="1">{#N/A,#N/A,FALSE,"A"}</definedName>
    <definedName name="wrn.input." localSheetId="20" hidden="1">{#N/A,#N/A,FALSE,"A"}</definedName>
    <definedName name="wrn.input." localSheetId="21" hidden="1">{#N/A,#N/A,FALSE,"A"}</definedName>
    <definedName name="wrn.input." localSheetId="2" hidden="1">{#N/A,#N/A,FALSE,"A"}</definedName>
    <definedName name="wrn.input." localSheetId="7" hidden="1">{#N/A,#N/A,FALSE,"A"}</definedName>
    <definedName name="wrn.input." localSheetId="12" hidden="1">{#N/A,#N/A,FALSE,"A"}</definedName>
    <definedName name="wrn.input." localSheetId="14" hidden="1">{#N/A,#N/A,FALSE,"A"}</definedName>
    <definedName name="wrn.input." localSheetId="24" hidden="1">{#N/A,#N/A,FALSE,"A"}</definedName>
    <definedName name="wrn.input." localSheetId="25"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s." localSheetId="15" hidden="1">{"[Cost of Service] COS Inputs Sch 1",#N/A,FALSE,"Cost of Service Model"}</definedName>
    <definedName name="wrn.Inputs." localSheetId="16" hidden="1">{"[Cost of Service] COS Inputs Sch 1",#N/A,FALSE,"Cost of Service Model"}</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19" hidden="1">{"[Cost of Service] COS Inputs Sch 1",#N/A,FALSE,"Cost of Service Model"}</definedName>
    <definedName name="wrn.Inputs." localSheetId="20" hidden="1">{"[Cost of Service] COS Inputs Sch 1",#N/A,FALSE,"Cost of Service Model"}</definedName>
    <definedName name="wrn.Inputs." localSheetId="21" hidden="1">{"[Cost of Service] COS Inputs Sch 1",#N/A,FALSE,"Cost of Service Model"}</definedName>
    <definedName name="wrn.Inputs." localSheetId="2" hidden="1">{"[Cost of Service] COS Inputs Sch 1",#N/A,FALSE,"Cost of Service Model"}</definedName>
    <definedName name="wrn.Inputs." localSheetId="7" hidden="1">{"[Cost of Service] COS Inputs Sch 1",#N/A,FALSE,"Cost of Service Model"}</definedName>
    <definedName name="wrn.Inputs." localSheetId="12" hidden="1">{"[Cost of Service] COS Inputs Sch 1",#N/A,FALSE,"Cost of Service Model"}</definedName>
    <definedName name="wrn.Inputs." localSheetId="14" hidden="1">{"[Cost of Service] COS Inputs Sch 1",#N/A,FALSE,"Cost of Service Model"}</definedName>
    <definedName name="wrn.Inputs." localSheetId="24" hidden="1">{"[Cost of Service] COS Inputs Sch 1",#N/A,FALSE,"Cost of Service Model"}</definedName>
    <definedName name="wrn.Inputs." localSheetId="25"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June2002." localSheetId="15" hidden="1">{"2002Frcst","06Month",FALSE,"Frcst Format 2002"}</definedName>
    <definedName name="wrn.June2002." localSheetId="16" hidden="1">{"2002Frcst","06Month",FALSE,"Frcst Format 2002"}</definedName>
    <definedName name="wrn.June2002." localSheetId="17" hidden="1">{"2002Frcst","06Month",FALSE,"Frcst Format 2002"}</definedName>
    <definedName name="wrn.June2002." localSheetId="18" hidden="1">{"2002Frcst","06Month",FALSE,"Frcst Format 2002"}</definedName>
    <definedName name="wrn.June2002." localSheetId="19" hidden="1">{"2002Frcst","06Month",FALSE,"Frcst Format 2002"}</definedName>
    <definedName name="wrn.June2002." localSheetId="20" hidden="1">{"2002Frcst","06Month",FALSE,"Frcst Format 2002"}</definedName>
    <definedName name="wrn.June2002." localSheetId="21" hidden="1">{"2002Frcst","06Month",FALSE,"Frcst Format 2002"}</definedName>
    <definedName name="wrn.June2002." localSheetId="2" hidden="1">{"2002Frcst","06Month",FALSE,"Frcst Format 2002"}</definedName>
    <definedName name="wrn.June2002." localSheetId="7" hidden="1">{"2002Frcst","06Month",FALSE,"Frcst Format 2002"}</definedName>
    <definedName name="wrn.June2002." localSheetId="12" hidden="1">{"2002Frcst","06Month",FALSE,"Frcst Format 2002"}</definedName>
    <definedName name="wrn.June2002." localSheetId="14" hidden="1">{"2002Frcst","06Month",FALSE,"Frcst Format 2002"}</definedName>
    <definedName name="wrn.June2002." localSheetId="24" hidden="1">{"2002Frcst","06Month",FALSE,"Frcst Format 2002"}</definedName>
    <definedName name="wrn.June2002." localSheetId="25"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VREPORT." localSheetId="15" hidden="1">{#N/A,#N/A,FALSE,"202";#N/A,#N/A,FALSE,"203";#N/A,#N/A,FALSE,"204";#N/A,#N/A,FALSE,"205";#N/A,#N/A,FALSE,"205A"}</definedName>
    <definedName name="wrn.JVREPORT." localSheetId="16" hidden="1">{#N/A,#N/A,FALSE,"202";#N/A,#N/A,FALSE,"203";#N/A,#N/A,FALSE,"204";#N/A,#N/A,FALSE,"205";#N/A,#N/A,FALSE,"205A"}</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19" hidden="1">{#N/A,#N/A,FALSE,"202";#N/A,#N/A,FALSE,"203";#N/A,#N/A,FALSE,"204";#N/A,#N/A,FALSE,"205";#N/A,#N/A,FALSE,"205A"}</definedName>
    <definedName name="wrn.JVREPORT." localSheetId="20" hidden="1">{#N/A,#N/A,FALSE,"202";#N/A,#N/A,FALSE,"203";#N/A,#N/A,FALSE,"204";#N/A,#N/A,FALSE,"205";#N/A,#N/A,FALSE,"205A"}</definedName>
    <definedName name="wrn.JVREPORT." localSheetId="21" hidden="1">{#N/A,#N/A,FALSE,"202";#N/A,#N/A,FALSE,"203";#N/A,#N/A,FALSE,"204";#N/A,#N/A,FALSE,"205";#N/A,#N/A,FALSE,"205A"}</definedName>
    <definedName name="wrn.JVREPORT." localSheetId="2" hidden="1">{#N/A,#N/A,FALSE,"202";#N/A,#N/A,FALSE,"203";#N/A,#N/A,FALSE,"204";#N/A,#N/A,FALSE,"205";#N/A,#N/A,FALSE,"205A"}</definedName>
    <definedName name="wrn.JVREPORT." localSheetId="7" hidden="1">{#N/A,#N/A,FALSE,"202";#N/A,#N/A,FALSE,"203";#N/A,#N/A,FALSE,"204";#N/A,#N/A,FALSE,"205";#N/A,#N/A,FALSE,"205A"}</definedName>
    <definedName name="wrn.JVREPORT." localSheetId="12" hidden="1">{#N/A,#N/A,FALSE,"202";#N/A,#N/A,FALSE,"203";#N/A,#N/A,FALSE,"204";#N/A,#N/A,FALSE,"205";#N/A,#N/A,FALSE,"205A"}</definedName>
    <definedName name="wrn.JVREPORT." localSheetId="14" hidden="1">{#N/A,#N/A,FALSE,"202";#N/A,#N/A,FALSE,"203";#N/A,#N/A,FALSE,"204";#N/A,#N/A,FALSE,"205";#N/A,#N/A,FALSE,"205A"}</definedName>
    <definedName name="wrn.JVREPORT." localSheetId="24" hidden="1">{#N/A,#N/A,FALSE,"202";#N/A,#N/A,FALSE,"203";#N/A,#N/A,FALSE,"204";#N/A,#N/A,FALSE,"205";#N/A,#N/A,FALSE,"205A"}</definedName>
    <definedName name="wrn.JVREPORT." localSheetId="25"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May2002." localSheetId="15" hidden="1">{"2002Frcst","05Month",FALSE,"Frcst Format 2002"}</definedName>
    <definedName name="wrn.May2002." localSheetId="16" hidden="1">{"2002Frcst","05Month",FALSE,"Frcst Format 2002"}</definedName>
    <definedName name="wrn.May2002." localSheetId="17" hidden="1">{"2002Frcst","05Month",FALSE,"Frcst Format 2002"}</definedName>
    <definedName name="wrn.May2002." localSheetId="18" hidden="1">{"2002Frcst","05Month",FALSE,"Frcst Format 2002"}</definedName>
    <definedName name="wrn.May2002." localSheetId="19" hidden="1">{"2002Frcst","05Month",FALSE,"Frcst Format 2002"}</definedName>
    <definedName name="wrn.May2002." localSheetId="20" hidden="1">{"2002Frcst","05Month",FALSE,"Frcst Format 2002"}</definedName>
    <definedName name="wrn.May2002." localSheetId="21" hidden="1">{"2002Frcst","05Month",FALSE,"Frcst Format 2002"}</definedName>
    <definedName name="wrn.May2002." localSheetId="2" hidden="1">{"2002Frcst","05Month",FALSE,"Frcst Format 2002"}</definedName>
    <definedName name="wrn.May2002." localSheetId="7" hidden="1">{"2002Frcst","05Month",FALSE,"Frcst Format 2002"}</definedName>
    <definedName name="wrn.May2002." localSheetId="12" hidden="1">{"2002Frcst","05Month",FALSE,"Frcst Format 2002"}</definedName>
    <definedName name="wrn.May2002." localSheetId="14" hidden="1">{"2002Frcst","05Month",FALSE,"Frcst Format 2002"}</definedName>
    <definedName name="wrn.May2002." localSheetId="24" hidden="1">{"2002Frcst","05Month",FALSE,"Frcst Format 2002"}</definedName>
    <definedName name="wrn.May2002." localSheetId="25"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5" hidden="1">{"Equipment",#N/A,FALSE,"A";"Summary",#N/A,FALSE,"B"}</definedName>
    <definedName name="wrn.My._.estimate._.report." localSheetId="16" hidden="1">{"Equipment",#N/A,FALSE,"A";"Summary",#N/A,FALSE,"B"}</definedName>
    <definedName name="wrn.My._.estimate._.report." localSheetId="17" hidden="1">{"Equipment",#N/A,FALSE,"A";"Summary",#N/A,FALSE,"B"}</definedName>
    <definedName name="wrn.My._.estimate._.report." localSheetId="18" hidden="1">{"Equipment",#N/A,FALSE,"A";"Summary",#N/A,FALSE,"B"}</definedName>
    <definedName name="wrn.My._.estimate._.report." localSheetId="19" hidden="1">{"Equipment",#N/A,FALSE,"A";"Summary",#N/A,FALSE,"B"}</definedName>
    <definedName name="wrn.My._.estimate._.report." localSheetId="20" hidden="1">{"Equipment",#N/A,FALSE,"A";"Summary",#N/A,FALSE,"B"}</definedName>
    <definedName name="wrn.My._.estimate._.report." localSheetId="21" hidden="1">{"Equipment",#N/A,FALSE,"A";"Summary",#N/A,FALSE,"B"}</definedName>
    <definedName name="wrn.My._.estimate._.report." localSheetId="2" hidden="1">{"Equipment",#N/A,FALSE,"A";"Summary",#N/A,FALSE,"B"}</definedName>
    <definedName name="wrn.My._.estimate._.report." localSheetId="7" hidden="1">{"Equipment",#N/A,FALSE,"A";"Summary",#N/A,FALSE,"B"}</definedName>
    <definedName name="wrn.My._.estimate._.report." localSheetId="12" hidden="1">{"Equipment",#N/A,FALSE,"A";"Summary",#N/A,FALSE,"B"}</definedName>
    <definedName name="wrn.My._.estimate._.report." localSheetId="14" hidden="1">{"Equipment",#N/A,FALSE,"A";"Summary",#N/A,FALSE,"B"}</definedName>
    <definedName name="wrn.My._.estimate._.report." localSheetId="24" hidden="1">{"Equipment",#N/A,FALSE,"A";"Summary",#N/A,FALSE,"B"}</definedName>
    <definedName name="wrn.My._.estimate._.report." localSheetId="25"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TestReport." localSheetId="15" hidden="1">{"Alberta",#N/A,FALSE,"Pivot Data";#N/A,#N/A,FALSE,"Pivot Data";"HiddenColumns",#N/A,FALSE,"Pivot Data"}</definedName>
    <definedName name="wrn.MyTestReport." localSheetId="16" hidden="1">{"Alberta",#N/A,FALSE,"Pivot Data";#N/A,#N/A,FALSE,"Pivot Data";"HiddenColumns",#N/A,FALSE,"Pivot Data"}</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19" hidden="1">{"Alberta",#N/A,FALSE,"Pivot Data";#N/A,#N/A,FALSE,"Pivot Data";"HiddenColumns",#N/A,FALSE,"Pivot Data"}</definedName>
    <definedName name="wrn.MyTestReport." localSheetId="20" hidden="1">{"Alberta",#N/A,FALSE,"Pivot Data";#N/A,#N/A,FALSE,"Pivot Data";"HiddenColumns",#N/A,FALSE,"Pivot Data"}</definedName>
    <definedName name="wrn.MyTestReport." localSheetId="21" hidden="1">{"Alberta",#N/A,FALSE,"Pivot Data";#N/A,#N/A,FALSE,"Pivot Data";"HiddenColumns",#N/A,FALSE,"Pivot Data"}</definedName>
    <definedName name="wrn.MyTestReport." localSheetId="2" hidden="1">{"Alberta",#N/A,FALSE,"Pivot Data";#N/A,#N/A,FALSE,"Pivot Data";"HiddenColumns",#N/A,FALSE,"Pivot Data"}</definedName>
    <definedName name="wrn.MyTestReport." localSheetId="7" hidden="1">{"Alberta",#N/A,FALSE,"Pivot Data";#N/A,#N/A,FALSE,"Pivot Data";"HiddenColumns",#N/A,FALSE,"Pivot Data"}</definedName>
    <definedName name="wrn.MyTestReport." localSheetId="12" hidden="1">{"Alberta",#N/A,FALSE,"Pivot Data";#N/A,#N/A,FALSE,"Pivot Data";"HiddenColumns",#N/A,FALSE,"Pivot Data"}</definedName>
    <definedName name="wrn.MyTestReport." localSheetId="14" hidden="1">{"Alberta",#N/A,FALSE,"Pivot Data";#N/A,#N/A,FALSE,"Pivot Data";"HiddenColumns",#N/A,FALSE,"Pivot Data"}</definedName>
    <definedName name="wrn.MyTestReport." localSheetId="24" hidden="1">{"Alberta",#N/A,FALSE,"Pivot Data";#N/A,#N/A,FALSE,"Pivot Data";"HiddenColumns",#N/A,FALSE,"Pivot Data"}</definedName>
    <definedName name="wrn.MyTestReport." localSheetId="25"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Overhauls." localSheetId="15" hidden="1">{"Overhauls Calculations",#N/A,FALSE,"PROFORMA"}</definedName>
    <definedName name="wrn.Overhauls." localSheetId="16" hidden="1">{"Overhauls Calculations",#N/A,FALSE,"PROFORMA"}</definedName>
    <definedName name="wrn.Overhauls." localSheetId="17" hidden="1">{"Overhauls Calculations",#N/A,FALSE,"PROFORMA"}</definedName>
    <definedName name="wrn.Overhauls." localSheetId="18" hidden="1">{"Overhauls Calculations",#N/A,FALSE,"PROFORMA"}</definedName>
    <definedName name="wrn.Overhauls." localSheetId="19" hidden="1">{"Overhauls Calculations",#N/A,FALSE,"PROFORMA"}</definedName>
    <definedName name="wrn.Overhauls." localSheetId="20" hidden="1">{"Overhauls Calculations",#N/A,FALSE,"PROFORMA"}</definedName>
    <definedName name="wrn.Overhauls." localSheetId="21" hidden="1">{"Overhauls Calculations",#N/A,FALSE,"PROFORMA"}</definedName>
    <definedName name="wrn.Overhauls." localSheetId="2" hidden="1">{"Overhauls Calculations",#N/A,FALSE,"PROFORMA"}</definedName>
    <definedName name="wrn.Overhauls." localSheetId="7" hidden="1">{"Overhauls Calculations",#N/A,FALSE,"PROFORMA"}</definedName>
    <definedName name="wrn.Overhauls." localSheetId="12" hidden="1">{"Overhauls Calculations",#N/A,FALSE,"PROFORMA"}</definedName>
    <definedName name="wrn.Overhauls." localSheetId="14" hidden="1">{"Overhauls Calculations",#N/A,FALSE,"PROFORMA"}</definedName>
    <definedName name="wrn.Overhauls." localSheetId="24" hidden="1">{"Overhauls Calculations",#N/A,FALSE,"PROFORMA"}</definedName>
    <definedName name="wrn.Overhauls." localSheetId="25"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b." localSheetId="15" hidden="1">{"Overhauls Calculations",#N/A,FALSE,"PROFORMA"}</definedName>
    <definedName name="wrn.Overhaulsb." localSheetId="16"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19" hidden="1">{"Overhauls Calculations",#N/A,FALSE,"PROFORMA"}</definedName>
    <definedName name="wrn.Overhaulsb." localSheetId="20" hidden="1">{"Overhauls Calculations",#N/A,FALSE,"PROFORMA"}</definedName>
    <definedName name="wrn.Overhaulsb." localSheetId="21" hidden="1">{"Overhauls Calculations",#N/A,FALSE,"PROFORMA"}</definedName>
    <definedName name="wrn.Overhaulsb." localSheetId="2" hidden="1">{"Overhauls Calculations",#N/A,FALSE,"PROFORMA"}</definedName>
    <definedName name="wrn.Overhaulsb." localSheetId="7" hidden="1">{"Overhauls Calculations",#N/A,FALSE,"PROFORMA"}</definedName>
    <definedName name="wrn.Overhaulsb." localSheetId="12" hidden="1">{"Overhauls Calculations",#N/A,FALSE,"PROFORMA"}</definedName>
    <definedName name="wrn.Overhaulsb." localSheetId="14" hidden="1">{"Overhauls Calculations",#N/A,FALSE,"PROFORMA"}</definedName>
    <definedName name="wrn.Overhaulsb." localSheetId="24" hidden="1">{"Overhauls Calculations",#N/A,FALSE,"PROFORMA"}</definedName>
    <definedName name="wrn.Overhaulsb." localSheetId="25"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 hidden="1">{#N/A,#N/A,TRUE,"Recommendation";#N/A,#N/A,TRUE,"Scenarios";#N/A,#N/A,TRUE,"Tax Adjusted WACC";#N/A,#N/A,TRUE,"Summary";#N/A,#N/A,TRUE,"Industrial";#N/A,#N/A,TRUE,"Apodaca &amp; Escobedo";#N/A,#N/A,TRUE,"Guadalupe";#N/A,#N/A,TRUE,"Santa Catarina";#N/A,#N/A,TRUE,"Debt Valuation"}</definedName>
    <definedName name="wrn.Package." localSheetId="7" hidden="1">{#N/A,#N/A,TRUE,"Recommendation";#N/A,#N/A,TRUE,"Scenarios";#N/A,#N/A,TRUE,"Tax Adjusted WACC";#N/A,#N/A,TRUE,"Summary";#N/A,#N/A,TRUE,"Industrial";#N/A,#N/A,TRUE,"Apodaca &amp; Escobedo";#N/A,#N/A,TRUE,"Guadalupe";#N/A,#N/A,TRUE,"Santa Catarina";#N/A,#N/A,TRUE,"Debt Valuation"}</definedName>
    <definedName name="wrn.Package." localSheetId="12" hidden="1">{#N/A,#N/A,TRUE,"Recommendation";#N/A,#N/A,TRUE,"Scenarios";#N/A,#N/A,TRUE,"Tax Adjusted WACC";#N/A,#N/A,TRUE,"Summary";#N/A,#N/A,TRUE,"Industrial";#N/A,#N/A,TRUE,"Apodaca &amp; Escobedo";#N/A,#N/A,TRUE,"Guadalupe";#N/A,#N/A,TRUE,"Santa Catarina";#N/A,#N/A,TRUE,"Debt Valuation"}</definedName>
    <definedName name="wrn.Package." localSheetId="14" hidden="1">{#N/A,#N/A,TRUE,"Recommendation";#N/A,#N/A,TRUE,"Scenarios";#N/A,#N/A,TRUE,"Tax Adjusted WACC";#N/A,#N/A,TRUE,"Summary";#N/A,#N/A,TRUE,"Industrial";#N/A,#N/A,TRUE,"Apodaca &amp; Escobedo";#N/A,#N/A,TRUE,"Guadalupe";#N/A,#N/A,TRUE,"Santa Catarina";#N/A,#N/A,TRUE,"Debt Valuation"}</definedName>
    <definedName name="wrn.Package." localSheetId="24" hidden="1">{#N/A,#N/A,TRUE,"Recommendation";#N/A,#N/A,TRUE,"Scenarios";#N/A,#N/A,TRUE,"Tax Adjusted WACC";#N/A,#N/A,TRUE,"Summary";#N/A,#N/A,TRUE,"Industrial";#N/A,#N/A,TRUE,"Apodaca &amp; Escobedo";#N/A,#N/A,TRUE,"Guadalupe";#N/A,#N/A,TRUE,"Santa Catarina";#N/A,#N/A,TRUE,"Debt Valuation"}</definedName>
    <definedName name="wrn.Package." localSheetId="25"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 hidden="1">{#N/A,#N/A,TRUE,"Recommendation";#N/A,#N/A,TRUE,"Scenarios";#N/A,#N/A,TRUE,"Tax Adjusted WACC";#N/A,#N/A,TRUE,"Summary";#N/A,#N/A,TRUE,"Industrial";#N/A,#N/A,TRUE,"Apodaca &amp; Escobedo";#N/A,#N/A,TRUE,"Guadalupe";#N/A,#N/A,TRUE,"Santa Catarina";#N/A,#N/A,TRUE,"Debt Valuation"}</definedName>
    <definedName name="wrn.Package2" localSheetId="7" hidden="1">{#N/A,#N/A,TRUE,"Recommendation";#N/A,#N/A,TRUE,"Scenarios";#N/A,#N/A,TRUE,"Tax Adjusted WACC";#N/A,#N/A,TRUE,"Summary";#N/A,#N/A,TRUE,"Industrial";#N/A,#N/A,TRUE,"Apodaca &amp; Escobedo";#N/A,#N/A,TRUE,"Guadalupe";#N/A,#N/A,TRUE,"Santa Catarina";#N/A,#N/A,TRUE,"Debt Valuation"}</definedName>
    <definedName name="wrn.Package2" localSheetId="12" hidden="1">{#N/A,#N/A,TRUE,"Recommendation";#N/A,#N/A,TRUE,"Scenarios";#N/A,#N/A,TRUE,"Tax Adjusted WACC";#N/A,#N/A,TRUE,"Summary";#N/A,#N/A,TRUE,"Industrial";#N/A,#N/A,TRUE,"Apodaca &amp; Escobedo";#N/A,#N/A,TRUE,"Guadalupe";#N/A,#N/A,TRUE,"Santa Catarina";#N/A,#N/A,TRUE,"Debt Valuation"}</definedName>
    <definedName name="wrn.Package2" localSheetId="14" hidden="1">{#N/A,#N/A,TRUE,"Recommendation";#N/A,#N/A,TRUE,"Scenarios";#N/A,#N/A,TRUE,"Tax Adjusted WACC";#N/A,#N/A,TRUE,"Summary";#N/A,#N/A,TRUE,"Industrial";#N/A,#N/A,TRUE,"Apodaca &amp; Escobedo";#N/A,#N/A,TRUE,"Guadalupe";#N/A,#N/A,TRUE,"Santa Catarina";#N/A,#N/A,TRUE,"Debt Valuation"}</definedName>
    <definedName name="wrn.Package2" localSheetId="24" hidden="1">{#N/A,#N/A,TRUE,"Recommendation";#N/A,#N/A,TRUE,"Scenarios";#N/A,#N/A,TRUE,"Tax Adjusted WACC";#N/A,#N/A,TRUE,"Summary";#N/A,#N/A,TRUE,"Industrial";#N/A,#N/A,TRUE,"Apodaca &amp; Escobedo";#N/A,#N/A,TRUE,"Guadalupe";#N/A,#N/A,TRUE,"Santa Catarina";#N/A,#N/A,TRUE,"Debt Valuation"}</definedName>
    <definedName name="wrn.Package2" localSheetId="25"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 hidden="1">{#N/A,#N/A,FALSE,"Workpaper Tables 4-1 &amp; 4-2";#N/A,#N/A,FALSE,"Revenue Allocation Results";#N/A,#N/A,FALSE,"FERC Rev @ PR";#N/A,#N/A,FALSE,"Distribution Revenue Allocation";#N/A,#N/A,FALSE,"Nonallocated Revenues ";#N/A,#N/A,FALSE,"2000mixuse";#N/A,#N/A,FALSE,"MC Revenues- 00 sales, 96 MC's"}</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4" hidden="1">{#N/A,#N/A,FALSE,"Workpaper Tables 4-1 &amp; 4-2";#N/A,#N/A,FALSE,"Revenue Allocation Results";#N/A,#N/A,FALSE,"FERC Rev @ PR";#N/A,#N/A,FALSE,"Distribution Revenue Allocation";#N/A,#N/A,FALSE,"Nonallocated Revenues ";#N/A,#N/A,FALSE,"2000mixuse";#N/A,#N/A,FALSE,"MC Revenues- 00 sales, 96 MC's"}</definedName>
    <definedName name="wrn.Print._.Out." localSheetId="24" hidden="1">{#N/A,#N/A,FALSE,"Workpaper Tables 4-1 &amp; 4-2";#N/A,#N/A,FALSE,"Revenue Allocation Results";#N/A,#N/A,FALSE,"FERC Rev @ PR";#N/A,#N/A,FALSE,"Distribution Revenue Allocation";#N/A,#N/A,FALSE,"Nonallocated Revenues ";#N/A,#N/A,FALSE,"2000mixuse";#N/A,#N/A,FALSE,"MC Revenues- 00 sales, 96 MC's"}</definedName>
    <definedName name="wrn.Print._.Out." localSheetId="25"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 hidden="1">{"by_month",#N/A,TRUE,"template";"Destec_month",#N/A,TRUE,"template";"by_quarter",#N/A,TRUE,"template";"destec_quarter",#N/A,TRUE,"template";"by_year",#N/A,TRUE,"template";"Destec_annual",#N/A,TRUE,"template"}</definedName>
    <definedName name="wrn.Print_earnings_template." localSheetId="7" hidden="1">{"by_month",#N/A,TRUE,"template";"Destec_month",#N/A,TRUE,"template";"by_quarter",#N/A,TRUE,"template";"destec_quarter",#N/A,TRUE,"template";"by_year",#N/A,TRUE,"template";"Destec_annual",#N/A,TRUE,"template"}</definedName>
    <definedName name="wrn.Print_earnings_template." localSheetId="12" hidden="1">{"by_month",#N/A,TRUE,"template";"Destec_month",#N/A,TRUE,"template";"by_quarter",#N/A,TRUE,"template";"destec_quarter",#N/A,TRUE,"template";"by_year",#N/A,TRUE,"template";"Destec_annual",#N/A,TRUE,"template"}</definedName>
    <definedName name="wrn.Print_earnings_template." localSheetId="14" hidden="1">{"by_month",#N/A,TRUE,"template";"Destec_month",#N/A,TRUE,"template";"by_quarter",#N/A,TRUE,"template";"destec_quarter",#N/A,TRUE,"template";"by_year",#N/A,TRUE,"template";"Destec_annual",#N/A,TRUE,"template"}</definedName>
    <definedName name="wrn.Print_earnings_template." localSheetId="24" hidden="1">{"by_month",#N/A,TRUE,"template";"Destec_month",#N/A,TRUE,"template";"by_quarter",#N/A,TRUE,"template";"destec_quarter",#N/A,TRUE,"template";"by_year",#N/A,TRUE,"template";"Destec_annual",#N/A,TRUE,"template"}</definedName>
    <definedName name="wrn.Print_earnings_template." localSheetId="25"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Var_Page." localSheetId="15" hidden="1">{"Var_page",#N/A,FALSE,"template"}</definedName>
    <definedName name="wrn.Print_Var_Page." localSheetId="16" hidden="1">{"Var_page",#N/A,FALSE,"template"}</definedName>
    <definedName name="wrn.Print_Var_Page." localSheetId="17" hidden="1">{"Var_page",#N/A,FALSE,"template"}</definedName>
    <definedName name="wrn.Print_Var_Page." localSheetId="18" hidden="1">{"Var_page",#N/A,FALSE,"template"}</definedName>
    <definedName name="wrn.Print_Var_Page." localSheetId="19" hidden="1">{"Var_page",#N/A,FALSE,"template"}</definedName>
    <definedName name="wrn.Print_Var_Page." localSheetId="20" hidden="1">{"Var_page",#N/A,FALSE,"template"}</definedName>
    <definedName name="wrn.Print_Var_Page." localSheetId="21" hidden="1">{"Var_page",#N/A,FALSE,"template"}</definedName>
    <definedName name="wrn.Print_Var_Page." localSheetId="2" hidden="1">{"Var_page",#N/A,FALSE,"template"}</definedName>
    <definedName name="wrn.Print_Var_Page." localSheetId="7" hidden="1">{"Var_page",#N/A,FALSE,"template"}</definedName>
    <definedName name="wrn.Print_Var_Page." localSheetId="12" hidden="1">{"Var_page",#N/A,FALSE,"template"}</definedName>
    <definedName name="wrn.Print_Var_Page." localSheetId="14" hidden="1">{"Var_page",#N/A,FALSE,"template"}</definedName>
    <definedName name="wrn.Print_Var_Page." localSheetId="24" hidden="1">{"Var_page",#N/A,FALSE,"template"}</definedName>
    <definedName name="wrn.Print_Var_Page." localSheetId="25"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iance." localSheetId="15" hidden="1">{"month_variance",#N/A,FALSE,"template"}</definedName>
    <definedName name="wrn.Print_Variance." localSheetId="16" hidden="1">{"month_variance",#N/A,FALSE,"template"}</definedName>
    <definedName name="wrn.Print_Variance." localSheetId="17" hidden="1">{"month_variance",#N/A,FALSE,"template"}</definedName>
    <definedName name="wrn.Print_Variance." localSheetId="18" hidden="1">{"month_variance",#N/A,FALSE,"template"}</definedName>
    <definedName name="wrn.Print_Variance." localSheetId="19" hidden="1">{"month_variance",#N/A,FALSE,"template"}</definedName>
    <definedName name="wrn.Print_Variance." localSheetId="20" hidden="1">{"month_variance",#N/A,FALSE,"template"}</definedName>
    <definedName name="wrn.Print_Variance." localSheetId="21" hidden="1">{"month_variance",#N/A,FALSE,"template"}</definedName>
    <definedName name="wrn.Print_Variance." localSheetId="2" hidden="1">{"month_variance",#N/A,FALSE,"template"}</definedName>
    <definedName name="wrn.Print_Variance." localSheetId="7" hidden="1">{"month_variance",#N/A,FALSE,"template"}</definedName>
    <definedName name="wrn.Print_Variance." localSheetId="12" hidden="1">{"month_variance",#N/A,FALSE,"template"}</definedName>
    <definedName name="wrn.Print_Variance." localSheetId="14" hidden="1">{"month_variance",#N/A,FALSE,"template"}</definedName>
    <definedName name="wrn.Print_Variance." localSheetId="24" hidden="1">{"month_variance",#N/A,FALSE,"template"}</definedName>
    <definedName name="wrn.Print_Variance." localSheetId="25"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_Page." localSheetId="15" hidden="1">{"variance_page",#N/A,FALSE,"template"}</definedName>
    <definedName name="wrn.Print_Variance_Page." localSheetId="16" hidden="1">{"variance_page",#N/A,FALSE,"template"}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19" hidden="1">{"variance_page",#N/A,FALSE,"template"}</definedName>
    <definedName name="wrn.Print_Variance_Page." localSheetId="20" hidden="1">{"variance_page",#N/A,FALSE,"template"}</definedName>
    <definedName name="wrn.Print_Variance_Page." localSheetId="21" hidden="1">{"variance_page",#N/A,FALSE,"template"}</definedName>
    <definedName name="wrn.Print_Variance_Page." localSheetId="2" hidden="1">{"variance_page",#N/A,FALSE,"template"}</definedName>
    <definedName name="wrn.Print_Variance_Page." localSheetId="7" hidden="1">{"variance_page",#N/A,FALSE,"template"}</definedName>
    <definedName name="wrn.Print_Variance_Page." localSheetId="12" hidden="1">{"variance_page",#N/A,FALSE,"template"}</definedName>
    <definedName name="wrn.Print_Variance_Page." localSheetId="14" hidden="1">{"variance_page",#N/A,FALSE,"template"}</definedName>
    <definedName name="wrn.Print_Variance_Page." localSheetId="24" hidden="1">{"variance_page",#N/A,FALSE,"template"}</definedName>
    <definedName name="wrn.Print_Variance_Page." localSheetId="25"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 hidden="1">{"ID1",#N/A,FALSE,"IDIQ-I";"id2",#N/A,FALSE,"IDIQ-II";"ID3",#N/A,FALSE,"IDIQ-III";"ID4",#N/A,FALSE,"IDIQ-IV";"id5",#N/A,FALSE,"IDIQ-V";"ID6",#N/A,FALSE,"IDIQ-VI";"DO1a",#N/A,FALSE,"DO-IA";"DO1b",#N/A,FALSE,"DO-IB";"DO1C",#N/A,FALSE,"DO-IC";"DO3",#N/A,FALSE,"DO-III";"DO4",#N/A,FALSE,"DO-IV";"DO5",#N/A,FALSE,"DO-V"}</definedName>
    <definedName name="wrn.PRNREP." localSheetId="7" hidden="1">{"ID1",#N/A,FALSE,"IDIQ-I";"id2",#N/A,FALSE,"IDIQ-II";"ID3",#N/A,FALSE,"IDIQ-III";"ID4",#N/A,FALSE,"IDIQ-IV";"id5",#N/A,FALSE,"IDIQ-V";"ID6",#N/A,FALSE,"IDIQ-VI";"DO1a",#N/A,FALSE,"DO-IA";"DO1b",#N/A,FALSE,"DO-IB";"DO1C",#N/A,FALSE,"DO-IC";"DO3",#N/A,FALSE,"DO-III";"DO4",#N/A,FALSE,"DO-IV";"DO5",#N/A,FALSE,"DO-V"}</definedName>
    <definedName name="wrn.PRNREP." localSheetId="12" hidden="1">{"ID1",#N/A,FALSE,"IDIQ-I";"id2",#N/A,FALSE,"IDIQ-II";"ID3",#N/A,FALSE,"IDIQ-III";"ID4",#N/A,FALSE,"IDIQ-IV";"id5",#N/A,FALSE,"IDIQ-V";"ID6",#N/A,FALSE,"IDIQ-VI";"DO1a",#N/A,FALSE,"DO-IA";"DO1b",#N/A,FALSE,"DO-IB";"DO1C",#N/A,FALSE,"DO-IC";"DO3",#N/A,FALSE,"DO-III";"DO4",#N/A,FALSE,"DO-IV";"DO5",#N/A,FALSE,"DO-V"}</definedName>
    <definedName name="wrn.PRNREP." localSheetId="14" hidden="1">{"ID1",#N/A,FALSE,"IDIQ-I";"id2",#N/A,FALSE,"IDIQ-II";"ID3",#N/A,FALSE,"IDIQ-III";"ID4",#N/A,FALSE,"IDIQ-IV";"id5",#N/A,FALSE,"IDIQ-V";"ID6",#N/A,FALSE,"IDIQ-VI";"DO1a",#N/A,FALSE,"DO-IA";"DO1b",#N/A,FALSE,"DO-IB";"DO1C",#N/A,FALSE,"DO-IC";"DO3",#N/A,FALSE,"DO-III";"DO4",#N/A,FALSE,"DO-IV";"DO5",#N/A,FALSE,"DO-V"}</definedName>
    <definedName name="wrn.PRNREP." localSheetId="24" hidden="1">{"ID1",#N/A,FALSE,"IDIQ-I";"id2",#N/A,FALSE,"IDIQ-II";"ID3",#N/A,FALSE,"IDIQ-III";"ID4",#N/A,FALSE,"IDIQ-IV";"id5",#N/A,FALSE,"IDIQ-V";"ID6",#N/A,FALSE,"IDIQ-VI";"DO1a",#N/A,FALSE,"DO-IA";"DO1b",#N/A,FALSE,"DO-IB";"DO1C",#N/A,FALSE,"DO-IC";"DO3",#N/A,FALSE,"DO-III";"DO4",#N/A,FALSE,"DO-IV";"DO5",#N/A,FALSE,"DO-V"}</definedName>
    <definedName name="wrn.PRNREP." localSheetId="25"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5"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 hidden="1">{"ecm",#N/A,FALSE,"CES Inputs";"FINMOD 2",#N/A,FALSE,"CES Inputs";"hillpay",#N/A,FALSE,"CES Inputs";"psc",#N/A,FALSE,"PSC Output";"buyout",#N/A,FALSE,"Buyout";"total",#N/A,FALSE,"FY93-94 Maintenance"}</definedName>
    <definedName name="wrn.rdm." localSheetId="7" hidden="1">{"ecm",#N/A,FALSE,"CES Inputs";"FINMOD 2",#N/A,FALSE,"CES Inputs";"hillpay",#N/A,FALSE,"CES Inputs";"psc",#N/A,FALSE,"PSC Output";"buyout",#N/A,FALSE,"Buyout";"total",#N/A,FALSE,"FY93-94 Maintenance"}</definedName>
    <definedName name="wrn.rdm." localSheetId="12" hidden="1">{"ecm",#N/A,FALSE,"CES Inputs";"FINMOD 2",#N/A,FALSE,"CES Inputs";"hillpay",#N/A,FALSE,"CES Inputs";"psc",#N/A,FALSE,"PSC Output";"buyout",#N/A,FALSE,"Buyout";"total",#N/A,FALSE,"FY93-94 Maintenance"}</definedName>
    <definedName name="wrn.rdm." localSheetId="14" hidden="1">{"ecm",#N/A,FALSE,"CES Inputs";"FINMOD 2",#N/A,FALSE,"CES Inputs";"hillpay",#N/A,FALSE,"CES Inputs";"psc",#N/A,FALSE,"PSC Output";"buyout",#N/A,FALSE,"Buyout";"total",#N/A,FALSE,"FY93-94 Maintenance"}</definedName>
    <definedName name="wrn.rdm." localSheetId="24" hidden="1">{"ecm",#N/A,FALSE,"CES Inputs";"FINMOD 2",#N/A,FALSE,"CES Inputs";"hillpay",#N/A,FALSE,"CES Inputs";"psc",#N/A,FALSE,"PSC Output";"buyout",#N/A,FALSE,"Buyout";"total",#N/A,FALSE,"FY93-94 Maintenance"}</definedName>
    <definedName name="wrn.rdm." localSheetId="25"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 hidden="1">{"ecm",#N/A,FALSE,"CES Inputs";"finmod",#N/A,FALSE,"CES Inputs";"hillpay",#N/A,FALSE,"CES Inputs";"psc",#N/A,FALSE,"PSC Output";"buyout",#N/A,FALSE,"Buyout";"Other Util Calcs",#N/A,FALSE,"CES Inputs";"Other Utility Calcs 2",#N/A,FALSE,"CES Inputs";"Other Utility Calcs 3",#N/A,FALSE,"CES Inputs"}</definedName>
    <definedName name="wrn.rdm.1" localSheetId="7" hidden="1">{"ecm",#N/A,FALSE,"CES Inputs";"finmod",#N/A,FALSE,"CES Inputs";"hillpay",#N/A,FALSE,"CES Inputs";"psc",#N/A,FALSE,"PSC Output";"buyout",#N/A,FALSE,"Buyout";"Other Util Calcs",#N/A,FALSE,"CES Inputs";"Other Utility Calcs 2",#N/A,FALSE,"CES Inputs";"Other Utility Calcs 3",#N/A,FALSE,"CES Inputs"}</definedName>
    <definedName name="wrn.rdm.1" localSheetId="12" hidden="1">{"ecm",#N/A,FALSE,"CES Inputs";"finmod",#N/A,FALSE,"CES Inputs";"hillpay",#N/A,FALSE,"CES Inputs";"psc",#N/A,FALSE,"PSC Output";"buyout",#N/A,FALSE,"Buyout";"Other Util Calcs",#N/A,FALSE,"CES Inputs";"Other Utility Calcs 2",#N/A,FALSE,"CES Inputs";"Other Utility Calcs 3",#N/A,FALSE,"CES Inputs"}</definedName>
    <definedName name="wrn.rdm.1" localSheetId="14" hidden="1">{"ecm",#N/A,FALSE,"CES Inputs";"finmod",#N/A,FALSE,"CES Inputs";"hillpay",#N/A,FALSE,"CES Inputs";"psc",#N/A,FALSE,"PSC Output";"buyout",#N/A,FALSE,"Buyout";"Other Util Calcs",#N/A,FALSE,"CES Inputs";"Other Utility Calcs 2",#N/A,FALSE,"CES Inputs";"Other Utility Calcs 3",#N/A,FALSE,"CES Inputs"}</definedName>
    <definedName name="wrn.rdm.1" localSheetId="24" hidden="1">{"ecm",#N/A,FALSE,"CES Inputs";"finmod",#N/A,FALSE,"CES Inputs";"hillpay",#N/A,FALSE,"CES Inputs";"psc",#N/A,FALSE,"PSC Output";"buyout",#N/A,FALSE,"Buyout";"Other Util Calcs",#N/A,FALSE,"CES Inputs";"Other Utility Calcs 2",#N/A,FALSE,"CES Inputs";"Other Utility Calcs 3",#N/A,FALSE,"CES Inputs"}</definedName>
    <definedName name="wrn.rdm.1" localSheetId="25"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 hidden="1">{"Page_1",#N/A,FALSE,"BAD4Q98";"Page_2",#N/A,FALSE,"BAD4Q98";"Page_3",#N/A,FALSE,"BAD4Q98";"Page_4",#N/A,FALSE,"BAD4Q98";"Page_5",#N/A,FALSE,"BAD4Q98";"Page_6",#N/A,FALSE,"BAD4Q98";"Input_1",#N/A,FALSE,"BAD4Q98";"Input_2",#N/A,FALSE,"BAD4Q98"}</definedName>
    <definedName name="wrn.Reserve._.Analysis." localSheetId="7" hidden="1">{"Page_1",#N/A,FALSE,"BAD4Q98";"Page_2",#N/A,FALSE,"BAD4Q98";"Page_3",#N/A,FALSE,"BAD4Q98";"Page_4",#N/A,FALSE,"BAD4Q98";"Page_5",#N/A,FALSE,"BAD4Q98";"Page_6",#N/A,FALSE,"BAD4Q98";"Input_1",#N/A,FALSE,"BAD4Q98";"Input_2",#N/A,FALSE,"BAD4Q98"}</definedName>
    <definedName name="wrn.Reserve._.Analysis." localSheetId="12" hidden="1">{"Page_1",#N/A,FALSE,"BAD4Q98";"Page_2",#N/A,FALSE,"BAD4Q98";"Page_3",#N/A,FALSE,"BAD4Q98";"Page_4",#N/A,FALSE,"BAD4Q98";"Page_5",#N/A,FALSE,"BAD4Q98";"Page_6",#N/A,FALSE,"BAD4Q98";"Input_1",#N/A,FALSE,"BAD4Q98";"Input_2",#N/A,FALSE,"BAD4Q98"}</definedName>
    <definedName name="wrn.Reserve._.Analysis." localSheetId="14" hidden="1">{"Page_1",#N/A,FALSE,"BAD4Q98";"Page_2",#N/A,FALSE,"BAD4Q98";"Page_3",#N/A,FALSE,"BAD4Q98";"Page_4",#N/A,FALSE,"BAD4Q98";"Page_5",#N/A,FALSE,"BAD4Q98";"Page_6",#N/A,FALSE,"BAD4Q98";"Input_1",#N/A,FALSE,"BAD4Q98";"Input_2",#N/A,FALSE,"BAD4Q98"}</definedName>
    <definedName name="wrn.Reserve._.Analysis." localSheetId="24" hidden="1">{"Page_1",#N/A,FALSE,"BAD4Q98";"Page_2",#N/A,FALSE,"BAD4Q98";"Page_3",#N/A,FALSE,"BAD4Q98";"Page_4",#N/A,FALSE,"BAD4Q98";"Page_5",#N/A,FALSE,"BAD4Q98";"Page_6",#N/A,FALSE,"BAD4Q98";"Input_1",#N/A,FALSE,"BAD4Q98";"Input_2",#N/A,FALSE,"BAD4Q98"}</definedName>
    <definedName name="wrn.Reserve._.Analysis." localSheetId="25"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v._.Alloc." localSheetId="15"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 hidden="1">{#N/A,#N/A,FALSE,"RRQ inputs ";#N/A,#N/A,FALSE,"FERC Rev @ PR";#N/A,#N/A,FALSE,"Distribution Revenue Allocation";#N/A,#N/A,FALSE,"Nonallocated Revenues";#N/A,#N/A,FALSE,"MC Revenues-03 sales, 96 MC's";#N/A,#N/A,FALSE,"FTA"}</definedName>
    <definedName name="wrn.Rev._.Alloc." localSheetId="7" hidden="1">{#N/A,#N/A,FALSE,"RRQ inputs ";#N/A,#N/A,FALSE,"FERC Rev @ PR";#N/A,#N/A,FALSE,"Distribution Revenue Allocation";#N/A,#N/A,FALSE,"Nonallocated Revenues";#N/A,#N/A,FALSE,"MC Revenues-03 sales, 96 MC's";#N/A,#N/A,FALSE,"FTA"}</definedName>
    <definedName name="wrn.Rev._.Alloc." localSheetId="12" hidden="1">{#N/A,#N/A,FALSE,"RRQ inputs ";#N/A,#N/A,FALSE,"FERC Rev @ PR";#N/A,#N/A,FALSE,"Distribution Revenue Allocation";#N/A,#N/A,FALSE,"Nonallocated Revenues";#N/A,#N/A,FALSE,"MC Revenues-03 sales, 96 MC's";#N/A,#N/A,FALSE,"FTA"}</definedName>
    <definedName name="wrn.Rev._.Alloc." localSheetId="14" hidden="1">{#N/A,#N/A,FALSE,"RRQ inputs ";#N/A,#N/A,FALSE,"FERC Rev @ PR";#N/A,#N/A,FALSE,"Distribution Revenue Allocation";#N/A,#N/A,FALSE,"Nonallocated Revenues";#N/A,#N/A,FALSE,"MC Revenues-03 sales, 96 MC's";#N/A,#N/A,FALSE,"FTA"}</definedName>
    <definedName name="wrn.Rev._.Alloc." localSheetId="24" hidden="1">{#N/A,#N/A,FALSE,"RRQ inputs ";#N/A,#N/A,FALSE,"FERC Rev @ PR";#N/A,#N/A,FALSE,"Distribution Revenue Allocation";#N/A,#N/A,FALSE,"Nonallocated Revenues";#N/A,#N/A,FALSE,"MC Revenues-03 sales, 96 MC's";#N/A,#N/A,FALSE,"FTA"}</definedName>
    <definedName name="wrn.Rev._.Alloc." localSheetId="25"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enue." localSheetId="15" hidden="1">{#N/A,#N/A,FALSE,"3 Year Plan";#N/A,#N/A,FALSE,"3 Year Plan"}</definedName>
    <definedName name="wrn.Revenue." localSheetId="16" hidden="1">{#N/A,#N/A,FALSE,"3 Year Plan";#N/A,#N/A,FALSE,"3 Year Plan"}</definedName>
    <definedName name="wrn.Revenue." localSheetId="17" hidden="1">{#N/A,#N/A,FALSE,"3 Year Plan";#N/A,#N/A,FALSE,"3 Year Plan"}</definedName>
    <definedName name="wrn.Revenue." localSheetId="18" hidden="1">{#N/A,#N/A,FALSE,"3 Year Plan";#N/A,#N/A,FALSE,"3 Year Plan"}</definedName>
    <definedName name="wrn.Revenue." localSheetId="19" hidden="1">{#N/A,#N/A,FALSE,"3 Year Plan";#N/A,#N/A,FALSE,"3 Year Plan"}</definedName>
    <definedName name="wrn.Revenue." localSheetId="20" hidden="1">{#N/A,#N/A,FALSE,"3 Year Plan";#N/A,#N/A,FALSE,"3 Year Plan"}</definedName>
    <definedName name="wrn.Revenue." localSheetId="21" hidden="1">{#N/A,#N/A,FALSE,"3 Year Plan";#N/A,#N/A,FALSE,"3 Year Plan"}</definedName>
    <definedName name="wrn.Revenue." localSheetId="2" hidden="1">{#N/A,#N/A,FALSE,"3 Year Plan";#N/A,#N/A,FALSE,"3 Year Plan"}</definedName>
    <definedName name="wrn.Revenue." localSheetId="7" hidden="1">{#N/A,#N/A,FALSE,"3 Year Plan";#N/A,#N/A,FALSE,"3 Year Plan"}</definedName>
    <definedName name="wrn.Revenue." localSheetId="12" hidden="1">{#N/A,#N/A,FALSE,"3 Year Plan";#N/A,#N/A,FALSE,"3 Year Plan"}</definedName>
    <definedName name="wrn.Revenue." localSheetId="14" hidden="1">{#N/A,#N/A,FALSE,"3 Year Plan";#N/A,#N/A,FALSE,"3 Year Plan"}</definedName>
    <definedName name="wrn.Revenue." localSheetId="24" hidden="1">{#N/A,#N/A,FALSE,"3 Year Plan";#N/A,#N/A,FALSE,"3 Year Plan"}</definedName>
    <definedName name="wrn.Revenue." localSheetId="25"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OTable." localSheetId="15"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 hidden="1">{#N/A,#N/A,FALSE,"Table Contents";#N/A,#N/A,FALSE,"Summary";#N/A,#N/A,FALSE,"RO2-A";#N/A,#N/A,FALSE,"RO3-A";#N/A,#N/A,FALSE,"RO4-A";#N/A,#N/A,FALSE,"RO5-A";#N/A,#N/A,FALSE,"RO6-A";#N/A,#N/A,FALSE,"RO7-A";#N/A,#N/A,FALSE,"94DC ";#N/A,#N/A,FALSE,"95DC";#N/A,#N/A,FALSE,"96DC"}</definedName>
    <definedName name="wrn.ROTable." localSheetId="7" hidden="1">{#N/A,#N/A,FALSE,"Table Contents";#N/A,#N/A,FALSE,"Summary";#N/A,#N/A,FALSE,"RO2-A";#N/A,#N/A,FALSE,"RO3-A";#N/A,#N/A,FALSE,"RO4-A";#N/A,#N/A,FALSE,"RO5-A";#N/A,#N/A,FALSE,"RO6-A";#N/A,#N/A,FALSE,"RO7-A";#N/A,#N/A,FALSE,"94DC ";#N/A,#N/A,FALSE,"95DC";#N/A,#N/A,FALSE,"96DC"}</definedName>
    <definedName name="wrn.ROTable." localSheetId="12" hidden="1">{#N/A,#N/A,FALSE,"Table Contents";#N/A,#N/A,FALSE,"Summary";#N/A,#N/A,FALSE,"RO2-A";#N/A,#N/A,FALSE,"RO3-A";#N/A,#N/A,FALSE,"RO4-A";#N/A,#N/A,FALSE,"RO5-A";#N/A,#N/A,FALSE,"RO6-A";#N/A,#N/A,FALSE,"RO7-A";#N/A,#N/A,FALSE,"94DC ";#N/A,#N/A,FALSE,"95DC";#N/A,#N/A,FALSE,"96DC"}</definedName>
    <definedName name="wrn.ROTable." localSheetId="14" hidden="1">{#N/A,#N/A,FALSE,"Table Contents";#N/A,#N/A,FALSE,"Summary";#N/A,#N/A,FALSE,"RO2-A";#N/A,#N/A,FALSE,"RO3-A";#N/A,#N/A,FALSE,"RO4-A";#N/A,#N/A,FALSE,"RO5-A";#N/A,#N/A,FALSE,"RO6-A";#N/A,#N/A,FALSE,"RO7-A";#N/A,#N/A,FALSE,"94DC ";#N/A,#N/A,FALSE,"95DC";#N/A,#N/A,FALSE,"96DC"}</definedName>
    <definedName name="wrn.ROTable." localSheetId="24" hidden="1">{#N/A,#N/A,FALSE,"Table Contents";#N/A,#N/A,FALSE,"Summary";#N/A,#N/A,FALSE,"RO2-A";#N/A,#N/A,FALSE,"RO3-A";#N/A,#N/A,FALSE,"RO4-A";#N/A,#N/A,FALSE,"RO5-A";#N/A,#N/A,FALSE,"RO6-A";#N/A,#N/A,FALSE,"RO7-A";#N/A,#N/A,FALSE,"94DC ";#N/A,#N/A,FALSE,"95DC";#N/A,#N/A,FALSE,"96DC"}</definedName>
    <definedName name="wrn.ROTable." localSheetId="25"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PT1." localSheetId="15" hidden="1">{"RPT1",#N/A,FALSE,"OIC650A"}</definedName>
    <definedName name="wrn.RPT1." localSheetId="16" hidden="1">{"RPT1",#N/A,FALSE,"OIC650A"}</definedName>
    <definedName name="wrn.RPT1." localSheetId="17" hidden="1">{"RPT1",#N/A,FALSE,"OIC650A"}</definedName>
    <definedName name="wrn.RPT1." localSheetId="18" hidden="1">{"RPT1",#N/A,FALSE,"OIC650A"}</definedName>
    <definedName name="wrn.RPT1." localSheetId="19" hidden="1">{"RPT1",#N/A,FALSE,"OIC650A"}</definedName>
    <definedName name="wrn.RPT1." localSheetId="20" hidden="1">{"RPT1",#N/A,FALSE,"OIC650A"}</definedName>
    <definedName name="wrn.RPT1." localSheetId="21" hidden="1">{"RPT1",#N/A,FALSE,"OIC650A"}</definedName>
    <definedName name="wrn.RPT1." localSheetId="2" hidden="1">{"RPT1",#N/A,FALSE,"OIC650A"}</definedName>
    <definedName name="wrn.RPT1." localSheetId="7" hidden="1">{"RPT1",#N/A,FALSE,"OIC650A"}</definedName>
    <definedName name="wrn.RPT1." localSheetId="12" hidden="1">{"RPT1",#N/A,FALSE,"OIC650A"}</definedName>
    <definedName name="wrn.RPT1." localSheetId="14" hidden="1">{"RPT1",#N/A,FALSE,"OIC650A"}</definedName>
    <definedName name="wrn.RPT1." localSheetId="24" hidden="1">{"RPT1",#N/A,FALSE,"OIC650A"}</definedName>
    <definedName name="wrn.RPT1." localSheetId="25"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610." localSheetId="15" hidden="1">{"RPT610",#N/A,FALSE,"Sheet1"}</definedName>
    <definedName name="wrn.RPT610." localSheetId="16" hidden="1">{"RPT610",#N/A,FALSE,"Sheet1"}</definedName>
    <definedName name="wrn.RPT610." localSheetId="17" hidden="1">{"RPT610",#N/A,FALSE,"Sheet1"}</definedName>
    <definedName name="wrn.RPT610." localSheetId="18" hidden="1">{"RPT610",#N/A,FALSE,"Sheet1"}</definedName>
    <definedName name="wrn.RPT610." localSheetId="19" hidden="1">{"RPT610",#N/A,FALSE,"Sheet1"}</definedName>
    <definedName name="wrn.RPT610." localSheetId="20" hidden="1">{"RPT610",#N/A,FALSE,"Sheet1"}</definedName>
    <definedName name="wrn.RPT610." localSheetId="21" hidden="1">{"RPT610",#N/A,FALSE,"Sheet1"}</definedName>
    <definedName name="wrn.RPT610." localSheetId="2" hidden="1">{"RPT610",#N/A,FALSE,"Sheet1"}</definedName>
    <definedName name="wrn.RPT610." localSheetId="7" hidden="1">{"RPT610",#N/A,FALSE,"Sheet1"}</definedName>
    <definedName name="wrn.RPT610." localSheetId="12" hidden="1">{"RPT610",#N/A,FALSE,"Sheet1"}</definedName>
    <definedName name="wrn.RPT610." localSheetId="14" hidden="1">{"RPT610",#N/A,FALSE,"Sheet1"}</definedName>
    <definedName name="wrn.RPT610." localSheetId="24" hidden="1">{"RPT610",#N/A,FALSE,"Sheet1"}</definedName>
    <definedName name="wrn.RPT610." localSheetId="25"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wc." localSheetId="15"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 hidden="1">{"hillpay",#N/A,FALSE,"CES Inputs";"buyout",#N/A,FALSE,"Buyout";"ecm",#N/A,FALSE,"CES Inputs";"finmod",#N/A,FALSE,"CES Inputs";"psc",#N/A,FALSE,"PSC Output";"o_m94",#N/A,FALSE,"FY94 570 Maint"}</definedName>
    <definedName name="wrn.rwc." localSheetId="7" hidden="1">{"hillpay",#N/A,FALSE,"CES Inputs";"buyout",#N/A,FALSE,"Buyout";"ecm",#N/A,FALSE,"CES Inputs";"finmod",#N/A,FALSE,"CES Inputs";"psc",#N/A,FALSE,"PSC Output";"o_m94",#N/A,FALSE,"FY94 570 Maint"}</definedName>
    <definedName name="wrn.rwc." localSheetId="12" hidden="1">{"hillpay",#N/A,FALSE,"CES Inputs";"buyout",#N/A,FALSE,"Buyout";"ecm",#N/A,FALSE,"CES Inputs";"finmod",#N/A,FALSE,"CES Inputs";"psc",#N/A,FALSE,"PSC Output";"o_m94",#N/A,FALSE,"FY94 570 Maint"}</definedName>
    <definedName name="wrn.rwc." localSheetId="14" hidden="1">{"hillpay",#N/A,FALSE,"CES Inputs";"buyout",#N/A,FALSE,"Buyout";"ecm",#N/A,FALSE,"CES Inputs";"finmod",#N/A,FALSE,"CES Inputs";"psc",#N/A,FALSE,"PSC Output";"o_m94",#N/A,FALSE,"FY94 570 Maint"}</definedName>
    <definedName name="wrn.rwc." localSheetId="24" hidden="1">{"hillpay",#N/A,FALSE,"CES Inputs";"buyout",#N/A,FALSE,"Buyout";"ecm",#N/A,FALSE,"CES Inputs";"finmod",#N/A,FALSE,"CES Inputs";"psc",#N/A,FALSE,"PSC Output";"o_m94",#N/A,FALSE,"FY94 570 Maint"}</definedName>
    <definedName name="wrn.rwc." localSheetId="25"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Sch.A._.B." localSheetId="15" hidden="1">{"Sch.A_CWC_Summary",#N/A,FALSE,"Sch.A,B";"Sch.B_LLSummary",#N/A,FALSE,"Sch.A,B"}</definedName>
    <definedName name="wrn.Sch.A._.B." localSheetId="16" hidden="1">{"Sch.A_CWC_Summary",#N/A,FALSE,"Sch.A,B";"Sch.B_LLSummary",#N/A,FALSE,"Sch.A,B"}</definedName>
    <definedName name="wrn.Sch.A._.B." localSheetId="17" hidden="1">{"Sch.A_CWC_Summary",#N/A,FALSE,"Sch.A,B";"Sch.B_LLSummary",#N/A,FALSE,"Sch.A,B"}</definedName>
    <definedName name="wrn.Sch.A._.B." localSheetId="18" hidden="1">{"Sch.A_CWC_Summary",#N/A,FALSE,"Sch.A,B";"Sch.B_LLSummary",#N/A,FALSE,"Sch.A,B"}</definedName>
    <definedName name="wrn.Sch.A._.B." localSheetId="19" hidden="1">{"Sch.A_CWC_Summary",#N/A,FALSE,"Sch.A,B";"Sch.B_LLSummary",#N/A,FALSE,"Sch.A,B"}</definedName>
    <definedName name="wrn.Sch.A._.B." localSheetId="20" hidden="1">{"Sch.A_CWC_Summary",#N/A,FALSE,"Sch.A,B";"Sch.B_LLSummary",#N/A,FALSE,"Sch.A,B"}</definedName>
    <definedName name="wrn.Sch.A._.B." localSheetId="21" hidden="1">{"Sch.A_CWC_Summary",#N/A,FALSE,"Sch.A,B";"Sch.B_LLSummary",#N/A,FALSE,"Sch.A,B"}</definedName>
    <definedName name="wrn.Sch.A._.B." localSheetId="2" hidden="1">{"Sch.A_CWC_Summary",#N/A,FALSE,"Sch.A,B";"Sch.B_LLSummary",#N/A,FALSE,"Sch.A,B"}</definedName>
    <definedName name="wrn.Sch.A._.B." localSheetId="7" hidden="1">{"Sch.A_CWC_Summary",#N/A,FALSE,"Sch.A,B";"Sch.B_LLSummary",#N/A,FALSE,"Sch.A,B"}</definedName>
    <definedName name="wrn.Sch.A._.B." localSheetId="12" hidden="1">{"Sch.A_CWC_Summary",#N/A,FALSE,"Sch.A,B";"Sch.B_LLSummary",#N/A,FALSE,"Sch.A,B"}</definedName>
    <definedName name="wrn.Sch.A._.B." localSheetId="14" hidden="1">{"Sch.A_CWC_Summary",#N/A,FALSE,"Sch.A,B";"Sch.B_LLSummary",#N/A,FALSE,"Sch.A,B"}</definedName>
    <definedName name="wrn.Sch.A._.B." localSheetId="24" hidden="1">{"Sch.A_CWC_Summary",#N/A,FALSE,"Sch.A,B";"Sch.B_LLSummary",#N/A,FALSE,"Sch.A,B"}</definedName>
    <definedName name="wrn.Sch.A._.B." localSheetId="25"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_1" localSheetId="15" hidden="1">{"Sch.A_CWC_Summary",#N/A,FALSE,"Sch.A,B";"Sch.B_LLSummary",#N/A,FALSE,"Sch.A,B"}</definedName>
    <definedName name="wrn.Sch.A._.B._1" localSheetId="16"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19" hidden="1">{"Sch.A_CWC_Summary",#N/A,FALSE,"Sch.A,B";"Sch.B_LLSummary",#N/A,FALSE,"Sch.A,B"}</definedName>
    <definedName name="wrn.Sch.A._.B._1" localSheetId="20" hidden="1">{"Sch.A_CWC_Summary",#N/A,FALSE,"Sch.A,B";"Sch.B_LLSummary",#N/A,FALSE,"Sch.A,B"}</definedName>
    <definedName name="wrn.Sch.A._.B._1" localSheetId="21" hidden="1">{"Sch.A_CWC_Summary",#N/A,FALSE,"Sch.A,B";"Sch.B_LLSummary",#N/A,FALSE,"Sch.A,B"}</definedName>
    <definedName name="wrn.Sch.A._.B._1" localSheetId="2" hidden="1">{"Sch.A_CWC_Summary",#N/A,FALSE,"Sch.A,B";"Sch.B_LLSummary",#N/A,FALSE,"Sch.A,B"}</definedName>
    <definedName name="wrn.Sch.A._.B._1" localSheetId="7" hidden="1">{"Sch.A_CWC_Summary",#N/A,FALSE,"Sch.A,B";"Sch.B_LLSummary",#N/A,FALSE,"Sch.A,B"}</definedName>
    <definedName name="wrn.Sch.A._.B._1" localSheetId="12" hidden="1">{"Sch.A_CWC_Summary",#N/A,FALSE,"Sch.A,B";"Sch.B_LLSummary",#N/A,FALSE,"Sch.A,B"}</definedName>
    <definedName name="wrn.Sch.A._.B._1" localSheetId="14" hidden="1">{"Sch.A_CWC_Summary",#N/A,FALSE,"Sch.A,B";"Sch.B_LLSummary",#N/A,FALSE,"Sch.A,B"}</definedName>
    <definedName name="wrn.Sch.A._.B._1" localSheetId="24" hidden="1">{"Sch.A_CWC_Summary",#N/A,FALSE,"Sch.A,B";"Sch.B_LLSummary",#N/A,FALSE,"Sch.A,B"}</definedName>
    <definedName name="wrn.Sch.A._.B._1" localSheetId="25"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C." localSheetId="15" hidden="1">{"Sch.C_Rev_lag",#N/A,FALSE,"Sch.C"}</definedName>
    <definedName name="wrn.Sch.C." localSheetId="16" hidden="1">{"Sch.C_Rev_lag",#N/A,FALSE,"Sch.C"}</definedName>
    <definedName name="wrn.Sch.C." localSheetId="17" hidden="1">{"Sch.C_Rev_lag",#N/A,FALSE,"Sch.C"}</definedName>
    <definedName name="wrn.Sch.C." localSheetId="18" hidden="1">{"Sch.C_Rev_lag",#N/A,FALSE,"Sch.C"}</definedName>
    <definedName name="wrn.Sch.C." localSheetId="19" hidden="1">{"Sch.C_Rev_lag",#N/A,FALSE,"Sch.C"}</definedName>
    <definedName name="wrn.Sch.C." localSheetId="20" hidden="1">{"Sch.C_Rev_lag",#N/A,FALSE,"Sch.C"}</definedName>
    <definedName name="wrn.Sch.C." localSheetId="21" hidden="1">{"Sch.C_Rev_lag",#N/A,FALSE,"Sch.C"}</definedName>
    <definedName name="wrn.Sch.C." localSheetId="2" hidden="1">{"Sch.C_Rev_lag",#N/A,FALSE,"Sch.C"}</definedName>
    <definedName name="wrn.Sch.C." localSheetId="7" hidden="1">{"Sch.C_Rev_lag",#N/A,FALSE,"Sch.C"}</definedName>
    <definedName name="wrn.Sch.C." localSheetId="12" hidden="1">{"Sch.C_Rev_lag",#N/A,FALSE,"Sch.C"}</definedName>
    <definedName name="wrn.Sch.C." localSheetId="14" hidden="1">{"Sch.C_Rev_lag",#N/A,FALSE,"Sch.C"}</definedName>
    <definedName name="wrn.Sch.C." localSheetId="24" hidden="1">{"Sch.C_Rev_lag",#N/A,FALSE,"Sch.C"}</definedName>
    <definedName name="wrn.Sch.C." localSheetId="25"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_1" localSheetId="15" hidden="1">{"Sch.C_Rev_lag",#N/A,FALSE,"Sch.C"}</definedName>
    <definedName name="wrn.Sch.C._1" localSheetId="16" hidden="1">{"Sch.C_Rev_lag",#N/A,FALSE,"Sch.C"}</definedName>
    <definedName name="wrn.Sch.C._1" localSheetId="17" hidden="1">{"Sch.C_Rev_lag",#N/A,FALSE,"Sch.C"}</definedName>
    <definedName name="wrn.Sch.C._1" localSheetId="18" hidden="1">{"Sch.C_Rev_lag",#N/A,FALSE,"Sch.C"}</definedName>
    <definedName name="wrn.Sch.C._1" localSheetId="19" hidden="1">{"Sch.C_Rev_lag",#N/A,FALSE,"Sch.C"}</definedName>
    <definedName name="wrn.Sch.C._1" localSheetId="20" hidden="1">{"Sch.C_Rev_lag",#N/A,FALSE,"Sch.C"}</definedName>
    <definedName name="wrn.Sch.C._1" localSheetId="21" hidden="1">{"Sch.C_Rev_lag",#N/A,FALSE,"Sch.C"}</definedName>
    <definedName name="wrn.Sch.C._1" localSheetId="2" hidden="1">{"Sch.C_Rev_lag",#N/A,FALSE,"Sch.C"}</definedName>
    <definedName name="wrn.Sch.C._1" localSheetId="7" hidden="1">{"Sch.C_Rev_lag",#N/A,FALSE,"Sch.C"}</definedName>
    <definedName name="wrn.Sch.C._1" localSheetId="12" hidden="1">{"Sch.C_Rev_lag",#N/A,FALSE,"Sch.C"}</definedName>
    <definedName name="wrn.Sch.C._1" localSheetId="14" hidden="1">{"Sch.C_Rev_lag",#N/A,FALSE,"Sch.C"}</definedName>
    <definedName name="wrn.Sch.C._1" localSheetId="24" hidden="1">{"Sch.C_Rev_lag",#N/A,FALSE,"Sch.C"}</definedName>
    <definedName name="wrn.Sch.C._1" localSheetId="25"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D." localSheetId="15" hidden="1">{"Sch.D1_GasPurch",#N/A,FALSE,"Sch.D";"Sch.D2_ElecPurch",#N/A,FALSE,"Sch.D"}</definedName>
    <definedName name="wrn.Sch.D." localSheetId="16" hidden="1">{"Sch.D1_GasPurch",#N/A,FALSE,"Sch.D";"Sch.D2_ElecPurch",#N/A,FALSE,"Sch.D"}</definedName>
    <definedName name="wrn.Sch.D." localSheetId="17" hidden="1">{"Sch.D1_GasPurch",#N/A,FALSE,"Sch.D";"Sch.D2_ElecPurch",#N/A,FALSE,"Sch.D"}</definedName>
    <definedName name="wrn.Sch.D." localSheetId="18" hidden="1">{"Sch.D1_GasPurch",#N/A,FALSE,"Sch.D";"Sch.D2_ElecPurch",#N/A,FALSE,"Sch.D"}</definedName>
    <definedName name="wrn.Sch.D." localSheetId="19" hidden="1">{"Sch.D1_GasPurch",#N/A,FALSE,"Sch.D";"Sch.D2_ElecPurch",#N/A,FALSE,"Sch.D"}</definedName>
    <definedName name="wrn.Sch.D." localSheetId="20" hidden="1">{"Sch.D1_GasPurch",#N/A,FALSE,"Sch.D";"Sch.D2_ElecPurch",#N/A,FALSE,"Sch.D"}</definedName>
    <definedName name="wrn.Sch.D." localSheetId="21" hidden="1">{"Sch.D1_GasPurch",#N/A,FALSE,"Sch.D";"Sch.D2_ElecPurch",#N/A,FALSE,"Sch.D"}</definedName>
    <definedName name="wrn.Sch.D." localSheetId="2" hidden="1">{"Sch.D1_GasPurch",#N/A,FALSE,"Sch.D";"Sch.D2_ElecPurch",#N/A,FALSE,"Sch.D"}</definedName>
    <definedName name="wrn.Sch.D." localSheetId="7" hidden="1">{"Sch.D1_GasPurch",#N/A,FALSE,"Sch.D";"Sch.D2_ElecPurch",#N/A,FALSE,"Sch.D"}</definedName>
    <definedName name="wrn.Sch.D." localSheetId="12" hidden="1">{"Sch.D1_GasPurch",#N/A,FALSE,"Sch.D";"Sch.D2_ElecPurch",#N/A,FALSE,"Sch.D"}</definedName>
    <definedName name="wrn.Sch.D." localSheetId="14" hidden="1">{"Sch.D1_GasPurch",#N/A,FALSE,"Sch.D";"Sch.D2_ElecPurch",#N/A,FALSE,"Sch.D"}</definedName>
    <definedName name="wrn.Sch.D." localSheetId="24" hidden="1">{"Sch.D1_GasPurch",#N/A,FALSE,"Sch.D";"Sch.D2_ElecPurch",#N/A,FALSE,"Sch.D"}</definedName>
    <definedName name="wrn.Sch.D." localSheetId="25"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_1" localSheetId="15" hidden="1">{"Sch.D1_GasPurch",#N/A,FALSE,"Sch.D";"Sch.D2_ElecPurch",#N/A,FALSE,"Sch.D"}</definedName>
    <definedName name="wrn.Sch.D._1" localSheetId="16"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19" hidden="1">{"Sch.D1_GasPurch",#N/A,FALSE,"Sch.D";"Sch.D2_ElecPurch",#N/A,FALSE,"Sch.D"}</definedName>
    <definedName name="wrn.Sch.D._1" localSheetId="20" hidden="1">{"Sch.D1_GasPurch",#N/A,FALSE,"Sch.D";"Sch.D2_ElecPurch",#N/A,FALSE,"Sch.D"}</definedName>
    <definedName name="wrn.Sch.D._1" localSheetId="21" hidden="1">{"Sch.D1_GasPurch",#N/A,FALSE,"Sch.D";"Sch.D2_ElecPurch",#N/A,FALSE,"Sch.D"}</definedName>
    <definedName name="wrn.Sch.D._1" localSheetId="2" hidden="1">{"Sch.D1_GasPurch",#N/A,FALSE,"Sch.D";"Sch.D2_ElecPurch",#N/A,FALSE,"Sch.D"}</definedName>
    <definedName name="wrn.Sch.D._1" localSheetId="7" hidden="1">{"Sch.D1_GasPurch",#N/A,FALSE,"Sch.D";"Sch.D2_ElecPurch",#N/A,FALSE,"Sch.D"}</definedName>
    <definedName name="wrn.Sch.D._1" localSheetId="12" hidden="1">{"Sch.D1_GasPurch",#N/A,FALSE,"Sch.D";"Sch.D2_ElecPurch",#N/A,FALSE,"Sch.D"}</definedName>
    <definedName name="wrn.Sch.D._1" localSheetId="14" hidden="1">{"Sch.D1_GasPurch",#N/A,FALSE,"Sch.D";"Sch.D2_ElecPurch",#N/A,FALSE,"Sch.D"}</definedName>
    <definedName name="wrn.Sch.D._1" localSheetId="24" hidden="1">{"Sch.D1_GasPurch",#N/A,FALSE,"Sch.D";"Sch.D2_ElecPurch",#N/A,FALSE,"Sch.D"}</definedName>
    <definedName name="wrn.Sch.D._1" localSheetId="25"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E._.F." localSheetId="15" hidden="1">{"Sch.E_PayrollExp",#N/A,TRUE,"Sch.E,F";"Sch.F_FICA",#N/A,TRUE,"Sch.E,F"}</definedName>
    <definedName name="wrn.Sch.E._.F." localSheetId="16" hidden="1">{"Sch.E_PayrollExp",#N/A,TRUE,"Sch.E,F";"Sch.F_FICA",#N/A,TRUE,"Sch.E,F"}</definedName>
    <definedName name="wrn.Sch.E._.F." localSheetId="17" hidden="1">{"Sch.E_PayrollExp",#N/A,TRUE,"Sch.E,F";"Sch.F_FICA",#N/A,TRUE,"Sch.E,F"}</definedName>
    <definedName name="wrn.Sch.E._.F." localSheetId="18" hidden="1">{"Sch.E_PayrollExp",#N/A,TRUE,"Sch.E,F";"Sch.F_FICA",#N/A,TRUE,"Sch.E,F"}</definedName>
    <definedName name="wrn.Sch.E._.F." localSheetId="19" hidden="1">{"Sch.E_PayrollExp",#N/A,TRUE,"Sch.E,F";"Sch.F_FICA",#N/A,TRUE,"Sch.E,F"}</definedName>
    <definedName name="wrn.Sch.E._.F." localSheetId="20" hidden="1">{"Sch.E_PayrollExp",#N/A,TRUE,"Sch.E,F";"Sch.F_FICA",#N/A,TRUE,"Sch.E,F"}</definedName>
    <definedName name="wrn.Sch.E._.F." localSheetId="21" hidden="1">{"Sch.E_PayrollExp",#N/A,TRUE,"Sch.E,F";"Sch.F_FICA",#N/A,TRUE,"Sch.E,F"}</definedName>
    <definedName name="wrn.Sch.E._.F." localSheetId="2" hidden="1">{"Sch.E_PayrollExp",#N/A,TRUE,"Sch.E,F";"Sch.F_FICA",#N/A,TRUE,"Sch.E,F"}</definedName>
    <definedName name="wrn.Sch.E._.F." localSheetId="7" hidden="1">{"Sch.E_PayrollExp",#N/A,TRUE,"Sch.E,F";"Sch.F_FICA",#N/A,TRUE,"Sch.E,F"}</definedName>
    <definedName name="wrn.Sch.E._.F." localSheetId="12" hidden="1">{"Sch.E_PayrollExp",#N/A,TRUE,"Sch.E,F";"Sch.F_FICA",#N/A,TRUE,"Sch.E,F"}</definedName>
    <definedName name="wrn.Sch.E._.F." localSheetId="14" hidden="1">{"Sch.E_PayrollExp",#N/A,TRUE,"Sch.E,F";"Sch.F_FICA",#N/A,TRUE,"Sch.E,F"}</definedName>
    <definedName name="wrn.Sch.E._.F." localSheetId="24" hidden="1">{"Sch.E_PayrollExp",#N/A,TRUE,"Sch.E,F";"Sch.F_FICA",#N/A,TRUE,"Sch.E,F"}</definedName>
    <definedName name="wrn.Sch.E._.F." localSheetId="25"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_1" localSheetId="15" hidden="1">{"Sch.E_PayrollExp",#N/A,TRUE,"Sch.E,F";"Sch.F_FICA",#N/A,TRUE,"Sch.E,F"}</definedName>
    <definedName name="wrn.Sch.E._.F._1" localSheetId="16"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19" hidden="1">{"Sch.E_PayrollExp",#N/A,TRUE,"Sch.E,F";"Sch.F_FICA",#N/A,TRUE,"Sch.E,F"}</definedName>
    <definedName name="wrn.Sch.E._.F._1" localSheetId="20" hidden="1">{"Sch.E_PayrollExp",#N/A,TRUE,"Sch.E,F";"Sch.F_FICA",#N/A,TRUE,"Sch.E,F"}</definedName>
    <definedName name="wrn.Sch.E._.F._1" localSheetId="21" hidden="1">{"Sch.E_PayrollExp",#N/A,TRUE,"Sch.E,F";"Sch.F_FICA",#N/A,TRUE,"Sch.E,F"}</definedName>
    <definedName name="wrn.Sch.E._.F._1" localSheetId="2" hidden="1">{"Sch.E_PayrollExp",#N/A,TRUE,"Sch.E,F";"Sch.F_FICA",#N/A,TRUE,"Sch.E,F"}</definedName>
    <definedName name="wrn.Sch.E._.F._1" localSheetId="7" hidden="1">{"Sch.E_PayrollExp",#N/A,TRUE,"Sch.E,F";"Sch.F_FICA",#N/A,TRUE,"Sch.E,F"}</definedName>
    <definedName name="wrn.Sch.E._.F._1" localSheetId="12" hidden="1">{"Sch.E_PayrollExp",#N/A,TRUE,"Sch.E,F";"Sch.F_FICA",#N/A,TRUE,"Sch.E,F"}</definedName>
    <definedName name="wrn.Sch.E._.F._1" localSheetId="14" hidden="1">{"Sch.E_PayrollExp",#N/A,TRUE,"Sch.E,F";"Sch.F_FICA",#N/A,TRUE,"Sch.E,F"}</definedName>
    <definedName name="wrn.Sch.E._.F._1" localSheetId="24" hidden="1">{"Sch.E_PayrollExp",#N/A,TRUE,"Sch.E,F";"Sch.F_FICA",#N/A,TRUE,"Sch.E,F"}</definedName>
    <definedName name="wrn.Sch.E._.F._1" localSheetId="25"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G." localSheetId="15" hidden="1">{"Sch.G_ICP",#N/A,FALSE,"Sch.G"}</definedName>
    <definedName name="wrn.Sch.G." localSheetId="16" hidden="1">{"Sch.G_ICP",#N/A,FALSE,"Sch.G"}</definedName>
    <definedName name="wrn.Sch.G." localSheetId="17" hidden="1">{"Sch.G_ICP",#N/A,FALSE,"Sch.G"}</definedName>
    <definedName name="wrn.Sch.G." localSheetId="18" hidden="1">{"Sch.G_ICP",#N/A,FALSE,"Sch.G"}</definedName>
    <definedName name="wrn.Sch.G." localSheetId="19" hidden="1">{"Sch.G_ICP",#N/A,FALSE,"Sch.G"}</definedName>
    <definedName name="wrn.Sch.G." localSheetId="20" hidden="1">{"Sch.G_ICP",#N/A,FALSE,"Sch.G"}</definedName>
    <definedName name="wrn.Sch.G." localSheetId="21" hidden="1">{"Sch.G_ICP",#N/A,FALSE,"Sch.G"}</definedName>
    <definedName name="wrn.Sch.G." localSheetId="2" hidden="1">{"Sch.G_ICP",#N/A,FALSE,"Sch.G"}</definedName>
    <definedName name="wrn.Sch.G." localSheetId="7" hidden="1">{"Sch.G_ICP",#N/A,FALSE,"Sch.G"}</definedName>
    <definedName name="wrn.Sch.G." localSheetId="12" hidden="1">{"Sch.G_ICP",#N/A,FALSE,"Sch.G"}</definedName>
    <definedName name="wrn.Sch.G." localSheetId="14" hidden="1">{"Sch.G_ICP",#N/A,FALSE,"Sch.G"}</definedName>
    <definedName name="wrn.Sch.G." localSheetId="24" hidden="1">{"Sch.G_ICP",#N/A,FALSE,"Sch.G"}</definedName>
    <definedName name="wrn.Sch.G." localSheetId="25"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_1" localSheetId="15" hidden="1">{"Sch.G_ICP",#N/A,FALSE,"Sch.G"}</definedName>
    <definedName name="wrn.Sch.G._1" localSheetId="16" hidden="1">{"Sch.G_ICP",#N/A,FALSE,"Sch.G"}</definedName>
    <definedName name="wrn.Sch.G._1" localSheetId="17" hidden="1">{"Sch.G_ICP",#N/A,FALSE,"Sch.G"}</definedName>
    <definedName name="wrn.Sch.G._1" localSheetId="18" hidden="1">{"Sch.G_ICP",#N/A,FALSE,"Sch.G"}</definedName>
    <definedName name="wrn.Sch.G._1" localSheetId="19" hidden="1">{"Sch.G_ICP",#N/A,FALSE,"Sch.G"}</definedName>
    <definedName name="wrn.Sch.G._1" localSheetId="20" hidden="1">{"Sch.G_ICP",#N/A,FALSE,"Sch.G"}</definedName>
    <definedName name="wrn.Sch.G._1" localSheetId="21" hidden="1">{"Sch.G_ICP",#N/A,FALSE,"Sch.G"}</definedName>
    <definedName name="wrn.Sch.G._1" localSheetId="2" hidden="1">{"Sch.G_ICP",#N/A,FALSE,"Sch.G"}</definedName>
    <definedName name="wrn.Sch.G._1" localSheetId="7" hidden="1">{"Sch.G_ICP",#N/A,FALSE,"Sch.G"}</definedName>
    <definedName name="wrn.Sch.G._1" localSheetId="12" hidden="1">{"Sch.G_ICP",#N/A,FALSE,"Sch.G"}</definedName>
    <definedName name="wrn.Sch.G._1" localSheetId="14" hidden="1">{"Sch.G_ICP",#N/A,FALSE,"Sch.G"}</definedName>
    <definedName name="wrn.Sch.G._1" localSheetId="24" hidden="1">{"Sch.G_ICP",#N/A,FALSE,"Sch.G"}</definedName>
    <definedName name="wrn.Sch.G._1" localSheetId="25"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5" hidden="1">{"Sch.I_Goods&amp;Svcs",#N/A,FALSE,"Sch.I"}</definedName>
    <definedName name="wrn.Sch.I." localSheetId="16" hidden="1">{"Sch.I_Goods&amp;Svcs",#N/A,FALSE,"Sch.I"}</definedName>
    <definedName name="wrn.Sch.I." localSheetId="17" hidden="1">{"Sch.I_Goods&amp;Svcs",#N/A,FALSE,"Sch.I"}</definedName>
    <definedName name="wrn.Sch.I." localSheetId="18" hidden="1">{"Sch.I_Goods&amp;Svcs",#N/A,FALSE,"Sch.I"}</definedName>
    <definedName name="wrn.Sch.I." localSheetId="19" hidden="1">{"Sch.I_Goods&amp;Svcs",#N/A,FALSE,"Sch.I"}</definedName>
    <definedName name="wrn.Sch.I." localSheetId="20" hidden="1">{"Sch.I_Goods&amp;Svcs",#N/A,FALSE,"Sch.I"}</definedName>
    <definedName name="wrn.Sch.I." localSheetId="21" hidden="1">{"Sch.I_Goods&amp;Svcs",#N/A,FALSE,"Sch.I"}</definedName>
    <definedName name="wrn.Sch.I." localSheetId="2" hidden="1">{"Sch.I_Goods&amp;Svcs",#N/A,FALSE,"Sch.I"}</definedName>
    <definedName name="wrn.Sch.I." localSheetId="7" hidden="1">{"Sch.I_Goods&amp;Svcs",#N/A,FALSE,"Sch.I"}</definedName>
    <definedName name="wrn.Sch.I." localSheetId="12" hidden="1">{"Sch.I_Goods&amp;Svcs",#N/A,FALSE,"Sch.I"}</definedName>
    <definedName name="wrn.Sch.I." localSheetId="14" hidden="1">{"Sch.I_Goods&amp;Svcs",#N/A,FALSE,"Sch.I"}</definedName>
    <definedName name="wrn.Sch.I." localSheetId="24" hidden="1">{"Sch.I_Goods&amp;Svcs",#N/A,FALSE,"Sch.I"}</definedName>
    <definedName name="wrn.Sch.I." localSheetId="25"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_1" localSheetId="15" hidden="1">{"Sch.I_Goods&amp;Svcs",#N/A,FALSE,"Sch.I"}</definedName>
    <definedName name="wrn.Sch.I._1" localSheetId="16" hidden="1">{"Sch.I_Goods&amp;Svcs",#N/A,FALSE,"Sch.I"}</definedName>
    <definedName name="wrn.Sch.I._1" localSheetId="17" hidden="1">{"Sch.I_Goods&amp;Svcs",#N/A,FALSE,"Sch.I"}</definedName>
    <definedName name="wrn.Sch.I._1" localSheetId="18" hidden="1">{"Sch.I_Goods&amp;Svcs",#N/A,FALSE,"Sch.I"}</definedName>
    <definedName name="wrn.Sch.I._1" localSheetId="19" hidden="1">{"Sch.I_Goods&amp;Svcs",#N/A,FALSE,"Sch.I"}</definedName>
    <definedName name="wrn.Sch.I._1" localSheetId="20" hidden="1">{"Sch.I_Goods&amp;Svcs",#N/A,FALSE,"Sch.I"}</definedName>
    <definedName name="wrn.Sch.I._1" localSheetId="21" hidden="1">{"Sch.I_Goods&amp;Svcs",#N/A,FALSE,"Sch.I"}</definedName>
    <definedName name="wrn.Sch.I._1" localSheetId="2" hidden="1">{"Sch.I_Goods&amp;Svcs",#N/A,FALSE,"Sch.I"}</definedName>
    <definedName name="wrn.Sch.I._1" localSheetId="7" hidden="1">{"Sch.I_Goods&amp;Svcs",#N/A,FALSE,"Sch.I"}</definedName>
    <definedName name="wrn.Sch.I._1" localSheetId="12" hidden="1">{"Sch.I_Goods&amp;Svcs",#N/A,FALSE,"Sch.I"}</definedName>
    <definedName name="wrn.Sch.I._1" localSheetId="14" hidden="1">{"Sch.I_Goods&amp;Svcs",#N/A,FALSE,"Sch.I"}</definedName>
    <definedName name="wrn.Sch.I._1" localSheetId="24" hidden="1">{"Sch.I_Goods&amp;Svcs",#N/A,FALSE,"Sch.I"}</definedName>
    <definedName name="wrn.Sch.I._1" localSheetId="25"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J." localSheetId="15" hidden="1">{"Sch.J_CorpChgs",#N/A,FALSE,"Sch.J"}</definedName>
    <definedName name="wrn.Sch.J." localSheetId="16" hidden="1">{"Sch.J_CorpChgs",#N/A,FALSE,"Sch.J"}</definedName>
    <definedName name="wrn.Sch.J." localSheetId="17" hidden="1">{"Sch.J_CorpChgs",#N/A,FALSE,"Sch.J"}</definedName>
    <definedName name="wrn.Sch.J." localSheetId="18" hidden="1">{"Sch.J_CorpChgs",#N/A,FALSE,"Sch.J"}</definedName>
    <definedName name="wrn.Sch.J." localSheetId="19" hidden="1">{"Sch.J_CorpChgs",#N/A,FALSE,"Sch.J"}</definedName>
    <definedName name="wrn.Sch.J." localSheetId="20" hidden="1">{"Sch.J_CorpChgs",#N/A,FALSE,"Sch.J"}</definedName>
    <definedName name="wrn.Sch.J." localSheetId="21" hidden="1">{"Sch.J_CorpChgs",#N/A,FALSE,"Sch.J"}</definedName>
    <definedName name="wrn.Sch.J." localSheetId="2" hidden="1">{"Sch.J_CorpChgs",#N/A,FALSE,"Sch.J"}</definedName>
    <definedName name="wrn.Sch.J." localSheetId="7" hidden="1">{"Sch.J_CorpChgs",#N/A,FALSE,"Sch.J"}</definedName>
    <definedName name="wrn.Sch.J." localSheetId="12" hidden="1">{"Sch.J_CorpChgs",#N/A,FALSE,"Sch.J"}</definedName>
    <definedName name="wrn.Sch.J." localSheetId="14" hidden="1">{"Sch.J_CorpChgs",#N/A,FALSE,"Sch.J"}</definedName>
    <definedName name="wrn.Sch.J." localSheetId="24" hidden="1">{"Sch.J_CorpChgs",#N/A,FALSE,"Sch.J"}</definedName>
    <definedName name="wrn.Sch.J." localSheetId="25"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_1" localSheetId="15" hidden="1">{"Sch.J_CorpChgs",#N/A,FALSE,"Sch.J"}</definedName>
    <definedName name="wrn.Sch.J._1" localSheetId="16" hidden="1">{"Sch.J_CorpChgs",#N/A,FALSE,"Sch.J"}</definedName>
    <definedName name="wrn.Sch.J._1" localSheetId="17" hidden="1">{"Sch.J_CorpChgs",#N/A,FALSE,"Sch.J"}</definedName>
    <definedName name="wrn.Sch.J._1" localSheetId="18" hidden="1">{"Sch.J_CorpChgs",#N/A,FALSE,"Sch.J"}</definedName>
    <definedName name="wrn.Sch.J._1" localSheetId="19" hidden="1">{"Sch.J_CorpChgs",#N/A,FALSE,"Sch.J"}</definedName>
    <definedName name="wrn.Sch.J._1" localSheetId="20" hidden="1">{"Sch.J_CorpChgs",#N/A,FALSE,"Sch.J"}</definedName>
    <definedName name="wrn.Sch.J._1" localSheetId="21" hidden="1">{"Sch.J_CorpChgs",#N/A,FALSE,"Sch.J"}</definedName>
    <definedName name="wrn.Sch.J._1" localSheetId="2" hidden="1">{"Sch.J_CorpChgs",#N/A,FALSE,"Sch.J"}</definedName>
    <definedName name="wrn.Sch.J._1" localSheetId="7" hidden="1">{"Sch.J_CorpChgs",#N/A,FALSE,"Sch.J"}</definedName>
    <definedName name="wrn.Sch.J._1" localSheetId="12" hidden="1">{"Sch.J_CorpChgs",#N/A,FALSE,"Sch.J"}</definedName>
    <definedName name="wrn.Sch.J._1" localSheetId="14" hidden="1">{"Sch.J_CorpChgs",#N/A,FALSE,"Sch.J"}</definedName>
    <definedName name="wrn.Sch.J._1" localSheetId="24" hidden="1">{"Sch.J_CorpChgs",#N/A,FALSE,"Sch.J"}</definedName>
    <definedName name="wrn.Sch.J._1" localSheetId="25"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K." localSheetId="15" hidden="1">{"Sch.K_P1_PropLease",#N/A,FALSE,"Sch.K";"Sch.K_P2_PropLease",#N/A,FALSE,"Sch.K"}</definedName>
    <definedName name="wrn.Sch.K." localSheetId="16" hidden="1">{"Sch.K_P1_PropLease",#N/A,FALSE,"Sch.K";"Sch.K_P2_PropLease",#N/A,FALSE,"Sch.K"}</definedName>
    <definedName name="wrn.Sch.K." localSheetId="17" hidden="1">{"Sch.K_P1_PropLease",#N/A,FALSE,"Sch.K";"Sch.K_P2_PropLease",#N/A,FALSE,"Sch.K"}</definedName>
    <definedName name="wrn.Sch.K." localSheetId="18" hidden="1">{"Sch.K_P1_PropLease",#N/A,FALSE,"Sch.K";"Sch.K_P2_PropLease",#N/A,FALSE,"Sch.K"}</definedName>
    <definedName name="wrn.Sch.K." localSheetId="19" hidden="1">{"Sch.K_P1_PropLease",#N/A,FALSE,"Sch.K";"Sch.K_P2_PropLease",#N/A,FALSE,"Sch.K"}</definedName>
    <definedName name="wrn.Sch.K." localSheetId="20" hidden="1">{"Sch.K_P1_PropLease",#N/A,FALSE,"Sch.K";"Sch.K_P2_PropLease",#N/A,FALSE,"Sch.K"}</definedName>
    <definedName name="wrn.Sch.K." localSheetId="21" hidden="1">{"Sch.K_P1_PropLease",#N/A,FALSE,"Sch.K";"Sch.K_P2_PropLease",#N/A,FALSE,"Sch.K"}</definedName>
    <definedName name="wrn.Sch.K." localSheetId="2" hidden="1">{"Sch.K_P1_PropLease",#N/A,FALSE,"Sch.K";"Sch.K_P2_PropLease",#N/A,FALSE,"Sch.K"}</definedName>
    <definedName name="wrn.Sch.K." localSheetId="7" hidden="1">{"Sch.K_P1_PropLease",#N/A,FALSE,"Sch.K";"Sch.K_P2_PropLease",#N/A,FALSE,"Sch.K"}</definedName>
    <definedName name="wrn.Sch.K." localSheetId="12" hidden="1">{"Sch.K_P1_PropLease",#N/A,FALSE,"Sch.K";"Sch.K_P2_PropLease",#N/A,FALSE,"Sch.K"}</definedName>
    <definedName name="wrn.Sch.K." localSheetId="14" hidden="1">{"Sch.K_P1_PropLease",#N/A,FALSE,"Sch.K";"Sch.K_P2_PropLease",#N/A,FALSE,"Sch.K"}</definedName>
    <definedName name="wrn.Sch.K." localSheetId="24" hidden="1">{"Sch.K_P1_PropLease",#N/A,FALSE,"Sch.K";"Sch.K_P2_PropLease",#N/A,FALSE,"Sch.K"}</definedName>
    <definedName name="wrn.Sch.K." localSheetId="25"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_1" localSheetId="15" hidden="1">{"Sch.K_P1_PropLease",#N/A,FALSE,"Sch.K";"Sch.K_P2_PropLease",#N/A,FALSE,"Sch.K"}</definedName>
    <definedName name="wrn.Sch.K._1" localSheetId="16"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19" hidden="1">{"Sch.K_P1_PropLease",#N/A,FALSE,"Sch.K";"Sch.K_P2_PropLease",#N/A,FALSE,"Sch.K"}</definedName>
    <definedName name="wrn.Sch.K._1" localSheetId="20" hidden="1">{"Sch.K_P1_PropLease",#N/A,FALSE,"Sch.K";"Sch.K_P2_PropLease",#N/A,FALSE,"Sch.K"}</definedName>
    <definedName name="wrn.Sch.K._1" localSheetId="21" hidden="1">{"Sch.K_P1_PropLease",#N/A,FALSE,"Sch.K";"Sch.K_P2_PropLease",#N/A,FALSE,"Sch.K"}</definedName>
    <definedName name="wrn.Sch.K._1" localSheetId="2" hidden="1">{"Sch.K_P1_PropLease",#N/A,FALSE,"Sch.K";"Sch.K_P2_PropLease",#N/A,FALSE,"Sch.K"}</definedName>
    <definedName name="wrn.Sch.K._1" localSheetId="7" hidden="1">{"Sch.K_P1_PropLease",#N/A,FALSE,"Sch.K";"Sch.K_P2_PropLease",#N/A,FALSE,"Sch.K"}</definedName>
    <definedName name="wrn.Sch.K._1" localSheetId="12" hidden="1">{"Sch.K_P1_PropLease",#N/A,FALSE,"Sch.K";"Sch.K_P2_PropLease",#N/A,FALSE,"Sch.K"}</definedName>
    <definedName name="wrn.Sch.K._1" localSheetId="14" hidden="1">{"Sch.K_P1_PropLease",#N/A,FALSE,"Sch.K";"Sch.K_P2_PropLease",#N/A,FALSE,"Sch.K"}</definedName>
    <definedName name="wrn.Sch.K._1" localSheetId="24" hidden="1">{"Sch.K_P1_PropLease",#N/A,FALSE,"Sch.K";"Sch.K_P2_PropLease",#N/A,FALSE,"Sch.K"}</definedName>
    <definedName name="wrn.Sch.K._1" localSheetId="25"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L." localSheetId="15" hidden="1">{"Sch.L_MaterialIssue",#N/A,FALSE,"Sch.L"}</definedName>
    <definedName name="wrn.Sch.L." localSheetId="16" hidden="1">{"Sch.L_MaterialIssue",#N/A,FALSE,"Sch.L"}</definedName>
    <definedName name="wrn.Sch.L." localSheetId="17" hidden="1">{"Sch.L_MaterialIssue",#N/A,FALSE,"Sch.L"}</definedName>
    <definedName name="wrn.Sch.L." localSheetId="18" hidden="1">{"Sch.L_MaterialIssue",#N/A,FALSE,"Sch.L"}</definedName>
    <definedName name="wrn.Sch.L." localSheetId="19" hidden="1">{"Sch.L_MaterialIssue",#N/A,FALSE,"Sch.L"}</definedName>
    <definedName name="wrn.Sch.L." localSheetId="20" hidden="1">{"Sch.L_MaterialIssue",#N/A,FALSE,"Sch.L"}</definedName>
    <definedName name="wrn.Sch.L." localSheetId="21" hidden="1">{"Sch.L_MaterialIssue",#N/A,FALSE,"Sch.L"}</definedName>
    <definedName name="wrn.Sch.L." localSheetId="2" hidden="1">{"Sch.L_MaterialIssue",#N/A,FALSE,"Sch.L"}</definedName>
    <definedName name="wrn.Sch.L." localSheetId="7" hidden="1">{"Sch.L_MaterialIssue",#N/A,FALSE,"Sch.L"}</definedName>
    <definedName name="wrn.Sch.L." localSheetId="12" hidden="1">{"Sch.L_MaterialIssue",#N/A,FALSE,"Sch.L"}</definedName>
    <definedName name="wrn.Sch.L." localSheetId="14" hidden="1">{"Sch.L_MaterialIssue",#N/A,FALSE,"Sch.L"}</definedName>
    <definedName name="wrn.Sch.L." localSheetId="24" hidden="1">{"Sch.L_MaterialIssue",#N/A,FALSE,"Sch.L"}</definedName>
    <definedName name="wrn.Sch.L." localSheetId="25"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_1" localSheetId="15" hidden="1">{"Sch.L_MaterialIssue",#N/A,FALSE,"Sch.L"}</definedName>
    <definedName name="wrn.Sch.L._1" localSheetId="16" hidden="1">{"Sch.L_MaterialIssue",#N/A,FALSE,"Sch.L"}</definedName>
    <definedName name="wrn.Sch.L._1" localSheetId="17" hidden="1">{"Sch.L_MaterialIssue",#N/A,FALSE,"Sch.L"}</definedName>
    <definedName name="wrn.Sch.L._1" localSheetId="18" hidden="1">{"Sch.L_MaterialIssue",#N/A,FALSE,"Sch.L"}</definedName>
    <definedName name="wrn.Sch.L._1" localSheetId="19" hidden="1">{"Sch.L_MaterialIssue",#N/A,FALSE,"Sch.L"}</definedName>
    <definedName name="wrn.Sch.L._1" localSheetId="20" hidden="1">{"Sch.L_MaterialIssue",#N/A,FALSE,"Sch.L"}</definedName>
    <definedName name="wrn.Sch.L._1" localSheetId="21" hidden="1">{"Sch.L_MaterialIssue",#N/A,FALSE,"Sch.L"}</definedName>
    <definedName name="wrn.Sch.L._1" localSheetId="2" hidden="1">{"Sch.L_MaterialIssue",#N/A,FALSE,"Sch.L"}</definedName>
    <definedName name="wrn.Sch.L._1" localSheetId="7" hidden="1">{"Sch.L_MaterialIssue",#N/A,FALSE,"Sch.L"}</definedName>
    <definedName name="wrn.Sch.L._1" localSheetId="12" hidden="1">{"Sch.L_MaterialIssue",#N/A,FALSE,"Sch.L"}</definedName>
    <definedName name="wrn.Sch.L._1" localSheetId="14" hidden="1">{"Sch.L_MaterialIssue",#N/A,FALSE,"Sch.L"}</definedName>
    <definedName name="wrn.Sch.L._1" localSheetId="24" hidden="1">{"Sch.L_MaterialIssue",#N/A,FALSE,"Sch.L"}</definedName>
    <definedName name="wrn.Sch.L._1" localSheetId="25"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M." localSheetId="15" hidden="1">{"Sch.M_Prop&amp;FFTaxes",#N/A,FALSE,"Sch.M"}</definedName>
    <definedName name="wrn.Sch.M." localSheetId="16" hidden="1">{"Sch.M_Prop&amp;FFTaxes",#N/A,FALSE,"Sch.M"}</definedName>
    <definedName name="wrn.Sch.M." localSheetId="17" hidden="1">{"Sch.M_Prop&amp;FFTaxes",#N/A,FALSE,"Sch.M"}</definedName>
    <definedName name="wrn.Sch.M." localSheetId="18" hidden="1">{"Sch.M_Prop&amp;FFTaxes",#N/A,FALSE,"Sch.M"}</definedName>
    <definedName name="wrn.Sch.M." localSheetId="19" hidden="1">{"Sch.M_Prop&amp;FFTaxes",#N/A,FALSE,"Sch.M"}</definedName>
    <definedName name="wrn.Sch.M." localSheetId="20" hidden="1">{"Sch.M_Prop&amp;FFTaxes",#N/A,FALSE,"Sch.M"}</definedName>
    <definedName name="wrn.Sch.M." localSheetId="21" hidden="1">{"Sch.M_Prop&amp;FFTaxes",#N/A,FALSE,"Sch.M"}</definedName>
    <definedName name="wrn.Sch.M." localSheetId="2" hidden="1">{"Sch.M_Prop&amp;FFTaxes",#N/A,FALSE,"Sch.M"}</definedName>
    <definedName name="wrn.Sch.M." localSheetId="7" hidden="1">{"Sch.M_Prop&amp;FFTaxes",#N/A,FALSE,"Sch.M"}</definedName>
    <definedName name="wrn.Sch.M." localSheetId="12" hidden="1">{"Sch.M_Prop&amp;FFTaxes",#N/A,FALSE,"Sch.M"}</definedName>
    <definedName name="wrn.Sch.M." localSheetId="14" hidden="1">{"Sch.M_Prop&amp;FFTaxes",#N/A,FALSE,"Sch.M"}</definedName>
    <definedName name="wrn.Sch.M." localSheetId="24" hidden="1">{"Sch.M_Prop&amp;FFTaxes",#N/A,FALSE,"Sch.M"}</definedName>
    <definedName name="wrn.Sch.M." localSheetId="25"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_1" localSheetId="15" hidden="1">{"Sch.M_Prop&amp;FFTaxes",#N/A,FALSE,"Sch.M"}</definedName>
    <definedName name="wrn.Sch.M._1" localSheetId="16" hidden="1">{"Sch.M_Prop&amp;FFTaxes",#N/A,FALSE,"Sch.M"}</definedName>
    <definedName name="wrn.Sch.M._1" localSheetId="17" hidden="1">{"Sch.M_Prop&amp;FFTaxes",#N/A,FALSE,"Sch.M"}</definedName>
    <definedName name="wrn.Sch.M._1" localSheetId="18" hidden="1">{"Sch.M_Prop&amp;FFTaxes",#N/A,FALSE,"Sch.M"}</definedName>
    <definedName name="wrn.Sch.M._1" localSheetId="19" hidden="1">{"Sch.M_Prop&amp;FFTaxes",#N/A,FALSE,"Sch.M"}</definedName>
    <definedName name="wrn.Sch.M._1" localSheetId="20" hidden="1">{"Sch.M_Prop&amp;FFTaxes",#N/A,FALSE,"Sch.M"}</definedName>
    <definedName name="wrn.Sch.M._1" localSheetId="21" hidden="1">{"Sch.M_Prop&amp;FFTaxes",#N/A,FALSE,"Sch.M"}</definedName>
    <definedName name="wrn.Sch.M._1" localSheetId="2" hidden="1">{"Sch.M_Prop&amp;FFTaxes",#N/A,FALSE,"Sch.M"}</definedName>
    <definedName name="wrn.Sch.M._1" localSheetId="7" hidden="1">{"Sch.M_Prop&amp;FFTaxes",#N/A,FALSE,"Sch.M"}</definedName>
    <definedName name="wrn.Sch.M._1" localSheetId="12" hidden="1">{"Sch.M_Prop&amp;FFTaxes",#N/A,FALSE,"Sch.M"}</definedName>
    <definedName name="wrn.Sch.M._1" localSheetId="14" hidden="1">{"Sch.M_Prop&amp;FFTaxes",#N/A,FALSE,"Sch.M"}</definedName>
    <definedName name="wrn.Sch.M._1" localSheetId="24" hidden="1">{"Sch.M_Prop&amp;FFTaxes",#N/A,FALSE,"Sch.M"}</definedName>
    <definedName name="wrn.Sch.M._1" localSheetId="25"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N." localSheetId="15" hidden="1">{"Sch.N_IncTaxes",#N/A,FALSE,"Sch. N, O"}</definedName>
    <definedName name="wrn.Sch.N." localSheetId="16" hidden="1">{"Sch.N_IncTaxes",#N/A,FALSE,"Sch. N, O"}</definedName>
    <definedName name="wrn.Sch.N." localSheetId="17" hidden="1">{"Sch.N_IncTaxes",#N/A,FALSE,"Sch. N, O"}</definedName>
    <definedName name="wrn.Sch.N." localSheetId="18" hidden="1">{"Sch.N_IncTaxes",#N/A,FALSE,"Sch. N, O"}</definedName>
    <definedName name="wrn.Sch.N." localSheetId="19" hidden="1">{"Sch.N_IncTaxes",#N/A,FALSE,"Sch. N, O"}</definedName>
    <definedName name="wrn.Sch.N." localSheetId="20" hidden="1">{"Sch.N_IncTaxes",#N/A,FALSE,"Sch. N, O"}</definedName>
    <definedName name="wrn.Sch.N." localSheetId="21" hidden="1">{"Sch.N_IncTaxes",#N/A,FALSE,"Sch. N, O"}</definedName>
    <definedName name="wrn.Sch.N." localSheetId="2" hidden="1">{"Sch.N_IncTaxes",#N/A,FALSE,"Sch. N, O"}</definedName>
    <definedName name="wrn.Sch.N." localSheetId="7" hidden="1">{"Sch.N_IncTaxes",#N/A,FALSE,"Sch. N, O"}</definedName>
    <definedName name="wrn.Sch.N." localSheetId="12" hidden="1">{"Sch.N_IncTaxes",#N/A,FALSE,"Sch. N, O"}</definedName>
    <definedName name="wrn.Sch.N." localSheetId="14" hidden="1">{"Sch.N_IncTaxes",#N/A,FALSE,"Sch. N, O"}</definedName>
    <definedName name="wrn.Sch.N." localSheetId="24" hidden="1">{"Sch.N_IncTaxes",#N/A,FALSE,"Sch. N, O"}</definedName>
    <definedName name="wrn.Sch.N." localSheetId="25"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_1" localSheetId="15" hidden="1">{"Sch.N_IncTaxes",#N/A,FALSE,"Sch. N, O"}</definedName>
    <definedName name="wrn.Sch.N._1" localSheetId="16" hidden="1">{"Sch.N_IncTaxes",#N/A,FALSE,"Sch. N, O"}</definedName>
    <definedName name="wrn.Sch.N._1" localSheetId="17" hidden="1">{"Sch.N_IncTaxes",#N/A,FALSE,"Sch. N, O"}</definedName>
    <definedName name="wrn.Sch.N._1" localSheetId="18" hidden="1">{"Sch.N_IncTaxes",#N/A,FALSE,"Sch. N, O"}</definedName>
    <definedName name="wrn.Sch.N._1" localSheetId="19" hidden="1">{"Sch.N_IncTaxes",#N/A,FALSE,"Sch. N, O"}</definedName>
    <definedName name="wrn.Sch.N._1" localSheetId="20" hidden="1">{"Sch.N_IncTaxes",#N/A,FALSE,"Sch. N, O"}</definedName>
    <definedName name="wrn.Sch.N._1" localSheetId="21" hidden="1">{"Sch.N_IncTaxes",#N/A,FALSE,"Sch. N, O"}</definedName>
    <definedName name="wrn.Sch.N._1" localSheetId="2" hidden="1">{"Sch.N_IncTaxes",#N/A,FALSE,"Sch. N, O"}</definedName>
    <definedName name="wrn.Sch.N._1" localSheetId="7" hidden="1">{"Sch.N_IncTaxes",#N/A,FALSE,"Sch. N, O"}</definedName>
    <definedName name="wrn.Sch.N._1" localSheetId="12" hidden="1">{"Sch.N_IncTaxes",#N/A,FALSE,"Sch. N, O"}</definedName>
    <definedName name="wrn.Sch.N._1" localSheetId="14" hidden="1">{"Sch.N_IncTaxes",#N/A,FALSE,"Sch. N, O"}</definedName>
    <definedName name="wrn.Sch.N._1" localSheetId="24" hidden="1">{"Sch.N_IncTaxes",#N/A,FALSE,"Sch. N, O"}</definedName>
    <definedName name="wrn.Sch.N._1" localSheetId="25"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O." localSheetId="15"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 hidden="1">{"Sch.O1_FedITDeferred",#N/A,FALSE,"Sch. N, O";"Sch_O2_Depreciation",#N/A,FALSE,"Sch. N, O";"Sch_O3_AmortInsurance",#N/A,FALSE,"Sch. N, O"}</definedName>
    <definedName name="wrn.Sch.O." localSheetId="7" hidden="1">{"Sch.O1_FedITDeferred",#N/A,FALSE,"Sch. N, O";"Sch_O2_Depreciation",#N/A,FALSE,"Sch. N, O";"Sch_O3_AmortInsurance",#N/A,FALSE,"Sch. N, O"}</definedName>
    <definedName name="wrn.Sch.O." localSheetId="12" hidden="1">{"Sch.O1_FedITDeferred",#N/A,FALSE,"Sch. N, O";"Sch_O2_Depreciation",#N/A,FALSE,"Sch. N, O";"Sch_O3_AmortInsurance",#N/A,FALSE,"Sch. N, O"}</definedName>
    <definedName name="wrn.Sch.O." localSheetId="14" hidden="1">{"Sch.O1_FedITDeferred",#N/A,FALSE,"Sch. N, O";"Sch_O2_Depreciation",#N/A,FALSE,"Sch. N, O";"Sch_O3_AmortInsurance",#N/A,FALSE,"Sch. N, O"}</definedName>
    <definedName name="wrn.Sch.O." localSheetId="24" hidden="1">{"Sch.O1_FedITDeferred",#N/A,FALSE,"Sch. N, O";"Sch_O2_Depreciation",#N/A,FALSE,"Sch. N, O";"Sch_O3_AmortInsurance",#N/A,FALSE,"Sch. N, O"}</definedName>
    <definedName name="wrn.Sch.O." localSheetId="25"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 hidden="1">{"Sch.O1_FedITDeferred",#N/A,FALSE,"Sch. N, O";"Sch_O2_Depreciation",#N/A,FALSE,"Sch. N, O";"Sch_O3_AmortInsurance",#N/A,FALSE,"Sch. N, O"}</definedName>
    <definedName name="wrn.Sch.O._1" localSheetId="7" hidden="1">{"Sch.O1_FedITDeferred",#N/A,FALSE,"Sch. N, O";"Sch_O2_Depreciation",#N/A,FALSE,"Sch. N, O";"Sch_O3_AmortInsurance",#N/A,FALSE,"Sch. N, O"}</definedName>
    <definedName name="wrn.Sch.O._1" localSheetId="12" hidden="1">{"Sch.O1_FedITDeferred",#N/A,FALSE,"Sch. N, O";"Sch_O2_Depreciation",#N/A,FALSE,"Sch. N, O";"Sch_O3_AmortInsurance",#N/A,FALSE,"Sch. N, O"}</definedName>
    <definedName name="wrn.Sch.O._1" localSheetId="14" hidden="1">{"Sch.O1_FedITDeferred",#N/A,FALSE,"Sch. N, O";"Sch_O2_Depreciation",#N/A,FALSE,"Sch. N, O";"Sch_O3_AmortInsurance",#N/A,FALSE,"Sch. N, O"}</definedName>
    <definedName name="wrn.Sch.O._1" localSheetId="24" hidden="1">{"Sch.O1_FedITDeferred",#N/A,FALSE,"Sch. N, O";"Sch_O2_Depreciation",#N/A,FALSE,"Sch. N, O";"Sch_O3_AmortInsurance",#N/A,FALSE,"Sch. N, O"}</definedName>
    <definedName name="wrn.Sch.O._1" localSheetId="25"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P." localSheetId="15" hidden="1">{"Sch.P_BS_Bal",#N/A,FALSE,"WP-BS Elem"}</definedName>
    <definedName name="wrn.Sch.P." localSheetId="16" hidden="1">{"Sch.P_BS_Bal",#N/A,FALSE,"WP-BS Elem"}</definedName>
    <definedName name="wrn.Sch.P." localSheetId="17" hidden="1">{"Sch.P_BS_Bal",#N/A,FALSE,"WP-BS Elem"}</definedName>
    <definedName name="wrn.Sch.P." localSheetId="18" hidden="1">{"Sch.P_BS_Bal",#N/A,FALSE,"WP-BS Elem"}</definedName>
    <definedName name="wrn.Sch.P." localSheetId="19" hidden="1">{"Sch.P_BS_Bal",#N/A,FALSE,"WP-BS Elem"}</definedName>
    <definedName name="wrn.Sch.P." localSheetId="20" hidden="1">{"Sch.P_BS_Bal",#N/A,FALSE,"WP-BS Elem"}</definedName>
    <definedName name="wrn.Sch.P." localSheetId="21" hidden="1">{"Sch.P_BS_Bal",#N/A,FALSE,"WP-BS Elem"}</definedName>
    <definedName name="wrn.Sch.P." localSheetId="2" hidden="1">{"Sch.P_BS_Bal",#N/A,FALSE,"WP-BS Elem"}</definedName>
    <definedName name="wrn.Sch.P." localSheetId="7" hidden="1">{"Sch.P_BS_Bal",#N/A,FALSE,"WP-BS Elem"}</definedName>
    <definedName name="wrn.Sch.P." localSheetId="12" hidden="1">{"Sch.P_BS_Bal",#N/A,FALSE,"WP-BS Elem"}</definedName>
    <definedName name="wrn.Sch.P." localSheetId="14" hidden="1">{"Sch.P_BS_Bal",#N/A,FALSE,"WP-BS Elem"}</definedName>
    <definedName name="wrn.Sch.P." localSheetId="24" hidden="1">{"Sch.P_BS_Bal",#N/A,FALSE,"WP-BS Elem"}</definedName>
    <definedName name="wrn.Sch.P." localSheetId="25"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_.Accts." localSheetId="15" hidden="1">{"Sch.P_BS_Accts",#N/A,FALSE,"WP-BS Elem"}</definedName>
    <definedName name="wrn.Sch.P._.Accts." localSheetId="16" hidden="1">{"Sch.P_BS_Accts",#N/A,FALSE,"WP-BS Elem"}</definedName>
    <definedName name="wrn.Sch.P._.Accts." localSheetId="17" hidden="1">{"Sch.P_BS_Accts",#N/A,FALSE,"WP-BS Elem"}</definedName>
    <definedName name="wrn.Sch.P._.Accts." localSheetId="18" hidden="1">{"Sch.P_BS_Accts",#N/A,FALSE,"WP-BS Elem"}</definedName>
    <definedName name="wrn.Sch.P._.Accts." localSheetId="19" hidden="1">{"Sch.P_BS_Accts",#N/A,FALSE,"WP-BS Elem"}</definedName>
    <definedName name="wrn.Sch.P._.Accts." localSheetId="20" hidden="1">{"Sch.P_BS_Accts",#N/A,FALSE,"WP-BS Elem"}</definedName>
    <definedName name="wrn.Sch.P._.Accts." localSheetId="21" hidden="1">{"Sch.P_BS_Accts",#N/A,FALSE,"WP-BS Elem"}</definedName>
    <definedName name="wrn.Sch.P._.Accts." localSheetId="2" hidden="1">{"Sch.P_BS_Accts",#N/A,FALSE,"WP-BS Elem"}</definedName>
    <definedName name="wrn.Sch.P._.Accts." localSheetId="7" hidden="1">{"Sch.P_BS_Accts",#N/A,FALSE,"WP-BS Elem"}</definedName>
    <definedName name="wrn.Sch.P._.Accts." localSheetId="12" hidden="1">{"Sch.P_BS_Accts",#N/A,FALSE,"WP-BS Elem"}</definedName>
    <definedName name="wrn.Sch.P._.Accts." localSheetId="14" hidden="1">{"Sch.P_BS_Accts",#N/A,FALSE,"WP-BS Elem"}</definedName>
    <definedName name="wrn.Sch.P._.Accts." localSheetId="24" hidden="1">{"Sch.P_BS_Accts",#N/A,FALSE,"WP-BS Elem"}</definedName>
    <definedName name="wrn.Sch.P._.Accts." localSheetId="25"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_1" localSheetId="15" hidden="1">{"Sch.P_BS_Accts",#N/A,FALSE,"WP-BS Elem"}</definedName>
    <definedName name="wrn.Sch.P._.Accts._1" localSheetId="16"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19" hidden="1">{"Sch.P_BS_Accts",#N/A,FALSE,"WP-BS Elem"}</definedName>
    <definedName name="wrn.Sch.P._.Accts._1" localSheetId="20" hidden="1">{"Sch.P_BS_Accts",#N/A,FALSE,"WP-BS Elem"}</definedName>
    <definedName name="wrn.Sch.P._.Accts._1" localSheetId="21" hidden="1">{"Sch.P_BS_Accts",#N/A,FALSE,"WP-BS Elem"}</definedName>
    <definedName name="wrn.Sch.P._.Accts._1" localSheetId="2" hidden="1">{"Sch.P_BS_Accts",#N/A,FALSE,"WP-BS Elem"}</definedName>
    <definedName name="wrn.Sch.P._.Accts._1" localSheetId="7" hidden="1">{"Sch.P_BS_Accts",#N/A,FALSE,"WP-BS Elem"}</definedName>
    <definedName name="wrn.Sch.P._.Accts._1" localSheetId="12" hidden="1">{"Sch.P_BS_Accts",#N/A,FALSE,"WP-BS Elem"}</definedName>
    <definedName name="wrn.Sch.P._.Accts._1" localSheetId="14" hidden="1">{"Sch.P_BS_Accts",#N/A,FALSE,"WP-BS Elem"}</definedName>
    <definedName name="wrn.Sch.P._.Accts._1" localSheetId="24" hidden="1">{"Sch.P_BS_Accts",#N/A,FALSE,"WP-BS Elem"}</definedName>
    <definedName name="wrn.Sch.P._.Accts._1" localSheetId="25"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1" localSheetId="15" hidden="1">{"Sch.P_BS_Bal",#N/A,FALSE,"WP-BS Elem"}</definedName>
    <definedName name="wrn.Sch.P._1" localSheetId="16" hidden="1">{"Sch.P_BS_Bal",#N/A,FALSE,"WP-BS Elem"}</definedName>
    <definedName name="wrn.Sch.P._1" localSheetId="17" hidden="1">{"Sch.P_BS_Bal",#N/A,FALSE,"WP-BS Elem"}</definedName>
    <definedName name="wrn.Sch.P._1" localSheetId="18" hidden="1">{"Sch.P_BS_Bal",#N/A,FALSE,"WP-BS Elem"}</definedName>
    <definedName name="wrn.Sch.P._1" localSheetId="19" hidden="1">{"Sch.P_BS_Bal",#N/A,FALSE,"WP-BS Elem"}</definedName>
    <definedName name="wrn.Sch.P._1" localSheetId="20" hidden="1">{"Sch.P_BS_Bal",#N/A,FALSE,"WP-BS Elem"}</definedName>
    <definedName name="wrn.Sch.P._1" localSheetId="21" hidden="1">{"Sch.P_BS_Bal",#N/A,FALSE,"WP-BS Elem"}</definedName>
    <definedName name="wrn.Sch.P._1" localSheetId="2" hidden="1">{"Sch.P_BS_Bal",#N/A,FALSE,"WP-BS Elem"}</definedName>
    <definedName name="wrn.Sch.P._1" localSheetId="7" hidden="1">{"Sch.P_BS_Bal",#N/A,FALSE,"WP-BS Elem"}</definedName>
    <definedName name="wrn.Sch.P._1" localSheetId="12" hidden="1">{"Sch.P_BS_Bal",#N/A,FALSE,"WP-BS Elem"}</definedName>
    <definedName name="wrn.Sch.P._1" localSheetId="14" hidden="1">{"Sch.P_BS_Bal",#N/A,FALSE,"WP-BS Elem"}</definedName>
    <definedName name="wrn.Sch.P._1" localSheetId="24" hidden="1">{"Sch.P_BS_Bal",#N/A,FALSE,"WP-BS Elem"}</definedName>
    <definedName name="wrn.Sch.P._1" localSheetId="25"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tatement._.AD." localSheetId="15" hidden="1">{#N/A,#N/A,FALSE,"AD PG 1 OF 2";#N/A,#N/A,FALSE,"AD PG 2 OF 2"}</definedName>
    <definedName name="wrn.Statement._.AD." localSheetId="16" hidden="1">{#N/A,#N/A,FALSE,"AD PG 1 OF 2";#N/A,#N/A,FALSE,"AD PG 2 OF 2"}</definedName>
    <definedName name="wrn.Statement._.AD." localSheetId="17" hidden="1">{#N/A,#N/A,FALSE,"AD PG 1 OF 2";#N/A,#N/A,FALSE,"AD PG 2 OF 2"}</definedName>
    <definedName name="wrn.Statement._.AD." localSheetId="18" hidden="1">{#N/A,#N/A,FALSE,"AD PG 1 OF 2";#N/A,#N/A,FALSE,"AD PG 2 OF 2"}</definedName>
    <definedName name="wrn.Statement._.AD." localSheetId="19" hidden="1">{#N/A,#N/A,FALSE,"AD PG 1 OF 2";#N/A,#N/A,FALSE,"AD PG 2 OF 2"}</definedName>
    <definedName name="wrn.Statement._.AD." localSheetId="20" hidden="1">{#N/A,#N/A,FALSE,"AD PG 1 OF 2";#N/A,#N/A,FALSE,"AD PG 2 OF 2"}</definedName>
    <definedName name="wrn.Statement._.AD." localSheetId="21" hidden="1">{#N/A,#N/A,FALSE,"AD PG 1 OF 2";#N/A,#N/A,FALSE,"AD PG 2 OF 2"}</definedName>
    <definedName name="wrn.Statement._.AD." localSheetId="2" hidden="1">{#N/A,#N/A,FALSE,"AD PG 1 OF 2";#N/A,#N/A,FALSE,"AD PG 2 OF 2"}</definedName>
    <definedName name="wrn.Statement._.AD." localSheetId="7" hidden="1">{#N/A,#N/A,FALSE,"AD PG 1 OF 2";#N/A,#N/A,FALSE,"AD PG 2 OF 2"}</definedName>
    <definedName name="wrn.Statement._.AD." localSheetId="12" hidden="1">{#N/A,#N/A,FALSE,"AD PG 1 OF 2";#N/A,#N/A,FALSE,"AD PG 2 OF 2"}</definedName>
    <definedName name="wrn.Statement._.AD." localSheetId="14" hidden="1">{#N/A,#N/A,FALSE,"AD PG 1 OF 2";#N/A,#N/A,FALSE,"AD PG 2 OF 2"}</definedName>
    <definedName name="wrn.Statement._.AD." localSheetId="24" hidden="1">{#N/A,#N/A,FALSE,"AD PG 1 OF 2";#N/A,#N/A,FALSE,"AD PG 2 OF 2"}</definedName>
    <definedName name="wrn.Statement._.AD." localSheetId="25"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5" hidden="1">{"page1",#N/A,TRUE,"2";"page2",#N/A,TRUE,"2"}</definedName>
    <definedName name="wrn.test." localSheetId="16" hidden="1">{"page1",#N/A,TRUE,"2";"page2",#N/A,TRUE,"2"}</definedName>
    <definedName name="wrn.test." localSheetId="17" hidden="1">{"page1",#N/A,TRUE,"2";"page2",#N/A,TRUE,"2"}</definedName>
    <definedName name="wrn.test." localSheetId="18" hidden="1">{"page1",#N/A,TRUE,"2";"page2",#N/A,TRUE,"2"}</definedName>
    <definedName name="wrn.test." localSheetId="19" hidden="1">{"page1",#N/A,TRUE,"2";"page2",#N/A,TRUE,"2"}</definedName>
    <definedName name="wrn.test." localSheetId="20" hidden="1">{"page1",#N/A,TRUE,"2";"page2",#N/A,TRUE,"2"}</definedName>
    <definedName name="wrn.test." localSheetId="21" hidden="1">{"page1",#N/A,TRUE,"2";"page2",#N/A,TRUE,"2"}</definedName>
    <definedName name="wrn.test." localSheetId="2" hidden="1">{"page1",#N/A,TRUE,"2";"page2",#N/A,TRUE,"2"}</definedName>
    <definedName name="wrn.test." localSheetId="7" hidden="1">{"page1",#N/A,TRUE,"2";"page2",#N/A,TRUE,"2"}</definedName>
    <definedName name="wrn.test." localSheetId="12" hidden="1">{"page1",#N/A,TRUE,"2";"page2",#N/A,TRUE,"2"}</definedName>
    <definedName name="wrn.test." localSheetId="14" hidden="1">{"page1",#N/A,TRUE,"2";"page2",#N/A,TRUE,"2"}</definedName>
    <definedName name="wrn.test." localSheetId="24" hidden="1">{"page1",#N/A,TRUE,"2";"page2",#N/A,TRUE,"2"}</definedName>
    <definedName name="wrn.test." localSheetId="25"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1" localSheetId="15" hidden="1">{"page1",#N/A,TRUE,"2";"page2",#N/A,TRUE,"2"}</definedName>
    <definedName name="wrn.test.1" localSheetId="16" hidden="1">{"page1",#N/A,TRUE,"2";"page2",#N/A,TRUE,"2"}</definedName>
    <definedName name="wrn.test.1" localSheetId="17" hidden="1">{"page1",#N/A,TRUE,"2";"page2",#N/A,TRUE,"2"}</definedName>
    <definedName name="wrn.test.1" localSheetId="18" hidden="1">{"page1",#N/A,TRUE,"2";"page2",#N/A,TRUE,"2"}</definedName>
    <definedName name="wrn.test.1" localSheetId="19" hidden="1">{"page1",#N/A,TRUE,"2";"page2",#N/A,TRUE,"2"}</definedName>
    <definedName name="wrn.test.1" localSheetId="20" hidden="1">{"page1",#N/A,TRUE,"2";"page2",#N/A,TRUE,"2"}</definedName>
    <definedName name="wrn.test.1" localSheetId="21" hidden="1">{"page1",#N/A,TRUE,"2";"page2",#N/A,TRUE,"2"}</definedName>
    <definedName name="wrn.test.1" localSheetId="2" hidden="1">{"page1",#N/A,TRUE,"2";"page2",#N/A,TRUE,"2"}</definedName>
    <definedName name="wrn.test.1" localSheetId="7" hidden="1">{"page1",#N/A,TRUE,"2";"page2",#N/A,TRUE,"2"}</definedName>
    <definedName name="wrn.test.1" localSheetId="12" hidden="1">{"page1",#N/A,TRUE,"2";"page2",#N/A,TRUE,"2"}</definedName>
    <definedName name="wrn.test.1" localSheetId="14" hidden="1">{"page1",#N/A,TRUE,"2";"page2",#N/A,TRUE,"2"}</definedName>
    <definedName name="wrn.test.1" localSheetId="24" hidden="1">{"page1",#N/A,TRUE,"2";"page2",#N/A,TRUE,"2"}</definedName>
    <definedName name="wrn.test.1" localSheetId="25"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15" hidden="1">{"Income Statement",#N/A,FALSE,"CFMODEL";"Balance Sheet",#N/A,FALSE,"CFMODEL"}</definedName>
    <definedName name="wrn.test1." localSheetId="16" hidden="1">{"Income Statement",#N/A,FALSE,"CFMODEL";"Balance Sheet",#N/A,FALSE,"CFMODEL"}</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19" hidden="1">{"Income Statement",#N/A,FALSE,"CFMODEL";"Balance Sheet",#N/A,FALSE,"CFMODEL"}</definedName>
    <definedName name="wrn.test1." localSheetId="20" hidden="1">{"Income Statement",#N/A,FALSE,"CFMODEL";"Balance Sheet",#N/A,FALSE,"CFMODEL"}</definedName>
    <definedName name="wrn.test1." localSheetId="21" hidden="1">{"Income Statement",#N/A,FALSE,"CFMODEL";"Balance Sheet",#N/A,FALSE,"CFMODEL"}</definedName>
    <definedName name="wrn.test1." localSheetId="2" hidden="1">{"Income Statement",#N/A,FALSE,"CFMODEL";"Balance Sheet",#N/A,FALSE,"CFMODEL"}</definedName>
    <definedName name="wrn.test1." localSheetId="7" hidden="1">{"Income Statement",#N/A,FALSE,"CFMODEL";"Balance Sheet",#N/A,FALSE,"CFMODEL"}</definedName>
    <definedName name="wrn.test1." localSheetId="12" hidden="1">{"Income Statement",#N/A,FALSE,"CFMODEL";"Balance Sheet",#N/A,FALSE,"CFMODEL"}</definedName>
    <definedName name="wrn.test1." localSheetId="14" hidden="1">{"Income Statement",#N/A,FALSE,"CFMODEL";"Balance Sheet",#N/A,FALSE,"CFMODEL"}</definedName>
    <definedName name="wrn.test1." localSheetId="24" hidden="1">{"Income Statement",#N/A,FALSE,"CFMODEL";"Balance Sheet",#N/A,FALSE,"CFMODEL"}</definedName>
    <definedName name="wrn.test1." localSheetId="25"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2." localSheetId="15" hidden="1">{"SourcesUses",#N/A,TRUE,"CFMODEL";"TransOverview",#N/A,TRUE,"CFMODEL"}</definedName>
    <definedName name="wrn.test2." localSheetId="16" hidden="1">{"SourcesUses",#N/A,TRUE,"CFMODEL";"TransOverview",#N/A,TRUE,"CFMODEL"}</definedName>
    <definedName name="wrn.test2." localSheetId="17" hidden="1">{"SourcesUses",#N/A,TRUE,"CFMODEL";"TransOverview",#N/A,TRUE,"CFMODEL"}</definedName>
    <definedName name="wrn.test2." localSheetId="18" hidden="1">{"SourcesUses",#N/A,TRUE,"CFMODEL";"TransOverview",#N/A,TRUE,"CFMODEL"}</definedName>
    <definedName name="wrn.test2." localSheetId="19" hidden="1">{"SourcesUses",#N/A,TRUE,"CFMODEL";"TransOverview",#N/A,TRUE,"CFMODEL"}</definedName>
    <definedName name="wrn.test2." localSheetId="20" hidden="1">{"SourcesUses",#N/A,TRUE,"CFMODEL";"TransOverview",#N/A,TRUE,"CFMODEL"}</definedName>
    <definedName name="wrn.test2." localSheetId="21" hidden="1">{"SourcesUses",#N/A,TRUE,"CFMODEL";"TransOverview",#N/A,TRUE,"CFMODEL"}</definedName>
    <definedName name="wrn.test2." localSheetId="2" hidden="1">{"SourcesUses",#N/A,TRUE,"CFMODEL";"TransOverview",#N/A,TRUE,"CFMODEL"}</definedName>
    <definedName name="wrn.test2." localSheetId="7" hidden="1">{"SourcesUses",#N/A,TRUE,"CFMODEL";"TransOverview",#N/A,TRUE,"CFMODEL"}</definedName>
    <definedName name="wrn.test2." localSheetId="12" hidden="1">{"SourcesUses",#N/A,TRUE,"CFMODEL";"TransOverview",#N/A,TRUE,"CFMODEL"}</definedName>
    <definedName name="wrn.test2." localSheetId="14" hidden="1">{"SourcesUses",#N/A,TRUE,"CFMODEL";"TransOverview",#N/A,TRUE,"CFMODEL"}</definedName>
    <definedName name="wrn.test2." localSheetId="24" hidden="1">{"SourcesUses",#N/A,TRUE,"CFMODEL";"TransOverview",#N/A,TRUE,"CFMODEL"}</definedName>
    <definedName name="wrn.test2." localSheetId="25"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3." localSheetId="15" hidden="1">{"SourcesUses",#N/A,TRUE,#N/A;"TransOverview",#N/A,TRUE,"CFMODEL"}</definedName>
    <definedName name="wrn.test3." localSheetId="16" hidden="1">{"SourcesUses",#N/A,TRUE,#N/A;"TransOverview",#N/A,TRUE,"CFMODEL"}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19" hidden="1">{"SourcesUses",#N/A,TRUE,#N/A;"TransOverview",#N/A,TRUE,"CFMODEL"}</definedName>
    <definedName name="wrn.test3." localSheetId="20" hidden="1">{"SourcesUses",#N/A,TRUE,#N/A;"TransOverview",#N/A,TRUE,"CFMODEL"}</definedName>
    <definedName name="wrn.test3." localSheetId="21" hidden="1">{"SourcesUses",#N/A,TRUE,#N/A;"TransOverview",#N/A,TRUE,"CFMODEL"}</definedName>
    <definedName name="wrn.test3." localSheetId="2" hidden="1">{"SourcesUses",#N/A,TRUE,#N/A;"TransOverview",#N/A,TRUE,"CFMODEL"}</definedName>
    <definedName name="wrn.test3." localSheetId="7" hidden="1">{"SourcesUses",#N/A,TRUE,#N/A;"TransOverview",#N/A,TRUE,"CFMODEL"}</definedName>
    <definedName name="wrn.test3." localSheetId="12" hidden="1">{"SourcesUses",#N/A,TRUE,#N/A;"TransOverview",#N/A,TRUE,"CFMODEL"}</definedName>
    <definedName name="wrn.test3." localSheetId="14" hidden="1">{"SourcesUses",#N/A,TRUE,#N/A;"TransOverview",#N/A,TRUE,"CFMODEL"}</definedName>
    <definedName name="wrn.test3." localSheetId="24" hidden="1">{"SourcesUses",#N/A,TRUE,#N/A;"TransOverview",#N/A,TRUE,"CFMODEL"}</definedName>
    <definedName name="wrn.test3." localSheetId="25"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2" localSheetId="15" hidden="1">{"SourcesUses",#N/A,TRUE,#N/A;"TransOverview",#N/A,TRUE,"CFMODEL"}</definedName>
    <definedName name="wrn.test3.2" localSheetId="16"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19" hidden="1">{"SourcesUses",#N/A,TRUE,#N/A;"TransOverview",#N/A,TRUE,"CFMODEL"}</definedName>
    <definedName name="wrn.test3.2" localSheetId="20" hidden="1">{"SourcesUses",#N/A,TRUE,#N/A;"TransOverview",#N/A,TRUE,"CFMODEL"}</definedName>
    <definedName name="wrn.test3.2" localSheetId="21" hidden="1">{"SourcesUses",#N/A,TRUE,#N/A;"TransOverview",#N/A,TRUE,"CFMODEL"}</definedName>
    <definedName name="wrn.test3.2" localSheetId="2" hidden="1">{"SourcesUses",#N/A,TRUE,#N/A;"TransOverview",#N/A,TRUE,"CFMODEL"}</definedName>
    <definedName name="wrn.test3.2" localSheetId="7" hidden="1">{"SourcesUses",#N/A,TRUE,#N/A;"TransOverview",#N/A,TRUE,"CFMODEL"}</definedName>
    <definedName name="wrn.test3.2" localSheetId="12" hidden="1">{"SourcesUses",#N/A,TRUE,#N/A;"TransOverview",#N/A,TRUE,"CFMODEL"}</definedName>
    <definedName name="wrn.test3.2" localSheetId="14" hidden="1">{"SourcesUses",#N/A,TRUE,#N/A;"TransOverview",#N/A,TRUE,"CFMODEL"}</definedName>
    <definedName name="wrn.test3.2" localSheetId="24" hidden="1">{"SourcesUses",#N/A,TRUE,#N/A;"TransOverview",#N/A,TRUE,"CFMODEL"}</definedName>
    <definedName name="wrn.test3.2" localSheetId="25"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4." localSheetId="15" hidden="1">{"SourcesUses",#N/A,TRUE,"FundsFlow";"TransOverview",#N/A,TRUE,"FundsFlow"}</definedName>
    <definedName name="wrn.test4." localSheetId="16" hidden="1">{"SourcesUses",#N/A,TRUE,"FundsFlow";"TransOverview",#N/A,TRUE,"FundsFlow"}</definedName>
    <definedName name="wrn.test4." localSheetId="17" hidden="1">{"SourcesUses",#N/A,TRUE,"FundsFlow";"TransOverview",#N/A,TRUE,"FundsFlow"}</definedName>
    <definedName name="wrn.test4." localSheetId="18" hidden="1">{"SourcesUses",#N/A,TRUE,"FundsFlow";"TransOverview",#N/A,TRUE,"FundsFlow"}</definedName>
    <definedName name="wrn.test4." localSheetId="19" hidden="1">{"SourcesUses",#N/A,TRUE,"FundsFlow";"TransOverview",#N/A,TRUE,"FundsFlow"}</definedName>
    <definedName name="wrn.test4." localSheetId="20" hidden="1">{"SourcesUses",#N/A,TRUE,"FundsFlow";"TransOverview",#N/A,TRUE,"FundsFlow"}</definedName>
    <definedName name="wrn.test4." localSheetId="21" hidden="1">{"SourcesUses",#N/A,TRUE,"FundsFlow";"TransOverview",#N/A,TRUE,"FundsFlow"}</definedName>
    <definedName name="wrn.test4." localSheetId="2" hidden="1">{"SourcesUses",#N/A,TRUE,"FundsFlow";"TransOverview",#N/A,TRUE,"FundsFlow"}</definedName>
    <definedName name="wrn.test4." localSheetId="7" hidden="1">{"SourcesUses",#N/A,TRUE,"FundsFlow";"TransOverview",#N/A,TRUE,"FundsFlow"}</definedName>
    <definedName name="wrn.test4." localSheetId="12" hidden="1">{"SourcesUses",#N/A,TRUE,"FundsFlow";"TransOverview",#N/A,TRUE,"FundsFlow"}</definedName>
    <definedName name="wrn.test4." localSheetId="14" hidden="1">{"SourcesUses",#N/A,TRUE,"FundsFlow";"TransOverview",#N/A,TRUE,"FundsFlow"}</definedName>
    <definedName name="wrn.test4." localSheetId="24" hidden="1">{"SourcesUses",#N/A,TRUE,"FundsFlow";"TransOverview",#N/A,TRUE,"FundsFlow"}</definedName>
    <definedName name="wrn.test4." localSheetId="25"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2." localSheetId="15" hidden="1">{"SourcesUses",#N/A,TRUE,"FundsFlow";"TransOverview",#N/A,TRUE,"FundsFlow"}</definedName>
    <definedName name="wrn.test42." localSheetId="16"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19" hidden="1">{"SourcesUses",#N/A,TRUE,"FundsFlow";"TransOverview",#N/A,TRUE,"FundsFlow"}</definedName>
    <definedName name="wrn.test42." localSheetId="20" hidden="1">{"SourcesUses",#N/A,TRUE,"FundsFlow";"TransOverview",#N/A,TRUE,"FundsFlow"}</definedName>
    <definedName name="wrn.test42." localSheetId="21" hidden="1">{"SourcesUses",#N/A,TRUE,"FundsFlow";"TransOverview",#N/A,TRUE,"FundsFlow"}</definedName>
    <definedName name="wrn.test42." localSheetId="2" hidden="1">{"SourcesUses",#N/A,TRUE,"FundsFlow";"TransOverview",#N/A,TRUE,"FundsFlow"}</definedName>
    <definedName name="wrn.test42." localSheetId="7" hidden="1">{"SourcesUses",#N/A,TRUE,"FundsFlow";"TransOverview",#N/A,TRUE,"FundsFlow"}</definedName>
    <definedName name="wrn.test42." localSheetId="12" hidden="1">{"SourcesUses",#N/A,TRUE,"FundsFlow";"TransOverview",#N/A,TRUE,"FundsFlow"}</definedName>
    <definedName name="wrn.test42." localSheetId="14" hidden="1">{"SourcesUses",#N/A,TRUE,"FundsFlow";"TransOverview",#N/A,TRUE,"FundsFlow"}</definedName>
    <definedName name="wrn.test42." localSheetId="24" hidden="1">{"SourcesUses",#N/A,TRUE,"FundsFlow";"TransOverview",#N/A,TRUE,"FundsFlow"}</definedName>
    <definedName name="wrn.test42." localSheetId="25"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610." localSheetId="15" hidden="1">{"TEST610",#N/A,FALSE,"Sheet1"}</definedName>
    <definedName name="wrn.TEST610." localSheetId="16" hidden="1">{"TEST610",#N/A,FALSE,"Sheet1"}</definedName>
    <definedName name="wrn.TEST610." localSheetId="17" hidden="1">{"TEST610",#N/A,FALSE,"Sheet1"}</definedName>
    <definedName name="wrn.TEST610." localSheetId="18" hidden="1">{"TEST610",#N/A,FALSE,"Sheet1"}</definedName>
    <definedName name="wrn.TEST610." localSheetId="19" hidden="1">{"TEST610",#N/A,FALSE,"Sheet1"}</definedName>
    <definedName name="wrn.TEST610." localSheetId="20" hidden="1">{"TEST610",#N/A,FALSE,"Sheet1"}</definedName>
    <definedName name="wrn.TEST610." localSheetId="21" hidden="1">{"TEST610",#N/A,FALSE,"Sheet1"}</definedName>
    <definedName name="wrn.TEST610." localSheetId="2" hidden="1">{"TEST610",#N/A,FALSE,"Sheet1"}</definedName>
    <definedName name="wrn.TEST610." localSheetId="7" hidden="1">{"TEST610",#N/A,FALSE,"Sheet1"}</definedName>
    <definedName name="wrn.TEST610." localSheetId="12" hidden="1">{"TEST610",#N/A,FALSE,"Sheet1"}</definedName>
    <definedName name="wrn.TEST610." localSheetId="14" hidden="1">{"TEST610",#N/A,FALSE,"Sheet1"}</definedName>
    <definedName name="wrn.TEST610." localSheetId="24" hidden="1">{"TEST610",#N/A,FALSE,"Sheet1"}</definedName>
    <definedName name="wrn.TEST610." localSheetId="25"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1." localSheetId="15" hidden="1">{"TEST611",#N/A,FALSE,"Sheet1"}</definedName>
    <definedName name="wrn.TEST611." localSheetId="16" hidden="1">{"TEST611",#N/A,FALSE,"Sheet1"}</definedName>
    <definedName name="wrn.TEST611." localSheetId="17" hidden="1">{"TEST611",#N/A,FALSE,"Sheet1"}</definedName>
    <definedName name="wrn.TEST611." localSheetId="18" hidden="1">{"TEST611",#N/A,FALSE,"Sheet1"}</definedName>
    <definedName name="wrn.TEST611." localSheetId="19" hidden="1">{"TEST611",#N/A,FALSE,"Sheet1"}</definedName>
    <definedName name="wrn.TEST611." localSheetId="20" hidden="1">{"TEST611",#N/A,FALSE,"Sheet1"}</definedName>
    <definedName name="wrn.TEST611." localSheetId="21" hidden="1">{"TEST611",#N/A,FALSE,"Sheet1"}</definedName>
    <definedName name="wrn.TEST611." localSheetId="2" hidden="1">{"TEST611",#N/A,FALSE,"Sheet1"}</definedName>
    <definedName name="wrn.TEST611." localSheetId="7" hidden="1">{"TEST611",#N/A,FALSE,"Sheet1"}</definedName>
    <definedName name="wrn.TEST611." localSheetId="12" hidden="1">{"TEST611",#N/A,FALSE,"Sheet1"}</definedName>
    <definedName name="wrn.TEST611." localSheetId="14" hidden="1">{"TEST611",#N/A,FALSE,"Sheet1"}</definedName>
    <definedName name="wrn.TEST611." localSheetId="24" hidden="1">{"TEST611",#N/A,FALSE,"Sheet1"}</definedName>
    <definedName name="wrn.TEST611." localSheetId="25"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otal." localSheetId="15" hidden="1">{"schedh3a",#N/A,TRUE,"H-3";"schedh3b",#N/A,TRUE,"H-3"}</definedName>
    <definedName name="wrn.Total." localSheetId="16" hidden="1">{"schedh3a",#N/A,TRUE,"H-3";"schedh3b",#N/A,TRUE,"H-3"}</definedName>
    <definedName name="wrn.Total." localSheetId="17" hidden="1">{"schedh3a",#N/A,TRUE,"H-3";"schedh3b",#N/A,TRUE,"H-3"}</definedName>
    <definedName name="wrn.Total." localSheetId="18" hidden="1">{"schedh3a",#N/A,TRUE,"H-3";"schedh3b",#N/A,TRUE,"H-3"}</definedName>
    <definedName name="wrn.Total." localSheetId="19" hidden="1">{"schedh3a",#N/A,TRUE,"H-3";"schedh3b",#N/A,TRUE,"H-3"}</definedName>
    <definedName name="wrn.Total." localSheetId="20" hidden="1">{"schedh3a",#N/A,TRUE,"H-3";"schedh3b",#N/A,TRUE,"H-3"}</definedName>
    <definedName name="wrn.Total." localSheetId="21" hidden="1">{"schedh3a",#N/A,TRUE,"H-3";"schedh3b",#N/A,TRUE,"H-3"}</definedName>
    <definedName name="wrn.Total." localSheetId="2" hidden="1">{"schedh3a",#N/A,TRUE,"H-3";"schedh3b",#N/A,TRUE,"H-3"}</definedName>
    <definedName name="wrn.Total." localSheetId="7" hidden="1">{"schedh3a",#N/A,TRUE,"H-3";"schedh3b",#N/A,TRUE,"H-3"}</definedName>
    <definedName name="wrn.Total." localSheetId="12" hidden="1">{"schedh3a",#N/A,TRUE,"H-3";"schedh3b",#N/A,TRUE,"H-3"}</definedName>
    <definedName name="wrn.Total." localSheetId="14" hidden="1">{"schedh3a",#N/A,TRUE,"H-3";"schedh3b",#N/A,TRUE,"H-3"}</definedName>
    <definedName name="wrn.Total." localSheetId="24" hidden="1">{"schedh3a",#N/A,TRUE,"H-3";"schedh3b",#N/A,TRUE,"H-3"}</definedName>
    <definedName name="wrn.Total." localSheetId="25"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XX." localSheetId="15" hidden="1">{#N/A,#N/A,FALSE,"337"}</definedName>
    <definedName name="wrn.XX." localSheetId="16" hidden="1">{#N/A,#N/A,FALSE,"337"}</definedName>
    <definedName name="wrn.XX." localSheetId="17" hidden="1">{#N/A,#N/A,FALSE,"337"}</definedName>
    <definedName name="wrn.XX." localSheetId="18" hidden="1">{#N/A,#N/A,FALSE,"337"}</definedName>
    <definedName name="wrn.XX." localSheetId="19" hidden="1">{#N/A,#N/A,FALSE,"337"}</definedName>
    <definedName name="wrn.XX." localSheetId="20" hidden="1">{#N/A,#N/A,FALSE,"337"}</definedName>
    <definedName name="wrn.XX." localSheetId="21" hidden="1">{#N/A,#N/A,FALSE,"337"}</definedName>
    <definedName name="wrn.XX." localSheetId="2" hidden="1">{#N/A,#N/A,FALSE,"337"}</definedName>
    <definedName name="wrn.XX." localSheetId="7" hidden="1">{#N/A,#N/A,FALSE,"337"}</definedName>
    <definedName name="wrn.XX." localSheetId="12" hidden="1">{#N/A,#N/A,FALSE,"337"}</definedName>
    <definedName name="wrn.XX." localSheetId="14" hidden="1">{#N/A,#N/A,FALSE,"337"}</definedName>
    <definedName name="wrn.XX." localSheetId="24" hidden="1">{#N/A,#N/A,FALSE,"337"}</definedName>
    <definedName name="wrn.XX." localSheetId="25"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tf" localSheetId="15" hidden="1">#REF!</definedName>
    <definedName name="wtf" localSheetId="16" hidden="1">#REF!</definedName>
    <definedName name="wtf" localSheetId="17" hidden="1">#REF!</definedName>
    <definedName name="wtf" localSheetId="18" hidden="1">#REF!</definedName>
    <definedName name="wtf" localSheetId="19" hidden="1">#REF!</definedName>
    <definedName name="wtf" localSheetId="20" hidden="1">#REF!</definedName>
    <definedName name="wtf" localSheetId="24" hidden="1">#REF!</definedName>
    <definedName name="wtf" localSheetId="25" hidden="1">#REF!</definedName>
    <definedName name="wtf" localSheetId="26" hidden="1">#REF!</definedName>
    <definedName name="wtf" localSheetId="27" hidden="1">#REF!</definedName>
    <definedName name="wtf" localSheetId="28" hidden="1">#REF!</definedName>
    <definedName name="wtf" localSheetId="29" hidden="1">#REF!</definedName>
    <definedName name="wtf" hidden="1">#REF!</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5" hidden="1">{"2002Frcst","05Month",FALSE,"Frcst Format 2002"}</definedName>
    <definedName name="wwwwwwww" localSheetId="16" hidden="1">{"2002Frcst","05Month",FALSE,"Frcst Format 2002"}</definedName>
    <definedName name="wwwwwwww" localSheetId="17" hidden="1">{"2002Frcst","05Month",FALSE,"Frcst Format 2002"}</definedName>
    <definedName name="wwwwwwww" localSheetId="18" hidden="1">{"2002Frcst","05Month",FALSE,"Frcst Format 2002"}</definedName>
    <definedName name="wwwwwwww" localSheetId="19" hidden="1">{"2002Frcst","05Month",FALSE,"Frcst Format 2002"}</definedName>
    <definedName name="wwwwwwww" localSheetId="20" hidden="1">{"2002Frcst","05Month",FALSE,"Frcst Format 2002"}</definedName>
    <definedName name="wwwwwwww" localSheetId="21" hidden="1">{"2002Frcst","05Month",FALSE,"Frcst Format 2002"}</definedName>
    <definedName name="wwwwwwww" localSheetId="2" hidden="1">{"2002Frcst","05Month",FALSE,"Frcst Format 2002"}</definedName>
    <definedName name="wwwwwwww" localSheetId="7" hidden="1">{"2002Frcst","05Month",FALSE,"Frcst Format 2002"}</definedName>
    <definedName name="wwwwwwww" localSheetId="12" hidden="1">{"2002Frcst","05Month",FALSE,"Frcst Format 2002"}</definedName>
    <definedName name="wwwwwwww" localSheetId="14" hidden="1">{"2002Frcst","05Month",FALSE,"Frcst Format 2002"}</definedName>
    <definedName name="wwwwwwww" localSheetId="24" hidden="1">{"2002Frcst","05Month",FALSE,"Frcst Format 2002"}</definedName>
    <definedName name="wwwwwwww" localSheetId="25"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x" localSheetId="15"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 hidden="1">{"Page_1",#N/A,FALSE,"BAD4Q98";"Page_2",#N/A,FALSE,"BAD4Q98";"Page_3",#N/A,FALSE,"BAD4Q98";"Page_4",#N/A,FALSE,"BAD4Q98";"Page_5",#N/A,FALSE,"BAD4Q98";"Page_6",#N/A,FALSE,"BAD4Q98";"Input_1",#N/A,FALSE,"BAD4Q98";"Input_2",#N/A,FALSE,"BAD4Q98"}</definedName>
    <definedName name="x" localSheetId="7" hidden="1">{"Page_1",#N/A,FALSE,"BAD4Q98";"Page_2",#N/A,FALSE,"BAD4Q98";"Page_3",#N/A,FALSE,"BAD4Q98";"Page_4",#N/A,FALSE,"BAD4Q98";"Page_5",#N/A,FALSE,"BAD4Q98";"Page_6",#N/A,FALSE,"BAD4Q98";"Input_1",#N/A,FALSE,"BAD4Q98";"Input_2",#N/A,FALSE,"BAD4Q98"}</definedName>
    <definedName name="x" localSheetId="12" hidden="1">{"Page_1",#N/A,FALSE,"BAD4Q98";"Page_2",#N/A,FALSE,"BAD4Q98";"Page_3",#N/A,FALSE,"BAD4Q98";"Page_4",#N/A,FALSE,"BAD4Q98";"Page_5",#N/A,FALSE,"BAD4Q98";"Page_6",#N/A,FALSE,"BAD4Q98";"Input_1",#N/A,FALSE,"BAD4Q98";"Input_2",#N/A,FALSE,"BAD4Q98"}</definedName>
    <definedName name="x" localSheetId="14" hidden="1">{"Page_1",#N/A,FALSE,"BAD4Q98";"Page_2",#N/A,FALSE,"BAD4Q98";"Page_3",#N/A,FALSE,"BAD4Q98";"Page_4",#N/A,FALSE,"BAD4Q98";"Page_5",#N/A,FALSE,"BAD4Q98";"Page_6",#N/A,FALSE,"BAD4Q98";"Input_1",#N/A,FALSE,"BAD4Q98";"Input_2",#N/A,FALSE,"BAD4Q98"}</definedName>
    <definedName name="x" localSheetId="24" hidden="1">{"Page_1",#N/A,FALSE,"BAD4Q98";"Page_2",#N/A,FALSE,"BAD4Q98";"Page_3",#N/A,FALSE,"BAD4Q98";"Page_4",#N/A,FALSE,"BAD4Q98";"Page_5",#N/A,FALSE,"BAD4Q98";"Page_6",#N/A,FALSE,"BAD4Q98";"Input_1",#N/A,FALSE,"BAD4Q98";"Input_2",#N/A,FALSE,"BAD4Q98"}</definedName>
    <definedName name="x" localSheetId="25"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_Amortization" localSheetId="15">#REF!,#REF!,#REF!,#REF!,#REF!,#REF!</definedName>
    <definedName name="X_Amortization" localSheetId="16">#REF!,#REF!,#REF!,#REF!,#REF!,#REF!</definedName>
    <definedName name="X_Amortization" localSheetId="17">#REF!,#REF!,#REF!,#REF!,#REF!,#REF!</definedName>
    <definedName name="X_Amortization" localSheetId="18">#REF!,#REF!,#REF!,#REF!,#REF!,#REF!</definedName>
    <definedName name="X_Amortization" localSheetId="19">#REF!,#REF!,#REF!,#REF!,#REF!,#REF!</definedName>
    <definedName name="X_Amortization" localSheetId="20">#REF!,#REF!,#REF!,#REF!,#REF!,#REF!</definedName>
    <definedName name="X_Amortization" localSheetId="24">#REF!,#REF!,#REF!,#REF!,#REF!,#REF!</definedName>
    <definedName name="X_Amortization" localSheetId="25">#REF!,#REF!,#REF!,#REF!,#REF!,#REF!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#REF!,#REF!,#REF!,#REF!,#REF!,#REF!</definedName>
    <definedName name="X_Vld_Amort" localSheetId="15">#REF!</definedName>
    <definedName name="X_Vld_Amort" localSheetId="16">#REF!</definedName>
    <definedName name="X_Vld_Amort" localSheetId="17">#REF!</definedName>
    <definedName name="X_Vld_Amort" localSheetId="18">#REF!</definedName>
    <definedName name="X_Vld_Amort" localSheetId="19">#REF!</definedName>
    <definedName name="X_Vld_Amort" localSheetId="20">#REF!</definedName>
    <definedName name="X_Vld_Amort" localSheetId="24">#REF!</definedName>
    <definedName name="X_Vld_Amort" localSheetId="25">#REF!</definedName>
    <definedName name="X_Vld_Amort" localSheetId="26">#REF!</definedName>
    <definedName name="X_Vld_Amort" localSheetId="27">#REF!</definedName>
    <definedName name="X_Vld_Amort" localSheetId="28">#REF!</definedName>
    <definedName name="X_Vld_Amort" localSheetId="29">#REF!</definedName>
    <definedName name="X_Vld_Amort">#REF!</definedName>
    <definedName name="X_Vld_APIC" localSheetId="15">#REF!</definedName>
    <definedName name="X_Vld_APIC" localSheetId="16">#REF!</definedName>
    <definedName name="X_Vld_APIC" localSheetId="17">#REF!</definedName>
    <definedName name="X_Vld_APIC" localSheetId="18">#REF!</definedName>
    <definedName name="X_Vld_APIC" localSheetId="19">#REF!</definedName>
    <definedName name="X_Vld_APIC" localSheetId="20">#REF!</definedName>
    <definedName name="X_Vld_APIC" localSheetId="24">#REF!</definedName>
    <definedName name="X_Vld_APIC" localSheetId="25">#REF!</definedName>
    <definedName name="X_Vld_APIC" localSheetId="26">#REF!</definedName>
    <definedName name="X_Vld_APIC" localSheetId="27">#REF!</definedName>
    <definedName name="X_Vld_APIC" localSheetId="28">#REF!</definedName>
    <definedName name="X_Vld_APIC" localSheetId="29">#REF!</definedName>
    <definedName name="X_Vld_APIC">#REF!</definedName>
    <definedName name="X_Vld_ChgCash">'[12]CF Report'!$C$65</definedName>
    <definedName name="X_Vld_CStk" localSheetId="15">#REF!</definedName>
    <definedName name="X_Vld_CStk" localSheetId="16">#REF!</definedName>
    <definedName name="X_Vld_CStk" localSheetId="17">#REF!</definedName>
    <definedName name="X_Vld_CStk" localSheetId="18">#REF!</definedName>
    <definedName name="X_Vld_CStk" localSheetId="19">#REF!</definedName>
    <definedName name="X_Vld_CStk" localSheetId="20">#REF!</definedName>
    <definedName name="X_Vld_CStk" localSheetId="24">#REF!</definedName>
    <definedName name="X_Vld_CStk" localSheetId="25">#REF!</definedName>
    <definedName name="X_Vld_CStk" localSheetId="26">#REF!</definedName>
    <definedName name="X_Vld_CStk" localSheetId="27">#REF!</definedName>
    <definedName name="X_Vld_CStk" localSheetId="28">#REF!</definedName>
    <definedName name="X_Vld_CStk" localSheetId="29">#REF!</definedName>
    <definedName name="X_Vld_CStk">#REF!</definedName>
    <definedName name="X_Vld_DefCr" localSheetId="15">#REF!</definedName>
    <definedName name="X_Vld_DefCr" localSheetId="16">#REF!</definedName>
    <definedName name="X_Vld_DefCr" localSheetId="17">#REF!</definedName>
    <definedName name="X_Vld_DefCr" localSheetId="18">#REF!</definedName>
    <definedName name="X_Vld_DefCr" localSheetId="19">#REF!</definedName>
    <definedName name="X_Vld_DefCr" localSheetId="20">#REF!</definedName>
    <definedName name="X_Vld_DefCr" localSheetId="24">#REF!</definedName>
    <definedName name="X_Vld_DefCr" localSheetId="25">#REF!</definedName>
    <definedName name="X_Vld_DefCr" localSheetId="26">#REF!</definedName>
    <definedName name="X_Vld_DefCr" localSheetId="27">#REF!</definedName>
    <definedName name="X_Vld_DefCr" localSheetId="28">#REF!</definedName>
    <definedName name="X_Vld_DefCr" localSheetId="29">#REF!</definedName>
    <definedName name="X_Vld_DefCr">#REF!</definedName>
    <definedName name="X_Vld_Depr" localSheetId="15">#REF!</definedName>
    <definedName name="X_Vld_Depr" localSheetId="16">#REF!</definedName>
    <definedName name="X_Vld_Depr" localSheetId="17">#REF!</definedName>
    <definedName name="X_Vld_Depr" localSheetId="18">#REF!</definedName>
    <definedName name="X_Vld_Depr" localSheetId="19">#REF!</definedName>
    <definedName name="X_Vld_Depr" localSheetId="20">#REF!</definedName>
    <definedName name="X_Vld_Depr" localSheetId="24">#REF!</definedName>
    <definedName name="X_Vld_Depr" localSheetId="25">#REF!</definedName>
    <definedName name="X_Vld_Depr" localSheetId="26">#REF!</definedName>
    <definedName name="X_Vld_Depr" localSheetId="27">#REF!</definedName>
    <definedName name="X_Vld_Depr" localSheetId="28">#REF!</definedName>
    <definedName name="X_Vld_Depr" localSheetId="29">#REF!</definedName>
    <definedName name="X_Vld_Depr">#REF!</definedName>
    <definedName name="X_Vld_ESOP" localSheetId="15">#REF!</definedName>
    <definedName name="X_Vld_ESOP" localSheetId="16">#REF!</definedName>
    <definedName name="X_Vld_ESOP" localSheetId="17">#REF!</definedName>
    <definedName name="X_Vld_ESOP" localSheetId="18">#REF!</definedName>
    <definedName name="X_Vld_ESOP" localSheetId="19">#REF!</definedName>
    <definedName name="X_Vld_ESOP" localSheetId="20">#REF!</definedName>
    <definedName name="X_Vld_ESOP" localSheetId="24">#REF!</definedName>
    <definedName name="X_Vld_ESOP" localSheetId="25">#REF!</definedName>
    <definedName name="X_Vld_ESOP" localSheetId="26">#REF!</definedName>
    <definedName name="X_Vld_ESOP" localSheetId="27">#REF!</definedName>
    <definedName name="X_Vld_ESOP" localSheetId="28">#REF!</definedName>
    <definedName name="X_Vld_ESOP" localSheetId="29">#REF!</definedName>
    <definedName name="X_Vld_ESOP">#REF!</definedName>
    <definedName name="X_Vld_GdWl" localSheetId="15">#REF!</definedName>
    <definedName name="X_Vld_GdWl" localSheetId="16">#REF!</definedName>
    <definedName name="X_Vld_GdWl" localSheetId="17">#REF!</definedName>
    <definedName name="X_Vld_GdWl" localSheetId="18">#REF!</definedName>
    <definedName name="X_Vld_GdWl" localSheetId="19">#REF!</definedName>
    <definedName name="X_Vld_GdWl" localSheetId="20">#REF!</definedName>
    <definedName name="X_Vld_GdWl" localSheetId="24">#REF!</definedName>
    <definedName name="X_Vld_GdWl" localSheetId="25">#REF!</definedName>
    <definedName name="X_Vld_GdWl" localSheetId="26">#REF!</definedName>
    <definedName name="X_Vld_GdWl" localSheetId="27">#REF!</definedName>
    <definedName name="X_Vld_GdWl" localSheetId="28">#REF!</definedName>
    <definedName name="X_Vld_GdWl" localSheetId="29">#REF!</definedName>
    <definedName name="X_Vld_GdWl">#REF!</definedName>
    <definedName name="X_Vld_Inv" localSheetId="15">#REF!</definedName>
    <definedName name="X_Vld_Inv" localSheetId="16">#REF!</definedName>
    <definedName name="X_Vld_Inv" localSheetId="17">#REF!</definedName>
    <definedName name="X_Vld_Inv" localSheetId="18">#REF!</definedName>
    <definedName name="X_Vld_Inv" localSheetId="19">#REF!</definedName>
    <definedName name="X_Vld_Inv" localSheetId="20">#REF!</definedName>
    <definedName name="X_Vld_Inv" localSheetId="24">#REF!</definedName>
    <definedName name="X_Vld_Inv" localSheetId="25">#REF!</definedName>
    <definedName name="X_Vld_Inv" localSheetId="26">#REF!</definedName>
    <definedName name="X_Vld_Inv" localSheetId="27">#REF!</definedName>
    <definedName name="X_Vld_Inv" localSheetId="28">#REF!</definedName>
    <definedName name="X_Vld_Inv" localSheetId="29">#REF!</definedName>
    <definedName name="X_Vld_Inv">#REF!</definedName>
    <definedName name="X_Vld_LTAst" localSheetId="15">#REF!</definedName>
    <definedName name="X_Vld_LTAst" localSheetId="16">#REF!</definedName>
    <definedName name="X_Vld_LTAst" localSheetId="17">#REF!</definedName>
    <definedName name="X_Vld_LTAst" localSheetId="18">#REF!</definedName>
    <definedName name="X_Vld_LTAst" localSheetId="19">#REF!</definedName>
    <definedName name="X_Vld_LTAst" localSheetId="20">#REF!</definedName>
    <definedName name="X_Vld_LTAst" localSheetId="24">#REF!</definedName>
    <definedName name="X_Vld_LTAst" localSheetId="25">#REF!</definedName>
    <definedName name="X_Vld_LTAst" localSheetId="26">#REF!</definedName>
    <definedName name="X_Vld_LTAst" localSheetId="27">#REF!</definedName>
    <definedName name="X_Vld_LTAst" localSheetId="28">#REF!</definedName>
    <definedName name="X_Vld_LTAst" localSheetId="29">#REF!</definedName>
    <definedName name="X_Vld_LTAst">#REF!</definedName>
    <definedName name="X_Vld_LTDebt" localSheetId="15">#REF!</definedName>
    <definedName name="X_Vld_LTDebt" localSheetId="16">#REF!</definedName>
    <definedName name="X_Vld_LTDebt" localSheetId="17">#REF!</definedName>
    <definedName name="X_Vld_LTDebt" localSheetId="18">#REF!</definedName>
    <definedName name="X_Vld_LTDebt" localSheetId="19">#REF!</definedName>
    <definedName name="X_Vld_LTDebt" localSheetId="20">#REF!</definedName>
    <definedName name="X_Vld_LTDebt" localSheetId="24">#REF!</definedName>
    <definedName name="X_Vld_LTDebt" localSheetId="25">#REF!</definedName>
    <definedName name="X_Vld_LTDebt" localSheetId="26">#REF!</definedName>
    <definedName name="X_Vld_LTDebt" localSheetId="27">#REF!</definedName>
    <definedName name="X_Vld_LTDebt" localSheetId="28">#REF!</definedName>
    <definedName name="X_Vld_LTDebt" localSheetId="29">#REF!</definedName>
    <definedName name="X_Vld_LTDebt">#REF!</definedName>
    <definedName name="X_Vld_MinInt" localSheetId="15">#REF!</definedName>
    <definedName name="X_Vld_MinInt" localSheetId="16">#REF!</definedName>
    <definedName name="X_Vld_MinInt" localSheetId="17">#REF!</definedName>
    <definedName name="X_Vld_MinInt" localSheetId="18">#REF!</definedName>
    <definedName name="X_Vld_MinInt" localSheetId="19">#REF!</definedName>
    <definedName name="X_Vld_MinInt" localSheetId="20">#REF!</definedName>
    <definedName name="X_Vld_MinInt" localSheetId="24">#REF!</definedName>
    <definedName name="X_Vld_MinInt" localSheetId="25">#REF!</definedName>
    <definedName name="X_Vld_MinInt" localSheetId="26">#REF!</definedName>
    <definedName name="X_Vld_MinInt" localSheetId="27">#REF!</definedName>
    <definedName name="X_Vld_MinInt" localSheetId="28">#REF!</definedName>
    <definedName name="X_Vld_MinInt" localSheetId="29">#REF!</definedName>
    <definedName name="X_Vld_MinInt">#REF!</definedName>
    <definedName name="X_Vld_NetWrkCap" localSheetId="15">#REF!</definedName>
    <definedName name="X_Vld_NetWrkCap" localSheetId="16">#REF!</definedName>
    <definedName name="X_Vld_NetWrkCap" localSheetId="17">#REF!</definedName>
    <definedName name="X_Vld_NetWrkCap" localSheetId="18">#REF!</definedName>
    <definedName name="X_Vld_NetWrkCap" localSheetId="19">#REF!</definedName>
    <definedName name="X_Vld_NetWrkCap" localSheetId="20">#REF!</definedName>
    <definedName name="X_Vld_NetWrkCap" localSheetId="24">#REF!</definedName>
    <definedName name="X_Vld_NetWrkCap" localSheetId="25">#REF!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#REF!</definedName>
    <definedName name="X_Vld_NucTrst" localSheetId="15">#REF!</definedName>
    <definedName name="X_Vld_NucTrst" localSheetId="16">#REF!</definedName>
    <definedName name="X_Vld_NucTrst" localSheetId="17">#REF!</definedName>
    <definedName name="X_Vld_NucTrst" localSheetId="18">#REF!</definedName>
    <definedName name="X_Vld_NucTrst" localSheetId="19">#REF!</definedName>
    <definedName name="X_Vld_NucTrst" localSheetId="20">#REF!</definedName>
    <definedName name="X_Vld_NucTrst" localSheetId="24">#REF!</definedName>
    <definedName name="X_Vld_NucTrst" localSheetId="25">#REF!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#REF!</definedName>
    <definedName name="X_Vld_OthInc" localSheetId="15">#REF!</definedName>
    <definedName name="X_Vld_OthInc" localSheetId="16">#REF!</definedName>
    <definedName name="X_Vld_OthInc" localSheetId="17">#REF!</definedName>
    <definedName name="X_Vld_OthInc" localSheetId="18">#REF!</definedName>
    <definedName name="X_Vld_OthInc" localSheetId="19">#REF!</definedName>
    <definedName name="X_Vld_OthInc" localSheetId="20">#REF!</definedName>
    <definedName name="X_Vld_OthInc" localSheetId="24">#REF!</definedName>
    <definedName name="X_Vld_OthInc" localSheetId="25">#REF!</definedName>
    <definedName name="X_Vld_OthInc" localSheetId="26">#REF!</definedName>
    <definedName name="X_Vld_OthInc" localSheetId="27">#REF!</definedName>
    <definedName name="X_Vld_OthInc" localSheetId="28">#REF!</definedName>
    <definedName name="X_Vld_OthInc" localSheetId="29">#REF!</definedName>
    <definedName name="X_Vld_OthInc">#REF!</definedName>
    <definedName name="X_Vld_PfStk" localSheetId="15">#REF!</definedName>
    <definedName name="X_Vld_PfStk" localSheetId="16">#REF!</definedName>
    <definedName name="X_Vld_PfStk" localSheetId="17">#REF!</definedName>
    <definedName name="X_Vld_PfStk" localSheetId="18">#REF!</definedName>
    <definedName name="X_Vld_PfStk" localSheetId="19">#REF!</definedName>
    <definedName name="X_Vld_PfStk" localSheetId="20">#REF!</definedName>
    <definedName name="X_Vld_PfStk" localSheetId="24">#REF!</definedName>
    <definedName name="X_Vld_PfStk" localSheetId="25">#REF!</definedName>
    <definedName name="X_Vld_PfStk" localSheetId="26">#REF!</definedName>
    <definedName name="X_Vld_PfStk" localSheetId="27">#REF!</definedName>
    <definedName name="X_Vld_PfStk" localSheetId="28">#REF!</definedName>
    <definedName name="X_Vld_PfStk" localSheetId="29">#REF!</definedName>
    <definedName name="X_Vld_PfStk">#REF!</definedName>
    <definedName name="X_Vld_PPE" localSheetId="15">#REF!</definedName>
    <definedName name="X_Vld_PPE" localSheetId="16">#REF!</definedName>
    <definedName name="X_Vld_PPE" localSheetId="17">#REF!</definedName>
    <definedName name="X_Vld_PPE" localSheetId="18">#REF!</definedName>
    <definedName name="X_Vld_PPE" localSheetId="19">#REF!</definedName>
    <definedName name="X_Vld_PPE" localSheetId="20">#REF!</definedName>
    <definedName name="X_Vld_PPE" localSheetId="24">#REF!</definedName>
    <definedName name="X_Vld_PPE" localSheetId="25">#REF!</definedName>
    <definedName name="X_Vld_PPE" localSheetId="26">#REF!</definedName>
    <definedName name="X_Vld_PPE" localSheetId="27">#REF!</definedName>
    <definedName name="X_Vld_PPE" localSheetId="28">#REF!</definedName>
    <definedName name="X_Vld_PPE" localSheetId="29">#REF!</definedName>
    <definedName name="X_Vld_PPE">#REF!</definedName>
    <definedName name="X_Vld_RE" localSheetId="15">#REF!</definedName>
    <definedName name="X_Vld_RE" localSheetId="16">#REF!</definedName>
    <definedName name="X_Vld_RE" localSheetId="17">#REF!</definedName>
    <definedName name="X_Vld_RE" localSheetId="18">#REF!</definedName>
    <definedName name="X_Vld_RE" localSheetId="19">#REF!</definedName>
    <definedName name="X_Vld_RE" localSheetId="20">#REF!</definedName>
    <definedName name="X_Vld_RE" localSheetId="24">#REF!</definedName>
    <definedName name="X_Vld_RE" localSheetId="25">#REF!</definedName>
    <definedName name="X_Vld_RE" localSheetId="26">#REF!</definedName>
    <definedName name="X_Vld_RE" localSheetId="27">#REF!</definedName>
    <definedName name="X_Vld_RE" localSheetId="28">#REF!</definedName>
    <definedName name="X_Vld_RE" localSheetId="29">#REF!</definedName>
    <definedName name="X_Vld_RE">#REF!</definedName>
    <definedName name="X_Vld_RegAst" localSheetId="15">#REF!</definedName>
    <definedName name="X_Vld_RegAst" localSheetId="16">#REF!</definedName>
    <definedName name="X_Vld_RegAst" localSheetId="17">#REF!</definedName>
    <definedName name="X_Vld_RegAst" localSheetId="18">#REF!</definedName>
    <definedName name="X_Vld_RegAst" localSheetId="19">#REF!</definedName>
    <definedName name="X_Vld_RegAst" localSheetId="20">#REF!</definedName>
    <definedName name="X_Vld_RegAst" localSheetId="24">#REF!</definedName>
    <definedName name="X_Vld_RegAst" localSheetId="25">#REF!</definedName>
    <definedName name="X_Vld_RegAst" localSheetId="26">#REF!</definedName>
    <definedName name="X_Vld_RegAst" localSheetId="27">#REF!</definedName>
    <definedName name="X_Vld_RegAst" localSheetId="28">#REF!</definedName>
    <definedName name="X_Vld_RegAst" localSheetId="29">#REF!</definedName>
    <definedName name="X_Vld_RegAst">#REF!</definedName>
    <definedName name="X_Vld_Tax" localSheetId="15">#REF!</definedName>
    <definedName name="X_Vld_Tax" localSheetId="16">#REF!</definedName>
    <definedName name="X_Vld_Tax" localSheetId="17">#REF!</definedName>
    <definedName name="X_Vld_Tax" localSheetId="18">#REF!</definedName>
    <definedName name="X_Vld_Tax" localSheetId="19">#REF!</definedName>
    <definedName name="X_Vld_Tax" localSheetId="20">#REF!</definedName>
    <definedName name="X_Vld_Tax" localSheetId="24">#REF!</definedName>
    <definedName name="X_Vld_Tax" localSheetId="25">#REF!</definedName>
    <definedName name="X_Vld_Tax" localSheetId="26">#REF!</definedName>
    <definedName name="X_Vld_Tax" localSheetId="27">#REF!</definedName>
    <definedName name="X_Vld_Tax" localSheetId="28">#REF!</definedName>
    <definedName name="X_Vld_Tax" localSheetId="29">#REF!</definedName>
    <definedName name="X_Vld_Tax">#REF!</definedName>
    <definedName name="X_Vld_TrstPfSec" localSheetId="15">#REF!</definedName>
    <definedName name="X_Vld_TrstPfSec" localSheetId="16">#REF!</definedName>
    <definedName name="X_Vld_TrstPfSec" localSheetId="17">#REF!</definedName>
    <definedName name="X_Vld_TrstPfSec" localSheetId="18">#REF!</definedName>
    <definedName name="X_Vld_TrstPfSec" localSheetId="19">#REF!</definedName>
    <definedName name="X_Vld_TrstPfSec" localSheetId="20">#REF!</definedName>
    <definedName name="X_Vld_TrstPfSec" localSheetId="24">#REF!</definedName>
    <definedName name="X_Vld_TrstPfSec" localSheetId="25">#REF!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#REF!</definedName>
    <definedName name="xa" localSheetId="15">OFFSET(YAXIS,0,-1)</definedName>
    <definedName name="xa" localSheetId="16">OFFSET(YAXIS,0,-1)</definedName>
    <definedName name="xa" localSheetId="17">OFFSET(YAXIS,0,-1)</definedName>
    <definedName name="xa" localSheetId="18">OFFSET(YAXIS,0,-1)</definedName>
    <definedName name="xa" localSheetId="19">OFFSET(YAXIS,0,-1)</definedName>
    <definedName name="xa" localSheetId="20">OFFSET(YAXIS,0,-1)</definedName>
    <definedName name="xa" localSheetId="21">OFFSET(YAXIS,0,-1)</definedName>
    <definedName name="xa" localSheetId="2">OFFSET(YAXIS,0,-1)</definedName>
    <definedName name="xa" localSheetId="3">OFFSET(YAXIS,0,-1)</definedName>
    <definedName name="xa" localSheetId="5">OFFSET(YAXIS,0,-1)</definedName>
    <definedName name="xa" localSheetId="7">OFFSET(YAXIS,0,-1)</definedName>
    <definedName name="xa" localSheetId="12">OFFSET(YAXIS,0,-1)</definedName>
    <definedName name="xa" localSheetId="14">OFFSET(YAXIS,0,-1)</definedName>
    <definedName name="xa" localSheetId="24">OFFSET(YAXIS,0,-1)</definedName>
    <definedName name="xa" localSheetId="25">OFFSET(YAXIS,0,-1)</definedName>
    <definedName name="xa" localSheetId="26">OFFSET(YAXIS,0,-1)</definedName>
    <definedName name="xa" localSheetId="27">OFFSET(YAXIS,0,-1)</definedName>
    <definedName name="xa" localSheetId="28">OFFSET(YAXIS,0,-1)</definedName>
    <definedName name="xa" localSheetId="29">OFFSET(YAXIS,0,-1)</definedName>
    <definedName name="xa">OFFSET(YAXIS,0,-1)</definedName>
    <definedName name="xaxIS" localSheetId="15">OFFSET(YAXIS,0,-1)</definedName>
    <definedName name="xaxIS" localSheetId="16">OFFSET(YAXIS,0,-1)</definedName>
    <definedName name="xaxIS" localSheetId="17">OFFSET(YAXIS,0,-1)</definedName>
    <definedName name="xaxIS" localSheetId="18">OFFSET(YAXIS,0,-1)</definedName>
    <definedName name="xaxIS" localSheetId="19">OFFSET(YAXIS,0,-1)</definedName>
    <definedName name="xaxIS" localSheetId="20">OFFSET(YAXIS,0,-1)</definedName>
    <definedName name="xaxIS" localSheetId="21">OFFSET(YAXIS,0,-1)</definedName>
    <definedName name="xaxIS" localSheetId="2">OFFSET(YAXIS,0,-1)</definedName>
    <definedName name="xaxIS" localSheetId="3">OFFSET(YAXIS,0,-1)</definedName>
    <definedName name="xaxIS" localSheetId="5">OFFSET(YAXIS,0,-1)</definedName>
    <definedName name="xaxIS" localSheetId="7">OFFSET(YAXIS,0,-1)</definedName>
    <definedName name="xaxIS" localSheetId="12">OFFSET(YAXIS,0,-1)</definedName>
    <definedName name="xaxIS" localSheetId="14">OFFSET(YAXIS,0,-1)</definedName>
    <definedName name="xaxIS" localSheetId="24">OFFSET(YAXIS,0,-1)</definedName>
    <definedName name="xaxIS" localSheetId="25">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OFFSET(YAXIS,0,-1)</definedName>
    <definedName name="xes" localSheetId="15"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 hidden="1">{#N/A,#N/A,FALSE,"Aging Summary";#N/A,#N/A,FALSE,"Ratio Analysis";#N/A,#N/A,FALSE,"Test 120 Day Accts";#N/A,#N/A,FALSE,"Tickmarks"}</definedName>
    <definedName name="xes" localSheetId="7" hidden="1">{#N/A,#N/A,FALSE,"Aging Summary";#N/A,#N/A,FALSE,"Ratio Analysis";#N/A,#N/A,FALSE,"Test 120 Day Accts";#N/A,#N/A,FALSE,"Tickmarks"}</definedName>
    <definedName name="xes" localSheetId="12" hidden="1">{#N/A,#N/A,FALSE,"Aging Summary";#N/A,#N/A,FALSE,"Ratio Analysis";#N/A,#N/A,FALSE,"Test 120 Day Accts";#N/A,#N/A,FALSE,"Tickmarks"}</definedName>
    <definedName name="xes" localSheetId="14" hidden="1">{#N/A,#N/A,FALSE,"Aging Summary";#N/A,#N/A,FALSE,"Ratio Analysis";#N/A,#N/A,FALSE,"Test 120 Day Accts";#N/A,#N/A,FALSE,"Tickmarks"}</definedName>
    <definedName name="xes" localSheetId="24" hidden="1">{#N/A,#N/A,FALSE,"Aging Summary";#N/A,#N/A,FALSE,"Ratio Analysis";#N/A,#N/A,FALSE,"Test 120 Day Accts";#N/A,#N/A,FALSE,"Tickmarks"}</definedName>
    <definedName name="xes" localSheetId="25"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mnRefRange" localSheetId="15">#REF!</definedName>
    <definedName name="XmnRefRange" localSheetId="16">#REF!</definedName>
    <definedName name="XmnRefRange" localSheetId="17">#REF!</definedName>
    <definedName name="XmnRefRange" localSheetId="18">#REF!</definedName>
    <definedName name="XmnRefRange" localSheetId="19">#REF!</definedName>
    <definedName name="XmnRefRange" localSheetId="20">#REF!</definedName>
    <definedName name="XmnRefRange" localSheetId="24">#REF!</definedName>
    <definedName name="XmnRefRange" localSheetId="25">#REF!</definedName>
    <definedName name="XmnRefRange" localSheetId="26">#REF!</definedName>
    <definedName name="XmnRefRange" localSheetId="27">#REF!</definedName>
    <definedName name="XmnRefRange" localSheetId="28">#REF!</definedName>
    <definedName name="XmnRefRange" localSheetId="29">#REF!</definedName>
    <definedName name="XmnRefRange">#REF!</definedName>
    <definedName name="XREF_COLUMN_1" localSheetId="15" hidden="1">#REF!</definedName>
    <definedName name="XREF_COLUMN_1" localSheetId="16" hidden="1">#REF!</definedName>
    <definedName name="XREF_COLUMN_1" localSheetId="17" hidden="1">#REF!</definedName>
    <definedName name="XREF_COLUMN_1" localSheetId="18" hidden="1">#REF!</definedName>
    <definedName name="XREF_COLUMN_1" localSheetId="19" hidden="1">#REF!</definedName>
    <definedName name="XREF_COLUMN_1" localSheetId="20" hidden="1">#REF!</definedName>
    <definedName name="XREF_COLUMN_1" localSheetId="24" hidden="1">#REF!</definedName>
    <definedName name="XREF_COLUMN_1" localSheetId="25"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hidden="1">#REF!</definedName>
    <definedName name="XREF_COLUMN_10" localSheetId="15" hidden="1">#REF!</definedName>
    <definedName name="XREF_COLUMN_10" localSheetId="16" hidden="1">#REF!</definedName>
    <definedName name="XREF_COLUMN_10" localSheetId="17" hidden="1">#REF!</definedName>
    <definedName name="XREF_COLUMN_10" localSheetId="18" hidden="1">#REF!</definedName>
    <definedName name="XREF_COLUMN_10" localSheetId="19" hidden="1">#REF!</definedName>
    <definedName name="XREF_COLUMN_10" localSheetId="20" hidden="1">#REF!</definedName>
    <definedName name="XREF_COLUMN_10" localSheetId="24" hidden="1">#REF!</definedName>
    <definedName name="XREF_COLUMN_10" localSheetId="25"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hidden="1">#REF!</definedName>
    <definedName name="XREF_COLUMN_2" localSheetId="15" hidden="1">#REF!</definedName>
    <definedName name="XREF_COLUMN_2" localSheetId="16" hidden="1">#REF!</definedName>
    <definedName name="XREF_COLUMN_2" localSheetId="17" hidden="1">#REF!</definedName>
    <definedName name="XREF_COLUMN_2" localSheetId="18" hidden="1">#REF!</definedName>
    <definedName name="XREF_COLUMN_2" localSheetId="19" hidden="1">#REF!</definedName>
    <definedName name="XREF_COLUMN_2" localSheetId="20" hidden="1">#REF!</definedName>
    <definedName name="XREF_COLUMN_2" localSheetId="24" hidden="1">#REF!</definedName>
    <definedName name="XREF_COLUMN_2" localSheetId="25"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hidden="1">#REF!</definedName>
    <definedName name="XREF_COLUMN_3" localSheetId="15" hidden="1">#REF!</definedName>
    <definedName name="XREF_COLUMN_3" localSheetId="16" hidden="1">#REF!</definedName>
    <definedName name="XREF_COLUMN_3" localSheetId="17" hidden="1">#REF!</definedName>
    <definedName name="XREF_COLUMN_3" localSheetId="18" hidden="1">#REF!</definedName>
    <definedName name="XREF_COLUMN_3" localSheetId="19" hidden="1">#REF!</definedName>
    <definedName name="XREF_COLUMN_3" localSheetId="20" hidden="1">#REF!</definedName>
    <definedName name="XREF_COLUMN_3" localSheetId="24" hidden="1">#REF!</definedName>
    <definedName name="XREF_COLUMN_3" localSheetId="25"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hidden="1">#REF!</definedName>
    <definedName name="XREF_COLUMN_4" localSheetId="15" hidden="1">#REF!</definedName>
    <definedName name="XREF_COLUMN_4" localSheetId="16" hidden="1">#REF!</definedName>
    <definedName name="XREF_COLUMN_4" localSheetId="17" hidden="1">#REF!</definedName>
    <definedName name="XREF_COLUMN_4" localSheetId="18" hidden="1">#REF!</definedName>
    <definedName name="XREF_COLUMN_4" localSheetId="19" hidden="1">#REF!</definedName>
    <definedName name="XREF_COLUMN_4" localSheetId="20" hidden="1">#REF!</definedName>
    <definedName name="XREF_COLUMN_4" localSheetId="24" hidden="1">#REF!</definedName>
    <definedName name="XREF_COLUMN_4" localSheetId="25"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hidden="1">#REF!</definedName>
    <definedName name="XREF_COLUMN_5" localSheetId="15" hidden="1">#REF!</definedName>
    <definedName name="XREF_COLUMN_5" localSheetId="16" hidden="1">#REF!</definedName>
    <definedName name="XREF_COLUMN_5" localSheetId="17" hidden="1">#REF!</definedName>
    <definedName name="XREF_COLUMN_5" localSheetId="18" hidden="1">#REF!</definedName>
    <definedName name="XREF_COLUMN_5" localSheetId="19" hidden="1">#REF!</definedName>
    <definedName name="XREF_COLUMN_5" localSheetId="20" hidden="1">#REF!</definedName>
    <definedName name="XREF_COLUMN_5" localSheetId="24" hidden="1">#REF!</definedName>
    <definedName name="XREF_COLUMN_5" localSheetId="25"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hidden="1">#REF!</definedName>
    <definedName name="XREF_COLUMN_6" localSheetId="15" hidden="1">#REF!</definedName>
    <definedName name="XREF_COLUMN_6" localSheetId="16" hidden="1">#REF!</definedName>
    <definedName name="XREF_COLUMN_6" localSheetId="17" hidden="1">#REF!</definedName>
    <definedName name="XREF_COLUMN_6" localSheetId="18" hidden="1">#REF!</definedName>
    <definedName name="XREF_COLUMN_6" localSheetId="19" hidden="1">#REF!</definedName>
    <definedName name="XREF_COLUMN_6" localSheetId="20" hidden="1">#REF!</definedName>
    <definedName name="XREF_COLUMN_6" localSheetId="24" hidden="1">#REF!</definedName>
    <definedName name="XREF_COLUMN_6" localSheetId="25"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hidden="1">#REF!</definedName>
    <definedName name="XREF_COLUMN_7" localSheetId="15" hidden="1">#REF!</definedName>
    <definedName name="XREF_COLUMN_7" localSheetId="16" hidden="1">#REF!</definedName>
    <definedName name="XREF_COLUMN_7" localSheetId="17" hidden="1">#REF!</definedName>
    <definedName name="XREF_COLUMN_7" localSheetId="18" hidden="1">#REF!</definedName>
    <definedName name="XREF_COLUMN_7" localSheetId="19" hidden="1">#REF!</definedName>
    <definedName name="XREF_COLUMN_7" localSheetId="20" hidden="1">#REF!</definedName>
    <definedName name="XREF_COLUMN_7" localSheetId="24" hidden="1">#REF!</definedName>
    <definedName name="XREF_COLUMN_7" localSheetId="25"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hidden="1">#REF!</definedName>
    <definedName name="XREF_COLUMN_8" localSheetId="15" hidden="1">#REF!</definedName>
    <definedName name="XREF_COLUMN_8" localSheetId="16" hidden="1">#REF!</definedName>
    <definedName name="XREF_COLUMN_8" localSheetId="17" hidden="1">#REF!</definedName>
    <definedName name="XREF_COLUMN_8" localSheetId="18" hidden="1">#REF!</definedName>
    <definedName name="XREF_COLUMN_8" localSheetId="19" hidden="1">#REF!</definedName>
    <definedName name="XREF_COLUMN_8" localSheetId="20" hidden="1">#REF!</definedName>
    <definedName name="XREF_COLUMN_8" localSheetId="24" hidden="1">#REF!</definedName>
    <definedName name="XREF_COLUMN_8" localSheetId="25"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hidden="1">#REF!</definedName>
    <definedName name="XREF_COLUMN_9" localSheetId="15" hidden="1">#REF!</definedName>
    <definedName name="XREF_COLUMN_9" localSheetId="16" hidden="1">#REF!</definedName>
    <definedName name="XREF_COLUMN_9" localSheetId="17" hidden="1">#REF!</definedName>
    <definedName name="XREF_COLUMN_9" localSheetId="18" hidden="1">#REF!</definedName>
    <definedName name="XREF_COLUMN_9" localSheetId="19" hidden="1">#REF!</definedName>
    <definedName name="XREF_COLUMN_9" localSheetId="20" hidden="1">#REF!</definedName>
    <definedName name="XREF_COLUMN_9" localSheetId="24" hidden="1">#REF!</definedName>
    <definedName name="XREF_COLUMN_9" localSheetId="25"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hidden="1">#REF!</definedName>
    <definedName name="XRefActiveRow" localSheetId="15" hidden="1">#REF!</definedName>
    <definedName name="XRefActiveRow" localSheetId="16" hidden="1">#REF!</definedName>
    <definedName name="XRefActiveRow" localSheetId="17" hidden="1">#REF!</definedName>
    <definedName name="XRefActiveRow" localSheetId="18" hidden="1">#REF!</definedName>
    <definedName name="XRefActiveRow" localSheetId="19" hidden="1">#REF!</definedName>
    <definedName name="XRefActiveRow" localSheetId="20" hidden="1">#REF!</definedName>
    <definedName name="XRefActiveRow" localSheetId="24" hidden="1">#REF!</definedName>
    <definedName name="XRefActiveRow" localSheetId="25"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hidden="1">#REF!</definedName>
    <definedName name="XRefColumnsCount" hidden="1">1</definedName>
    <definedName name="XRefCopy1" localSheetId="15" hidden="1">#REF!</definedName>
    <definedName name="XRefCopy1" localSheetId="16" hidden="1">#REF!</definedName>
    <definedName name="XRefCopy1" localSheetId="17" hidden="1">#REF!</definedName>
    <definedName name="XRefCopy1" localSheetId="18" hidden="1">#REF!</definedName>
    <definedName name="XRefCopy1" localSheetId="19" hidden="1">#REF!</definedName>
    <definedName name="XRefCopy1" localSheetId="20" hidden="1">#REF!</definedName>
    <definedName name="XRefCopy1" localSheetId="24" hidden="1">#REF!</definedName>
    <definedName name="XRefCopy1" localSheetId="25"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hidden="1">#REF!</definedName>
    <definedName name="XRefCopy10" localSheetId="15" hidden="1">#REF!</definedName>
    <definedName name="XRefCopy10" localSheetId="16" hidden="1">#REF!</definedName>
    <definedName name="XRefCopy10" localSheetId="17" hidden="1">#REF!</definedName>
    <definedName name="XRefCopy10" localSheetId="18" hidden="1">#REF!</definedName>
    <definedName name="XRefCopy10" localSheetId="19" hidden="1">#REF!</definedName>
    <definedName name="XRefCopy10" localSheetId="20" hidden="1">#REF!</definedName>
    <definedName name="XRefCopy10" localSheetId="24" hidden="1">#REF!</definedName>
    <definedName name="XRefCopy10" localSheetId="25"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hidden="1">#REF!</definedName>
    <definedName name="XRefCopy10Row" localSheetId="15" hidden="1">#REF!</definedName>
    <definedName name="XRefCopy10Row" localSheetId="16" hidden="1">#REF!</definedName>
    <definedName name="XRefCopy10Row" localSheetId="17" hidden="1">#REF!</definedName>
    <definedName name="XRefCopy10Row" localSheetId="18" hidden="1">#REF!</definedName>
    <definedName name="XRefCopy10Row" localSheetId="19" hidden="1">#REF!</definedName>
    <definedName name="XRefCopy10Row" localSheetId="20" hidden="1">#REF!</definedName>
    <definedName name="XRefCopy10Row" localSheetId="24" hidden="1">#REF!</definedName>
    <definedName name="XRefCopy10Row" localSheetId="25"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hidden="1">#REF!</definedName>
    <definedName name="XRefCopy11" localSheetId="15" hidden="1">#REF!</definedName>
    <definedName name="XRefCopy11" localSheetId="16" hidden="1">#REF!</definedName>
    <definedName name="XRefCopy11" localSheetId="17" hidden="1">#REF!</definedName>
    <definedName name="XRefCopy11" localSheetId="18" hidden="1">#REF!</definedName>
    <definedName name="XRefCopy11" localSheetId="19" hidden="1">#REF!</definedName>
    <definedName name="XRefCopy11" localSheetId="20" hidden="1">#REF!</definedName>
    <definedName name="XRefCopy11" localSheetId="24" hidden="1">#REF!</definedName>
    <definedName name="XRefCopy11" localSheetId="25"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hidden="1">#REF!</definedName>
    <definedName name="XRefCopy11Row" localSheetId="15" hidden="1">#REF!</definedName>
    <definedName name="XRefCopy11Row" localSheetId="16" hidden="1">#REF!</definedName>
    <definedName name="XRefCopy11Row" localSheetId="17" hidden="1">#REF!</definedName>
    <definedName name="XRefCopy11Row" localSheetId="18" hidden="1">#REF!</definedName>
    <definedName name="XRefCopy11Row" localSheetId="19" hidden="1">#REF!</definedName>
    <definedName name="XRefCopy11Row" localSheetId="20" hidden="1">#REF!</definedName>
    <definedName name="XRefCopy11Row" localSheetId="24" hidden="1">#REF!</definedName>
    <definedName name="XRefCopy11Row" localSheetId="25"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hidden="1">#REF!</definedName>
    <definedName name="XRefCopy12" localSheetId="15" hidden="1">#REF!</definedName>
    <definedName name="XRefCopy12" localSheetId="16" hidden="1">#REF!</definedName>
    <definedName name="XRefCopy12" localSheetId="17" hidden="1">#REF!</definedName>
    <definedName name="XRefCopy12" localSheetId="18" hidden="1">#REF!</definedName>
    <definedName name="XRefCopy12" localSheetId="19" hidden="1">#REF!</definedName>
    <definedName name="XRefCopy12" localSheetId="20" hidden="1">#REF!</definedName>
    <definedName name="XRefCopy12" localSheetId="24" hidden="1">#REF!</definedName>
    <definedName name="XRefCopy12" localSheetId="25"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hidden="1">#REF!</definedName>
    <definedName name="XRefCopy12Row" localSheetId="15" hidden="1">#REF!</definedName>
    <definedName name="XRefCopy12Row" localSheetId="16" hidden="1">#REF!</definedName>
    <definedName name="XRefCopy12Row" localSheetId="17" hidden="1">#REF!</definedName>
    <definedName name="XRefCopy12Row" localSheetId="18" hidden="1">#REF!</definedName>
    <definedName name="XRefCopy12Row" localSheetId="19" hidden="1">#REF!</definedName>
    <definedName name="XRefCopy12Row" localSheetId="20" hidden="1">#REF!</definedName>
    <definedName name="XRefCopy12Row" localSheetId="24" hidden="1">#REF!</definedName>
    <definedName name="XRefCopy12Row" localSheetId="25"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hidden="1">#REF!</definedName>
    <definedName name="XRefCopy13" localSheetId="15" hidden="1">#REF!</definedName>
    <definedName name="XRefCopy13" localSheetId="16" hidden="1">#REF!</definedName>
    <definedName name="XRefCopy13" localSheetId="17" hidden="1">#REF!</definedName>
    <definedName name="XRefCopy13" localSheetId="18" hidden="1">#REF!</definedName>
    <definedName name="XRefCopy13" localSheetId="19" hidden="1">#REF!</definedName>
    <definedName name="XRefCopy13" localSheetId="20" hidden="1">#REF!</definedName>
    <definedName name="XRefCopy13" localSheetId="24" hidden="1">#REF!</definedName>
    <definedName name="XRefCopy13" localSheetId="25"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hidden="1">#REF!</definedName>
    <definedName name="XRefCopy13Row" localSheetId="15" hidden="1">#REF!</definedName>
    <definedName name="XRefCopy13Row" localSheetId="16" hidden="1">#REF!</definedName>
    <definedName name="XRefCopy13Row" localSheetId="17" hidden="1">#REF!</definedName>
    <definedName name="XRefCopy13Row" localSheetId="18" hidden="1">#REF!</definedName>
    <definedName name="XRefCopy13Row" localSheetId="19" hidden="1">#REF!</definedName>
    <definedName name="XRefCopy13Row" localSheetId="20" hidden="1">#REF!</definedName>
    <definedName name="XRefCopy13Row" localSheetId="24" hidden="1">#REF!</definedName>
    <definedName name="XRefCopy13Row" localSheetId="25"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hidden="1">#REF!</definedName>
    <definedName name="XRefCopy14" localSheetId="15" hidden="1">#REF!</definedName>
    <definedName name="XRefCopy14" localSheetId="16" hidden="1">#REF!</definedName>
    <definedName name="XRefCopy14" localSheetId="17" hidden="1">#REF!</definedName>
    <definedName name="XRefCopy14" localSheetId="18" hidden="1">#REF!</definedName>
    <definedName name="XRefCopy14" localSheetId="19" hidden="1">#REF!</definedName>
    <definedName name="XRefCopy14" localSheetId="20" hidden="1">#REF!</definedName>
    <definedName name="XRefCopy14" localSheetId="24" hidden="1">#REF!</definedName>
    <definedName name="XRefCopy14" localSheetId="25"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hidden="1">#REF!</definedName>
    <definedName name="XRefCopy14Row" localSheetId="15" hidden="1">#REF!</definedName>
    <definedName name="XRefCopy14Row" localSheetId="16" hidden="1">#REF!</definedName>
    <definedName name="XRefCopy14Row" localSheetId="17" hidden="1">#REF!</definedName>
    <definedName name="XRefCopy14Row" localSheetId="18" hidden="1">#REF!</definedName>
    <definedName name="XRefCopy14Row" localSheetId="19" hidden="1">#REF!</definedName>
    <definedName name="XRefCopy14Row" localSheetId="20" hidden="1">#REF!</definedName>
    <definedName name="XRefCopy14Row" localSheetId="24" hidden="1">#REF!</definedName>
    <definedName name="XRefCopy14Row" localSheetId="25"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hidden="1">#REF!</definedName>
    <definedName name="XRefCopy15" localSheetId="15" hidden="1">#REF!</definedName>
    <definedName name="XRefCopy15" localSheetId="16" hidden="1">#REF!</definedName>
    <definedName name="XRefCopy15" localSheetId="17" hidden="1">#REF!</definedName>
    <definedName name="XRefCopy15" localSheetId="18" hidden="1">#REF!</definedName>
    <definedName name="XRefCopy15" localSheetId="19" hidden="1">#REF!</definedName>
    <definedName name="XRefCopy15" localSheetId="20" hidden="1">#REF!</definedName>
    <definedName name="XRefCopy15" localSheetId="24" hidden="1">#REF!</definedName>
    <definedName name="XRefCopy15" localSheetId="25"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hidden="1">#REF!</definedName>
    <definedName name="XRefCopy15Row" localSheetId="15" hidden="1">#REF!</definedName>
    <definedName name="XRefCopy15Row" localSheetId="16" hidden="1">#REF!</definedName>
    <definedName name="XRefCopy15Row" localSheetId="17" hidden="1">#REF!</definedName>
    <definedName name="XRefCopy15Row" localSheetId="18" hidden="1">#REF!</definedName>
    <definedName name="XRefCopy15Row" localSheetId="19" hidden="1">#REF!</definedName>
    <definedName name="XRefCopy15Row" localSheetId="20" hidden="1">#REF!</definedName>
    <definedName name="XRefCopy15Row" localSheetId="24" hidden="1">#REF!</definedName>
    <definedName name="XRefCopy15Row" localSheetId="25"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hidden="1">#REF!</definedName>
    <definedName name="XRefCopy16" localSheetId="15" hidden="1">#REF!</definedName>
    <definedName name="XRefCopy16" localSheetId="16" hidden="1">#REF!</definedName>
    <definedName name="XRefCopy16" localSheetId="17" hidden="1">#REF!</definedName>
    <definedName name="XRefCopy16" localSheetId="18" hidden="1">#REF!</definedName>
    <definedName name="XRefCopy16" localSheetId="19" hidden="1">#REF!</definedName>
    <definedName name="XRefCopy16" localSheetId="20" hidden="1">#REF!</definedName>
    <definedName name="XRefCopy16" localSheetId="24" hidden="1">#REF!</definedName>
    <definedName name="XRefCopy16" localSheetId="25"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hidden="1">#REF!</definedName>
    <definedName name="XRefCopy16Row" localSheetId="15" hidden="1">#REF!</definedName>
    <definedName name="XRefCopy16Row" localSheetId="16" hidden="1">#REF!</definedName>
    <definedName name="XRefCopy16Row" localSheetId="17" hidden="1">#REF!</definedName>
    <definedName name="XRefCopy16Row" localSheetId="18" hidden="1">#REF!</definedName>
    <definedName name="XRefCopy16Row" localSheetId="19" hidden="1">#REF!</definedName>
    <definedName name="XRefCopy16Row" localSheetId="20" hidden="1">#REF!</definedName>
    <definedName name="XRefCopy16Row" localSheetId="24" hidden="1">#REF!</definedName>
    <definedName name="XRefCopy16Row" localSheetId="25"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hidden="1">#REF!</definedName>
    <definedName name="XRefCopy17" localSheetId="15" hidden="1">#REF!</definedName>
    <definedName name="XRefCopy17" localSheetId="16" hidden="1">#REF!</definedName>
    <definedName name="XRefCopy17" localSheetId="17" hidden="1">#REF!</definedName>
    <definedName name="XRefCopy17" localSheetId="18" hidden="1">#REF!</definedName>
    <definedName name="XRefCopy17" localSheetId="19" hidden="1">#REF!</definedName>
    <definedName name="XRefCopy17" localSheetId="20" hidden="1">#REF!</definedName>
    <definedName name="XRefCopy17" localSheetId="24" hidden="1">#REF!</definedName>
    <definedName name="XRefCopy17" localSheetId="25"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hidden="1">#REF!</definedName>
    <definedName name="XRefCopy17Row" localSheetId="15" hidden="1">#REF!</definedName>
    <definedName name="XRefCopy17Row" localSheetId="16" hidden="1">#REF!</definedName>
    <definedName name="XRefCopy17Row" localSheetId="17" hidden="1">#REF!</definedName>
    <definedName name="XRefCopy17Row" localSheetId="18" hidden="1">#REF!</definedName>
    <definedName name="XRefCopy17Row" localSheetId="19" hidden="1">#REF!</definedName>
    <definedName name="XRefCopy17Row" localSheetId="20" hidden="1">#REF!</definedName>
    <definedName name="XRefCopy17Row" localSheetId="24" hidden="1">#REF!</definedName>
    <definedName name="XRefCopy17Row" localSheetId="25"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hidden="1">#REF!</definedName>
    <definedName name="XRefCopy18" localSheetId="15" hidden="1">#REF!</definedName>
    <definedName name="XRefCopy18" localSheetId="16" hidden="1">#REF!</definedName>
    <definedName name="XRefCopy18" localSheetId="17" hidden="1">#REF!</definedName>
    <definedName name="XRefCopy18" localSheetId="18" hidden="1">#REF!</definedName>
    <definedName name="XRefCopy18" localSheetId="19" hidden="1">#REF!</definedName>
    <definedName name="XRefCopy18" localSheetId="20" hidden="1">#REF!</definedName>
    <definedName name="XRefCopy18" localSheetId="24" hidden="1">#REF!</definedName>
    <definedName name="XRefCopy18" localSheetId="25"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hidden="1">#REF!</definedName>
    <definedName name="XRefCopy18Row" localSheetId="15" hidden="1">#REF!</definedName>
    <definedName name="XRefCopy18Row" localSheetId="16" hidden="1">#REF!</definedName>
    <definedName name="XRefCopy18Row" localSheetId="17" hidden="1">#REF!</definedName>
    <definedName name="XRefCopy18Row" localSheetId="18" hidden="1">#REF!</definedName>
    <definedName name="XRefCopy18Row" localSheetId="19" hidden="1">#REF!</definedName>
    <definedName name="XRefCopy18Row" localSheetId="20" hidden="1">#REF!</definedName>
    <definedName name="XRefCopy18Row" localSheetId="24" hidden="1">#REF!</definedName>
    <definedName name="XRefCopy18Row" localSheetId="25"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hidden="1">#REF!</definedName>
    <definedName name="XRefCopy19" localSheetId="15" hidden="1">#REF!</definedName>
    <definedName name="XRefCopy19" localSheetId="16" hidden="1">#REF!</definedName>
    <definedName name="XRefCopy19" localSheetId="17" hidden="1">#REF!</definedName>
    <definedName name="XRefCopy19" localSheetId="18" hidden="1">#REF!</definedName>
    <definedName name="XRefCopy19" localSheetId="19" hidden="1">#REF!</definedName>
    <definedName name="XRefCopy19" localSheetId="20" hidden="1">#REF!</definedName>
    <definedName name="XRefCopy19" localSheetId="24" hidden="1">#REF!</definedName>
    <definedName name="XRefCopy19" localSheetId="25"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hidden="1">#REF!</definedName>
    <definedName name="XRefCopy19Row" localSheetId="15" hidden="1">#REF!</definedName>
    <definedName name="XRefCopy19Row" localSheetId="16" hidden="1">#REF!</definedName>
    <definedName name="XRefCopy19Row" localSheetId="17" hidden="1">#REF!</definedName>
    <definedName name="XRefCopy19Row" localSheetId="18" hidden="1">#REF!</definedName>
    <definedName name="XRefCopy19Row" localSheetId="19" hidden="1">#REF!</definedName>
    <definedName name="XRefCopy19Row" localSheetId="20" hidden="1">#REF!</definedName>
    <definedName name="XRefCopy19Row" localSheetId="24" hidden="1">#REF!</definedName>
    <definedName name="XRefCopy19Row" localSheetId="25"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hidden="1">#REF!</definedName>
    <definedName name="XRefCopy1Row" localSheetId="15" hidden="1">#REF!</definedName>
    <definedName name="XRefCopy1Row" localSheetId="16" hidden="1">#REF!</definedName>
    <definedName name="XRefCopy1Row" localSheetId="17" hidden="1">#REF!</definedName>
    <definedName name="XRefCopy1Row" localSheetId="18" hidden="1">#REF!</definedName>
    <definedName name="XRefCopy1Row" localSheetId="19" hidden="1">#REF!</definedName>
    <definedName name="XRefCopy1Row" localSheetId="20" hidden="1">#REF!</definedName>
    <definedName name="XRefCopy1Row" localSheetId="24" hidden="1">#REF!</definedName>
    <definedName name="XRefCopy1Row" localSheetId="25"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hidden="1">#REF!</definedName>
    <definedName name="XRefCopy2" localSheetId="15" hidden="1">#REF!</definedName>
    <definedName name="XRefCopy2" localSheetId="16" hidden="1">#REF!</definedName>
    <definedName name="XRefCopy2" localSheetId="17" hidden="1">#REF!</definedName>
    <definedName name="XRefCopy2" localSheetId="18" hidden="1">#REF!</definedName>
    <definedName name="XRefCopy2" localSheetId="19" hidden="1">#REF!</definedName>
    <definedName name="XRefCopy2" localSheetId="20" hidden="1">#REF!</definedName>
    <definedName name="XRefCopy2" localSheetId="24" hidden="1">#REF!</definedName>
    <definedName name="XRefCopy2" localSheetId="25"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hidden="1">#REF!</definedName>
    <definedName name="XRefCopy20" localSheetId="15" hidden="1">#REF!</definedName>
    <definedName name="XRefCopy20" localSheetId="16" hidden="1">#REF!</definedName>
    <definedName name="XRefCopy20" localSheetId="17" hidden="1">#REF!</definedName>
    <definedName name="XRefCopy20" localSheetId="18" hidden="1">#REF!</definedName>
    <definedName name="XRefCopy20" localSheetId="19" hidden="1">#REF!</definedName>
    <definedName name="XRefCopy20" localSheetId="20" hidden="1">#REF!</definedName>
    <definedName name="XRefCopy20" localSheetId="24" hidden="1">#REF!</definedName>
    <definedName name="XRefCopy20" localSheetId="25"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hidden="1">#REF!</definedName>
    <definedName name="XRefCopy20Row" localSheetId="15" hidden="1">#REF!</definedName>
    <definedName name="XRefCopy20Row" localSheetId="16" hidden="1">#REF!</definedName>
    <definedName name="XRefCopy20Row" localSheetId="17" hidden="1">#REF!</definedName>
    <definedName name="XRefCopy20Row" localSheetId="18" hidden="1">#REF!</definedName>
    <definedName name="XRefCopy20Row" localSheetId="19" hidden="1">#REF!</definedName>
    <definedName name="XRefCopy20Row" localSheetId="20" hidden="1">#REF!</definedName>
    <definedName name="XRefCopy20Row" localSheetId="24" hidden="1">#REF!</definedName>
    <definedName name="XRefCopy20Row" localSheetId="25"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hidden="1">#REF!</definedName>
    <definedName name="XRefCopy21" localSheetId="15" hidden="1">#REF!</definedName>
    <definedName name="XRefCopy21" localSheetId="16" hidden="1">#REF!</definedName>
    <definedName name="XRefCopy21" localSheetId="17" hidden="1">#REF!</definedName>
    <definedName name="XRefCopy21" localSheetId="18" hidden="1">#REF!</definedName>
    <definedName name="XRefCopy21" localSheetId="19" hidden="1">#REF!</definedName>
    <definedName name="XRefCopy21" localSheetId="20" hidden="1">#REF!</definedName>
    <definedName name="XRefCopy21" localSheetId="24" hidden="1">#REF!</definedName>
    <definedName name="XRefCopy21" localSheetId="25"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hidden="1">#REF!</definedName>
    <definedName name="XRefCopy21Row" localSheetId="15" hidden="1">#REF!</definedName>
    <definedName name="XRefCopy21Row" localSheetId="16" hidden="1">#REF!</definedName>
    <definedName name="XRefCopy21Row" localSheetId="17" hidden="1">#REF!</definedName>
    <definedName name="XRefCopy21Row" localSheetId="18" hidden="1">#REF!</definedName>
    <definedName name="XRefCopy21Row" localSheetId="19" hidden="1">#REF!</definedName>
    <definedName name="XRefCopy21Row" localSheetId="20" hidden="1">#REF!</definedName>
    <definedName name="XRefCopy21Row" localSheetId="24" hidden="1">#REF!</definedName>
    <definedName name="XRefCopy21Row" localSheetId="25"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hidden="1">#REF!</definedName>
    <definedName name="XRefCopy22" localSheetId="15" hidden="1">#REF!</definedName>
    <definedName name="XRefCopy22" localSheetId="16" hidden="1">#REF!</definedName>
    <definedName name="XRefCopy22" localSheetId="17" hidden="1">#REF!</definedName>
    <definedName name="XRefCopy22" localSheetId="18" hidden="1">#REF!</definedName>
    <definedName name="XRefCopy22" localSheetId="19" hidden="1">#REF!</definedName>
    <definedName name="XRefCopy22" localSheetId="20" hidden="1">#REF!</definedName>
    <definedName name="XRefCopy22" localSheetId="24" hidden="1">#REF!</definedName>
    <definedName name="XRefCopy22" localSheetId="25"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hidden="1">#REF!</definedName>
    <definedName name="XRefCopy22Row" localSheetId="15" hidden="1">#REF!</definedName>
    <definedName name="XRefCopy22Row" localSheetId="16" hidden="1">#REF!</definedName>
    <definedName name="XRefCopy22Row" localSheetId="17" hidden="1">#REF!</definedName>
    <definedName name="XRefCopy22Row" localSheetId="18" hidden="1">#REF!</definedName>
    <definedName name="XRefCopy22Row" localSheetId="19" hidden="1">#REF!</definedName>
    <definedName name="XRefCopy22Row" localSheetId="20" hidden="1">#REF!</definedName>
    <definedName name="XRefCopy22Row" localSheetId="24" hidden="1">#REF!</definedName>
    <definedName name="XRefCopy22Row" localSheetId="25"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hidden="1">#REF!</definedName>
    <definedName name="XRefCopy2Row" localSheetId="15" hidden="1">#REF!</definedName>
    <definedName name="XRefCopy2Row" localSheetId="16" hidden="1">#REF!</definedName>
    <definedName name="XRefCopy2Row" localSheetId="17" hidden="1">#REF!</definedName>
    <definedName name="XRefCopy2Row" localSheetId="18" hidden="1">#REF!</definedName>
    <definedName name="XRefCopy2Row" localSheetId="19" hidden="1">#REF!</definedName>
    <definedName name="XRefCopy2Row" localSheetId="20" hidden="1">#REF!</definedName>
    <definedName name="XRefCopy2Row" localSheetId="24" hidden="1">#REF!</definedName>
    <definedName name="XRefCopy2Row" localSheetId="25"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hidden="1">#REF!</definedName>
    <definedName name="XRefCopy3" localSheetId="15" hidden="1">#REF!</definedName>
    <definedName name="XRefCopy3" localSheetId="16" hidden="1">#REF!</definedName>
    <definedName name="XRefCopy3" localSheetId="17" hidden="1">#REF!</definedName>
    <definedName name="XRefCopy3" localSheetId="18" hidden="1">#REF!</definedName>
    <definedName name="XRefCopy3" localSheetId="19" hidden="1">#REF!</definedName>
    <definedName name="XRefCopy3" localSheetId="20" hidden="1">#REF!</definedName>
    <definedName name="XRefCopy3" localSheetId="24" hidden="1">#REF!</definedName>
    <definedName name="XRefCopy3" localSheetId="25"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hidden="1">#REF!</definedName>
    <definedName name="XRefCopy3Row" localSheetId="15" hidden="1">#REF!</definedName>
    <definedName name="XRefCopy3Row" localSheetId="16" hidden="1">#REF!</definedName>
    <definedName name="XRefCopy3Row" localSheetId="17" hidden="1">#REF!</definedName>
    <definedName name="XRefCopy3Row" localSheetId="18" hidden="1">#REF!</definedName>
    <definedName name="XRefCopy3Row" localSheetId="19" hidden="1">#REF!</definedName>
    <definedName name="XRefCopy3Row" localSheetId="20" hidden="1">#REF!</definedName>
    <definedName name="XRefCopy3Row" localSheetId="24" hidden="1">#REF!</definedName>
    <definedName name="XRefCopy3Row" localSheetId="25"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hidden="1">#REF!</definedName>
    <definedName name="XRefCopy4" localSheetId="15" hidden="1">#REF!</definedName>
    <definedName name="XRefCopy4" localSheetId="16" hidden="1">#REF!</definedName>
    <definedName name="XRefCopy4" localSheetId="17" hidden="1">#REF!</definedName>
    <definedName name="XRefCopy4" localSheetId="18" hidden="1">#REF!</definedName>
    <definedName name="XRefCopy4" localSheetId="19" hidden="1">#REF!</definedName>
    <definedName name="XRefCopy4" localSheetId="20" hidden="1">#REF!</definedName>
    <definedName name="XRefCopy4" localSheetId="24" hidden="1">#REF!</definedName>
    <definedName name="XRefCopy4" localSheetId="25"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hidden="1">#REF!</definedName>
    <definedName name="XRefCopy4Row" localSheetId="15" hidden="1">#REF!</definedName>
    <definedName name="XRefCopy4Row" localSheetId="16" hidden="1">#REF!</definedName>
    <definedName name="XRefCopy4Row" localSheetId="17" hidden="1">#REF!</definedName>
    <definedName name="XRefCopy4Row" localSheetId="18" hidden="1">#REF!</definedName>
    <definedName name="XRefCopy4Row" localSheetId="19" hidden="1">#REF!</definedName>
    <definedName name="XRefCopy4Row" localSheetId="20" hidden="1">#REF!</definedName>
    <definedName name="XRefCopy4Row" localSheetId="24" hidden="1">#REF!</definedName>
    <definedName name="XRefCopy4Row" localSheetId="25"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hidden="1">#REF!</definedName>
    <definedName name="XRefCopy5" localSheetId="15" hidden="1">#REF!</definedName>
    <definedName name="XRefCopy5" localSheetId="16" hidden="1">#REF!</definedName>
    <definedName name="XRefCopy5" localSheetId="17" hidden="1">#REF!</definedName>
    <definedName name="XRefCopy5" localSheetId="18" hidden="1">#REF!</definedName>
    <definedName name="XRefCopy5" localSheetId="19" hidden="1">#REF!</definedName>
    <definedName name="XRefCopy5" localSheetId="20" hidden="1">#REF!</definedName>
    <definedName name="XRefCopy5" localSheetId="24" hidden="1">#REF!</definedName>
    <definedName name="XRefCopy5" localSheetId="25"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hidden="1">#REF!</definedName>
    <definedName name="XRefCopy5Row" localSheetId="15" hidden="1">#REF!</definedName>
    <definedName name="XRefCopy5Row" localSheetId="16" hidden="1">#REF!</definedName>
    <definedName name="XRefCopy5Row" localSheetId="17" hidden="1">#REF!</definedName>
    <definedName name="XRefCopy5Row" localSheetId="18" hidden="1">#REF!</definedName>
    <definedName name="XRefCopy5Row" localSheetId="19" hidden="1">#REF!</definedName>
    <definedName name="XRefCopy5Row" localSheetId="20" hidden="1">#REF!</definedName>
    <definedName name="XRefCopy5Row" localSheetId="24" hidden="1">#REF!</definedName>
    <definedName name="XRefCopy5Row" localSheetId="25"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hidden="1">#REF!</definedName>
    <definedName name="XRefCopy6" localSheetId="15" hidden="1">#REF!</definedName>
    <definedName name="XRefCopy6" localSheetId="16" hidden="1">#REF!</definedName>
    <definedName name="XRefCopy6" localSheetId="17" hidden="1">#REF!</definedName>
    <definedName name="XRefCopy6" localSheetId="18" hidden="1">#REF!</definedName>
    <definedName name="XRefCopy6" localSheetId="19" hidden="1">#REF!</definedName>
    <definedName name="XRefCopy6" localSheetId="20" hidden="1">#REF!</definedName>
    <definedName name="XRefCopy6" localSheetId="24" hidden="1">#REF!</definedName>
    <definedName name="XRefCopy6" localSheetId="25"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hidden="1">#REF!</definedName>
    <definedName name="XRefCopy6Row" localSheetId="15" hidden="1">#REF!</definedName>
    <definedName name="XRefCopy6Row" localSheetId="16" hidden="1">#REF!</definedName>
    <definedName name="XRefCopy6Row" localSheetId="17" hidden="1">#REF!</definedName>
    <definedName name="XRefCopy6Row" localSheetId="18" hidden="1">#REF!</definedName>
    <definedName name="XRefCopy6Row" localSheetId="19" hidden="1">#REF!</definedName>
    <definedName name="XRefCopy6Row" localSheetId="20" hidden="1">#REF!</definedName>
    <definedName name="XRefCopy6Row" localSheetId="24" hidden="1">#REF!</definedName>
    <definedName name="XRefCopy6Row" localSheetId="25"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hidden="1">#REF!</definedName>
    <definedName name="XRefCopy7" localSheetId="15" hidden="1">#REF!</definedName>
    <definedName name="XRefCopy7" localSheetId="16" hidden="1">#REF!</definedName>
    <definedName name="XRefCopy7" localSheetId="17" hidden="1">#REF!</definedName>
    <definedName name="XRefCopy7" localSheetId="18" hidden="1">#REF!</definedName>
    <definedName name="XRefCopy7" localSheetId="19" hidden="1">#REF!</definedName>
    <definedName name="XRefCopy7" localSheetId="20" hidden="1">#REF!</definedName>
    <definedName name="XRefCopy7" localSheetId="24" hidden="1">#REF!</definedName>
    <definedName name="XRefCopy7" localSheetId="25"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hidden="1">#REF!</definedName>
    <definedName name="XRefCopy7Row" localSheetId="15" hidden="1">#REF!</definedName>
    <definedName name="XRefCopy7Row" localSheetId="16" hidden="1">#REF!</definedName>
    <definedName name="XRefCopy7Row" localSheetId="17" hidden="1">#REF!</definedName>
    <definedName name="XRefCopy7Row" localSheetId="18" hidden="1">#REF!</definedName>
    <definedName name="XRefCopy7Row" localSheetId="19" hidden="1">#REF!</definedName>
    <definedName name="XRefCopy7Row" localSheetId="20" hidden="1">#REF!</definedName>
    <definedName name="XRefCopy7Row" localSheetId="24" hidden="1">#REF!</definedName>
    <definedName name="XRefCopy7Row" localSheetId="25"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hidden="1">#REF!</definedName>
    <definedName name="XRefCopy8" localSheetId="15" hidden="1">#REF!</definedName>
    <definedName name="XRefCopy8" localSheetId="16" hidden="1">#REF!</definedName>
    <definedName name="XRefCopy8" localSheetId="17" hidden="1">#REF!</definedName>
    <definedName name="XRefCopy8" localSheetId="18" hidden="1">#REF!</definedName>
    <definedName name="XRefCopy8" localSheetId="19" hidden="1">#REF!</definedName>
    <definedName name="XRefCopy8" localSheetId="20" hidden="1">#REF!</definedName>
    <definedName name="XRefCopy8" localSheetId="24" hidden="1">#REF!</definedName>
    <definedName name="XRefCopy8" localSheetId="25"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hidden="1">#REF!</definedName>
    <definedName name="XRefCopy8Row" localSheetId="15" hidden="1">#REF!</definedName>
    <definedName name="XRefCopy8Row" localSheetId="16" hidden="1">#REF!</definedName>
    <definedName name="XRefCopy8Row" localSheetId="17" hidden="1">#REF!</definedName>
    <definedName name="XRefCopy8Row" localSheetId="18" hidden="1">#REF!</definedName>
    <definedName name="XRefCopy8Row" localSheetId="19" hidden="1">#REF!</definedName>
    <definedName name="XRefCopy8Row" localSheetId="20" hidden="1">#REF!</definedName>
    <definedName name="XRefCopy8Row" localSheetId="24" hidden="1">#REF!</definedName>
    <definedName name="XRefCopy8Row" localSheetId="25"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hidden="1">#REF!</definedName>
    <definedName name="XRefCopy9" localSheetId="15" hidden="1">#REF!</definedName>
    <definedName name="XRefCopy9" localSheetId="16" hidden="1">#REF!</definedName>
    <definedName name="XRefCopy9" localSheetId="17" hidden="1">#REF!</definedName>
    <definedName name="XRefCopy9" localSheetId="18" hidden="1">#REF!</definedName>
    <definedName name="XRefCopy9" localSheetId="19" hidden="1">#REF!</definedName>
    <definedName name="XRefCopy9" localSheetId="20" hidden="1">#REF!</definedName>
    <definedName name="XRefCopy9" localSheetId="24" hidden="1">#REF!</definedName>
    <definedName name="XRefCopy9" localSheetId="25"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hidden="1">#REF!</definedName>
    <definedName name="XRefCopy9Row" localSheetId="15" hidden="1">#REF!</definedName>
    <definedName name="XRefCopy9Row" localSheetId="16" hidden="1">#REF!</definedName>
    <definedName name="XRefCopy9Row" localSheetId="17" hidden="1">#REF!</definedName>
    <definedName name="XRefCopy9Row" localSheetId="18" hidden="1">#REF!</definedName>
    <definedName name="XRefCopy9Row" localSheetId="19" hidden="1">#REF!</definedName>
    <definedName name="XRefCopy9Row" localSheetId="20" hidden="1">#REF!</definedName>
    <definedName name="XRefCopy9Row" localSheetId="24" hidden="1">#REF!</definedName>
    <definedName name="XRefCopy9Row" localSheetId="25"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hidden="1">#REF!</definedName>
    <definedName name="XRefCopyRangeCount" hidden="1">1</definedName>
    <definedName name="XRefPaste1" localSheetId="15" hidden="1">#REF!</definedName>
    <definedName name="XRefPaste1" localSheetId="16" hidden="1">#REF!</definedName>
    <definedName name="XRefPaste1" localSheetId="17" hidden="1">#REF!</definedName>
    <definedName name="XRefPaste1" localSheetId="18" hidden="1">#REF!</definedName>
    <definedName name="XRefPaste1" localSheetId="19" hidden="1">#REF!</definedName>
    <definedName name="XRefPaste1" localSheetId="20" hidden="1">#REF!</definedName>
    <definedName name="XRefPaste1" localSheetId="24" hidden="1">#REF!</definedName>
    <definedName name="XRefPaste1" localSheetId="25"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hidden="1">#REF!</definedName>
    <definedName name="XRefPaste1Row" localSheetId="15" hidden="1">#REF!</definedName>
    <definedName name="XRefPaste1Row" localSheetId="16" hidden="1">#REF!</definedName>
    <definedName name="XRefPaste1Row" localSheetId="17" hidden="1">#REF!</definedName>
    <definedName name="XRefPaste1Row" localSheetId="18" hidden="1">#REF!</definedName>
    <definedName name="XRefPaste1Row" localSheetId="19" hidden="1">#REF!</definedName>
    <definedName name="XRefPaste1Row" localSheetId="20" hidden="1">#REF!</definedName>
    <definedName name="XRefPaste1Row" localSheetId="24" hidden="1">#REF!</definedName>
    <definedName name="XRefPaste1Row" localSheetId="25"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hidden="1">#REF!</definedName>
    <definedName name="XRefPaste2" localSheetId="15" hidden="1">#REF!</definedName>
    <definedName name="XRefPaste2" localSheetId="16" hidden="1">#REF!</definedName>
    <definedName name="XRefPaste2" localSheetId="17" hidden="1">#REF!</definedName>
    <definedName name="XRefPaste2" localSheetId="18" hidden="1">#REF!</definedName>
    <definedName name="XRefPaste2" localSheetId="19" hidden="1">#REF!</definedName>
    <definedName name="XRefPaste2" localSheetId="20" hidden="1">#REF!</definedName>
    <definedName name="XRefPaste2" localSheetId="24" hidden="1">#REF!</definedName>
    <definedName name="XRefPaste2" localSheetId="25"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hidden="1">#REF!</definedName>
    <definedName name="XRefPaste2Row" localSheetId="15" hidden="1">#REF!</definedName>
    <definedName name="XRefPaste2Row" localSheetId="16" hidden="1">#REF!</definedName>
    <definedName name="XRefPaste2Row" localSheetId="17" hidden="1">#REF!</definedName>
    <definedName name="XRefPaste2Row" localSheetId="18" hidden="1">#REF!</definedName>
    <definedName name="XRefPaste2Row" localSheetId="19" hidden="1">#REF!</definedName>
    <definedName name="XRefPaste2Row" localSheetId="20" hidden="1">#REF!</definedName>
    <definedName name="XRefPaste2Row" localSheetId="24" hidden="1">#REF!</definedName>
    <definedName name="XRefPaste2Row" localSheetId="25"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hidden="1">#REF!</definedName>
    <definedName name="XRefPaste3" localSheetId="15" hidden="1">#REF!</definedName>
    <definedName name="XRefPaste3" localSheetId="16" hidden="1">#REF!</definedName>
    <definedName name="XRefPaste3" localSheetId="17" hidden="1">#REF!</definedName>
    <definedName name="XRefPaste3" localSheetId="18" hidden="1">#REF!</definedName>
    <definedName name="XRefPaste3" localSheetId="19" hidden="1">#REF!</definedName>
    <definedName name="XRefPaste3" localSheetId="20" hidden="1">#REF!</definedName>
    <definedName name="XRefPaste3" localSheetId="24" hidden="1">#REF!</definedName>
    <definedName name="XRefPaste3" localSheetId="25"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hidden="1">#REF!</definedName>
    <definedName name="XRefPaste3Row" localSheetId="15" hidden="1">#REF!</definedName>
    <definedName name="XRefPaste3Row" localSheetId="16" hidden="1">#REF!</definedName>
    <definedName name="XRefPaste3Row" localSheetId="17" hidden="1">#REF!</definedName>
    <definedName name="XRefPaste3Row" localSheetId="18" hidden="1">#REF!</definedName>
    <definedName name="XRefPaste3Row" localSheetId="19" hidden="1">#REF!</definedName>
    <definedName name="XRefPaste3Row" localSheetId="20" hidden="1">#REF!</definedName>
    <definedName name="XRefPaste3Row" localSheetId="24" hidden="1">#REF!</definedName>
    <definedName name="XRefPaste3Row" localSheetId="25"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hidden="1">#REF!</definedName>
    <definedName name="XRefPaste4" localSheetId="15" hidden="1">#REF!</definedName>
    <definedName name="XRefPaste4" localSheetId="16" hidden="1">#REF!</definedName>
    <definedName name="XRefPaste4" localSheetId="17" hidden="1">#REF!</definedName>
    <definedName name="XRefPaste4" localSheetId="18" hidden="1">#REF!</definedName>
    <definedName name="XRefPaste4" localSheetId="19" hidden="1">#REF!</definedName>
    <definedName name="XRefPaste4" localSheetId="20" hidden="1">#REF!</definedName>
    <definedName name="XRefPaste4" localSheetId="24" hidden="1">#REF!</definedName>
    <definedName name="XRefPaste4" localSheetId="25"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hidden="1">#REF!</definedName>
    <definedName name="XRefPaste4Row" localSheetId="15" hidden="1">#REF!</definedName>
    <definedName name="XRefPaste4Row" localSheetId="16" hidden="1">#REF!</definedName>
    <definedName name="XRefPaste4Row" localSheetId="17" hidden="1">#REF!</definedName>
    <definedName name="XRefPaste4Row" localSheetId="18" hidden="1">#REF!</definedName>
    <definedName name="XRefPaste4Row" localSheetId="19" hidden="1">#REF!</definedName>
    <definedName name="XRefPaste4Row" localSheetId="20" hidden="1">#REF!</definedName>
    <definedName name="XRefPaste4Row" localSheetId="24" hidden="1">#REF!</definedName>
    <definedName name="XRefPaste4Row" localSheetId="25"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hidden="1">#REF!</definedName>
    <definedName name="XRefPaste5Row" localSheetId="15" hidden="1">#REF!</definedName>
    <definedName name="XRefPaste5Row" localSheetId="16" hidden="1">#REF!</definedName>
    <definedName name="XRefPaste5Row" localSheetId="17" hidden="1">#REF!</definedName>
    <definedName name="XRefPaste5Row" localSheetId="18" hidden="1">#REF!</definedName>
    <definedName name="XRefPaste5Row" localSheetId="19" hidden="1">#REF!</definedName>
    <definedName name="XRefPaste5Row" localSheetId="20" hidden="1">#REF!</definedName>
    <definedName name="XRefPaste5Row" localSheetId="24" hidden="1">#REF!</definedName>
    <definedName name="XRefPaste5Row" localSheetId="25"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hidden="1">#REF!</definedName>
    <definedName name="XRefPaste6" localSheetId="15" hidden="1">#REF!</definedName>
    <definedName name="XRefPaste6" localSheetId="16" hidden="1">#REF!</definedName>
    <definedName name="XRefPaste6" localSheetId="17" hidden="1">#REF!</definedName>
    <definedName name="XRefPaste6" localSheetId="18" hidden="1">#REF!</definedName>
    <definedName name="XRefPaste6" localSheetId="19" hidden="1">#REF!</definedName>
    <definedName name="XRefPaste6" localSheetId="20" hidden="1">#REF!</definedName>
    <definedName name="XRefPaste6" localSheetId="24" hidden="1">#REF!</definedName>
    <definedName name="XRefPaste6" localSheetId="25"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hidden="1">#REF!</definedName>
    <definedName name="XRefPaste6Row" localSheetId="15" hidden="1">#REF!</definedName>
    <definedName name="XRefPaste6Row" localSheetId="16" hidden="1">#REF!</definedName>
    <definedName name="XRefPaste6Row" localSheetId="17" hidden="1">#REF!</definedName>
    <definedName name="XRefPaste6Row" localSheetId="18" hidden="1">#REF!</definedName>
    <definedName name="XRefPaste6Row" localSheetId="19" hidden="1">#REF!</definedName>
    <definedName name="XRefPaste6Row" localSheetId="20" hidden="1">#REF!</definedName>
    <definedName name="XRefPaste6Row" localSheetId="24" hidden="1">#REF!</definedName>
    <definedName name="XRefPaste6Row" localSheetId="25"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hidden="1">#REF!</definedName>
    <definedName name="XRefPasteRangeCount" hidden="1">3</definedName>
    <definedName name="xsTYPE">"tbl"</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5">#REF!</definedName>
    <definedName name="YEClose1992" localSheetId="16">#REF!</definedName>
    <definedName name="YEClose1992" localSheetId="17">#REF!</definedName>
    <definedName name="YEClose1992" localSheetId="18">#REF!</definedName>
    <definedName name="YEClose1992" localSheetId="19">#REF!</definedName>
    <definedName name="YEClose1992" localSheetId="20">#REF!</definedName>
    <definedName name="YEClose1992" localSheetId="24">#REF!</definedName>
    <definedName name="YEClose1992" localSheetId="25">#REF!</definedName>
    <definedName name="YEClose1992" localSheetId="26">#REF!</definedName>
    <definedName name="YEClose1992" localSheetId="27">#REF!</definedName>
    <definedName name="YEClose1992" localSheetId="28">#REF!</definedName>
    <definedName name="YEClose1992" localSheetId="29">#REF!</definedName>
    <definedName name="YEClose1992">#REF!</definedName>
    <definedName name="yeperiod" localSheetId="15">#REF!</definedName>
    <definedName name="yeperiod" localSheetId="16">#REF!</definedName>
    <definedName name="yeperiod" localSheetId="17">#REF!</definedName>
    <definedName name="yeperiod" localSheetId="18">#REF!</definedName>
    <definedName name="yeperiod" localSheetId="19">#REF!</definedName>
    <definedName name="yeperiod" localSheetId="20">#REF!</definedName>
    <definedName name="yeperiod" localSheetId="24">#REF!</definedName>
    <definedName name="yeperiod" localSheetId="25">#REF!</definedName>
    <definedName name="yeperiod" localSheetId="26">#REF!</definedName>
    <definedName name="yeperiod" localSheetId="27">#REF!</definedName>
    <definedName name="yeperiod" localSheetId="28">#REF!</definedName>
    <definedName name="yeperiod" localSheetId="29">#REF!</definedName>
    <definedName name="yeperiod">#REF!</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5">'[8]misc tables'!$B$20:$B$21</definedName>
    <definedName name="Yes_No" localSheetId="16">'[8]misc tables'!$B$20:$B$21</definedName>
    <definedName name="Yes_No" localSheetId="17">'[8]misc tables'!$B$20:$B$21</definedName>
    <definedName name="Yes_No" localSheetId="18">'[8]misc tables'!$B$20:$B$21</definedName>
    <definedName name="Yes_No" localSheetId="19">'[8]misc tables'!$B$20:$B$21</definedName>
    <definedName name="Yes_No" localSheetId="20">'[8]misc tables'!$B$20:$B$21</definedName>
    <definedName name="Yes_No" localSheetId="24">'[8]misc tables'!$B$20:$B$21</definedName>
    <definedName name="Yes_No" localSheetId="25">'[8]misc tables'!$B$20:$B$21</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'[8]misc tables'!$B$20:$B$21</definedName>
    <definedName name="yield_curves">[5]Inputs!$B$28</definedName>
    <definedName name="YrAvg" localSheetId="15">#REF!</definedName>
    <definedName name="YrAvg" localSheetId="16">#REF!</definedName>
    <definedName name="YrAvg" localSheetId="17">#REF!</definedName>
    <definedName name="YrAvg" localSheetId="18">#REF!</definedName>
    <definedName name="YrAvg" localSheetId="19">#REF!</definedName>
    <definedName name="YrAvg" localSheetId="20">#REF!</definedName>
    <definedName name="YrAvg" localSheetId="24">#REF!</definedName>
    <definedName name="YrAvg" localSheetId="25">#REF!</definedName>
    <definedName name="YrAvg" localSheetId="26">#REF!</definedName>
    <definedName name="YrAvg" localSheetId="27">#REF!</definedName>
    <definedName name="YrAvg" localSheetId="28">#REF!</definedName>
    <definedName name="YrAvg" localSheetId="29">#REF!</definedName>
    <definedName name="YrAvg">#REF!</definedName>
    <definedName name="YTDInc" localSheetId="15">#REF!</definedName>
    <definedName name="YTDInc" localSheetId="16">#REF!</definedName>
    <definedName name="YTDInc" localSheetId="17">#REF!</definedName>
    <definedName name="YTDInc" localSheetId="18">#REF!</definedName>
    <definedName name="YTDInc" localSheetId="19">#REF!</definedName>
    <definedName name="YTDInc" localSheetId="20">#REF!</definedName>
    <definedName name="YTDInc" localSheetId="24">#REF!</definedName>
    <definedName name="YTDInc" localSheetId="25">#REF!</definedName>
    <definedName name="YTDInc" localSheetId="26">#REF!</definedName>
    <definedName name="YTDInc" localSheetId="27">#REF!</definedName>
    <definedName name="YTDInc" localSheetId="28">#REF!</definedName>
    <definedName name="YTDInc" localSheetId="29">#REF!</definedName>
    <definedName name="YTDInc">#REF!</definedName>
    <definedName name="ytytyt" localSheetId="15">#REF!</definedName>
    <definedName name="ytytyt" localSheetId="16">#REF!</definedName>
    <definedName name="ytytyt" localSheetId="17">#REF!</definedName>
    <definedName name="ytytyt" localSheetId="18">#REF!</definedName>
    <definedName name="ytytyt" localSheetId="19">#REF!</definedName>
    <definedName name="ytytyt" localSheetId="20">#REF!</definedName>
    <definedName name="ytytyt" localSheetId="24">#REF!</definedName>
    <definedName name="ytytyt" localSheetId="25">#REF!</definedName>
    <definedName name="ytytyt" localSheetId="26">#REF!</definedName>
    <definedName name="ytytyt" localSheetId="27">#REF!</definedName>
    <definedName name="ytytyt" localSheetId="28">#REF!</definedName>
    <definedName name="ytytyt" localSheetId="29">#REF!</definedName>
    <definedName name="ytytyt">#REF!</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hidden="1">[31]Inputs!$A$6:$IV$7,[31]Inputs!$A$9:$IV$15,[31]Inputs!$A$22:$IV$23</definedName>
    <definedName name="Z_BA465841_5925_11D2_BE45_080009FCDD9A_.wvu.PrintTitles" hidden="1">[32]Buyout!$A$1:$A$65536,[32]Buyout!$A$2:$IV$2</definedName>
    <definedName name="Z_BA465842_5925_11D2_BE45_080009FCDD9A_.wvu.PrintTitles" hidden="1">'[32]CES Inputs'!$K$1:$K$65536,'[32]CES Inputs'!$A$19:$IV$25</definedName>
    <definedName name="Z_BA465843_5925_11D2_BE45_080009FCDD9A_.wvu.PrintTitles" hidden="1">'[32]CES Inputs'!$K$1:$K$65536,'[32]CES Inputs'!$A$19:$IV$25</definedName>
    <definedName name="Z_BA465844_5925_11D2_BE45_080009FCDD9A_.wvu.PrintTitles" hidden="1">'[32]CES Inputs'!$K$1:$K$65536,'[32]CES Inputs'!$A$19:$IV$25</definedName>
    <definedName name="Z_BA465845_5925_11D2_BE45_080009FCDD9A_.wvu.PrintTitles" hidden="1">'[32]CES Inputs'!$K$1:$K$65536,'[32]CES Inputs'!$A$19:$IV$25</definedName>
    <definedName name="Z_BA465846_5925_11D2_BE45_080009FCDD9A_.wvu.PrintTitles" hidden="1">'[32]CES Inputs'!$K$1:$K$65536,'[32]CES Inputs'!$A$19:$IV$25</definedName>
    <definedName name="Z_D5124360_59F1_11D2_BE45_080009FCDD9A_.wvu.PrintTitles" hidden="1">[32]Buyout!$A$1:$A$65536,[32]Buyout!$A$2:$IV$2</definedName>
    <definedName name="Z_D5124361_59F1_11D2_BE45_080009FCDD9A_.wvu.PrintTitles" hidden="1">'[32]CES Inputs'!$K$1:$K$65536,'[32]CES Inputs'!$A$19:$IV$25</definedName>
    <definedName name="Z_D5124362_59F1_11D2_BE45_080009FCDD9A_.wvu.PrintTitles" hidden="1">'[32]CES Inputs'!$K$1:$K$65536,'[32]CES Inputs'!$A$19:$IV$25</definedName>
    <definedName name="Z_D5124363_59F1_11D2_BE45_080009FCDD9A_.wvu.PrintTitles" hidden="1">'[32]CES Inputs'!$K$1:$K$65536,'[32]CES Inputs'!$A$19:$IV$25</definedName>
    <definedName name="Z_D5124364_59F1_11D2_BE45_080009FCDD9A_.wvu.PrintTitles" hidden="1">'[32]CES Inputs'!$K$1:$K$65536,'[32]CES Inputs'!$A$19:$IV$25</definedName>
    <definedName name="Z_D5124365_59F1_11D2_BE45_080009FCDD9A_.wvu.PrintTitles" hidden="1">'[32]CES Inputs'!$K$1:$K$65536,'[32]CES Inputs'!$A$19:$IV$25</definedName>
    <definedName name="Z_D57DC6C0_593E_11D2_BE45_080009FCDD9A_.wvu.PrintTitles" hidden="1">[32]Buyout!$A$1:$A$65536,[32]Buyout!$A$2:$IV$2</definedName>
    <definedName name="Z_D57DC6C1_593E_11D2_BE45_080009FCDD9A_.wvu.PrintTitles" hidden="1">'[32]CES Inputs'!$K$1:$K$65536,'[32]CES Inputs'!$A$19:$IV$25</definedName>
    <definedName name="Z_D57DC6C2_593E_11D2_BE45_080009FCDD9A_.wvu.PrintTitles" hidden="1">'[32]CES Inputs'!$K$1:$K$65536,'[32]CES Inputs'!$A$19:$IV$25</definedName>
    <definedName name="Z_D57DC6C3_593E_11D2_BE45_080009FCDD9A_.wvu.PrintTitles" hidden="1">'[32]CES Inputs'!$K$1:$K$65536,'[32]CES Inputs'!$A$19:$IV$25</definedName>
    <definedName name="Z_D57DC6C4_593E_11D2_BE45_080009FCDD9A_.wvu.PrintTitles" hidden="1">'[32]CES Inputs'!$K$1:$K$65536,'[32]CES Inputs'!$A$19:$IV$25</definedName>
    <definedName name="Z_D57DC6C5_593E_11D2_BE45_080009FCDD9A_.wvu.PrintTitles" hidden="1">'[32]CES Inputs'!$K$1:$K$65536,'[32]CES Inputs'!$A$19:$IV$25</definedName>
    <definedName name="Z_NWC_CashAP" localSheetId="15">#REF!</definedName>
    <definedName name="Z_NWC_CashAP" localSheetId="16">#REF!</definedName>
    <definedName name="Z_NWC_CashAP" localSheetId="17">#REF!</definedName>
    <definedName name="Z_NWC_CashAP" localSheetId="18">#REF!</definedName>
    <definedName name="Z_NWC_CashAP" localSheetId="19">#REF!</definedName>
    <definedName name="Z_NWC_CashAP" localSheetId="20">#REF!</definedName>
    <definedName name="Z_NWC_CashAP" localSheetId="24">#REF!</definedName>
    <definedName name="Z_NWC_CashAP" localSheetId="25">#REF!</definedName>
    <definedName name="Z_NWC_CashAP" localSheetId="26">#REF!</definedName>
    <definedName name="Z_NWC_CashAP" localSheetId="27">#REF!</definedName>
    <definedName name="Z_NWC_CashAP" localSheetId="28">#REF!</definedName>
    <definedName name="Z_NWC_CashAP" localSheetId="29">#REF!</definedName>
    <definedName name="Z_NWC_CashAP">#REF!</definedName>
    <definedName name="Z_NWC_CashAR" localSheetId="15">#REF!</definedName>
    <definedName name="Z_NWC_CashAR" localSheetId="16">#REF!</definedName>
    <definedName name="Z_NWC_CashAR" localSheetId="17">#REF!</definedName>
    <definedName name="Z_NWC_CashAR" localSheetId="18">#REF!</definedName>
    <definedName name="Z_NWC_CashAR" localSheetId="19">#REF!</definedName>
    <definedName name="Z_NWC_CashAR" localSheetId="20">#REF!</definedName>
    <definedName name="Z_NWC_CashAR" localSheetId="24">#REF!</definedName>
    <definedName name="Z_NWC_CashAR" localSheetId="25">#REF!</definedName>
    <definedName name="Z_NWC_CashAR" localSheetId="26">#REF!</definedName>
    <definedName name="Z_NWC_CashAR" localSheetId="27">#REF!</definedName>
    <definedName name="Z_NWC_CashAR" localSheetId="28">#REF!</definedName>
    <definedName name="Z_NWC_CashAR" localSheetId="29">#REF!</definedName>
    <definedName name="Z_NWC_CashAR">#REF!</definedName>
    <definedName name="Z_NWC_CashComNPurch" localSheetId="15">#REF!</definedName>
    <definedName name="Z_NWC_CashComNPurch" localSheetId="16">#REF!</definedName>
    <definedName name="Z_NWC_CashComNPurch" localSheetId="17">#REF!</definedName>
    <definedName name="Z_NWC_CashComNPurch" localSheetId="18">#REF!</definedName>
    <definedName name="Z_NWC_CashComNPurch" localSheetId="19">#REF!</definedName>
    <definedName name="Z_NWC_CashComNPurch" localSheetId="20">#REF!</definedName>
    <definedName name="Z_NWC_CashComNPurch" localSheetId="24">#REF!</definedName>
    <definedName name="Z_NWC_CashComNPurch" localSheetId="25">#REF!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#REF!</definedName>
    <definedName name="Z_NWC_CashCustDep" localSheetId="15">#REF!</definedName>
    <definedName name="Z_NWC_CashCustDep" localSheetId="16">#REF!</definedName>
    <definedName name="Z_NWC_CashCustDep" localSheetId="17">#REF!</definedName>
    <definedName name="Z_NWC_CashCustDep" localSheetId="18">#REF!</definedName>
    <definedName name="Z_NWC_CashCustDep" localSheetId="19">#REF!</definedName>
    <definedName name="Z_NWC_CashCustDep" localSheetId="20">#REF!</definedName>
    <definedName name="Z_NWC_CashCustDep" localSheetId="24">#REF!</definedName>
    <definedName name="Z_NWC_CashCustDep" localSheetId="25">#REF!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#REF!</definedName>
    <definedName name="Z_NWC_CashDivPay" localSheetId="15">#REF!</definedName>
    <definedName name="Z_NWC_CashDivPay" localSheetId="16">#REF!</definedName>
    <definedName name="Z_NWC_CashDivPay" localSheetId="17">#REF!</definedName>
    <definedName name="Z_NWC_CashDivPay" localSheetId="18">#REF!</definedName>
    <definedName name="Z_NWC_CashDivPay" localSheetId="19">#REF!</definedName>
    <definedName name="Z_NWC_CashDivPay" localSheetId="20">#REF!</definedName>
    <definedName name="Z_NWC_CashDivPay" localSheetId="24">#REF!</definedName>
    <definedName name="Z_NWC_CashDivPay" localSheetId="25">#REF!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#REF!</definedName>
    <definedName name="Z_NWC_CashEnergyLiabilities" localSheetId="15">#REF!</definedName>
    <definedName name="Z_NWC_CashEnergyLiabilities" localSheetId="16">#REF!</definedName>
    <definedName name="Z_NWC_CashEnergyLiabilities" localSheetId="17">#REF!</definedName>
    <definedName name="Z_NWC_CashEnergyLiabilities" localSheetId="18">#REF!</definedName>
    <definedName name="Z_NWC_CashEnergyLiabilities" localSheetId="19">#REF!</definedName>
    <definedName name="Z_NWC_CashEnergyLiabilities" localSheetId="20">#REF!</definedName>
    <definedName name="Z_NWC_CashEnergyLiabilities" localSheetId="24">#REF!</definedName>
    <definedName name="Z_NWC_CashEnergyLiabilities" localSheetId="25">#REF!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#REF!</definedName>
    <definedName name="Z_NWC_CashEnergyTradingAssets" localSheetId="15">#REF!</definedName>
    <definedName name="Z_NWC_CashEnergyTradingAssets" localSheetId="16">#REF!</definedName>
    <definedName name="Z_NWC_CashEnergyTradingAssets" localSheetId="17">#REF!</definedName>
    <definedName name="Z_NWC_CashEnergyTradingAssets" localSheetId="18">#REF!</definedName>
    <definedName name="Z_NWC_CashEnergyTradingAssets" localSheetId="19">#REF!</definedName>
    <definedName name="Z_NWC_CashEnergyTradingAssets" localSheetId="20">#REF!</definedName>
    <definedName name="Z_NWC_CashEnergyTradingAssets" localSheetId="24">#REF!</definedName>
    <definedName name="Z_NWC_CashEnergyTradingAssets" localSheetId="25">#REF!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#REF!</definedName>
    <definedName name="Z_NWC_CashIntPay" localSheetId="15">#REF!</definedName>
    <definedName name="Z_NWC_CashIntPay" localSheetId="16">#REF!</definedName>
    <definedName name="Z_NWC_CashIntPay" localSheetId="17">#REF!</definedName>
    <definedName name="Z_NWC_CashIntPay" localSheetId="18">#REF!</definedName>
    <definedName name="Z_NWC_CashIntPay" localSheetId="19">#REF!</definedName>
    <definedName name="Z_NWC_CashIntPay" localSheetId="20">#REF!</definedName>
    <definedName name="Z_NWC_CashIntPay" localSheetId="24">#REF!</definedName>
    <definedName name="Z_NWC_CashIntPay" localSheetId="25">#REF!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#REF!</definedName>
    <definedName name="Z_NWC_CashInventory" localSheetId="15">#REF!</definedName>
    <definedName name="Z_NWC_CashInventory" localSheetId="16">#REF!</definedName>
    <definedName name="Z_NWC_CashInventory" localSheetId="17">#REF!</definedName>
    <definedName name="Z_NWC_CashInventory" localSheetId="18">#REF!</definedName>
    <definedName name="Z_NWC_CashInventory" localSheetId="19">#REF!</definedName>
    <definedName name="Z_NWC_CashInventory" localSheetId="20">#REF!</definedName>
    <definedName name="Z_NWC_CashInventory" localSheetId="24">#REF!</definedName>
    <definedName name="Z_NWC_CashInventory" localSheetId="25">#REF!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#REF!</definedName>
    <definedName name="Z_NWC_CashNP" localSheetId="15">#REF!</definedName>
    <definedName name="Z_NWC_CashNP" localSheetId="16">#REF!</definedName>
    <definedName name="Z_NWC_CashNP" localSheetId="17">#REF!</definedName>
    <definedName name="Z_NWC_CashNP" localSheetId="18">#REF!</definedName>
    <definedName name="Z_NWC_CashNP" localSheetId="19">#REF!</definedName>
    <definedName name="Z_NWC_CashNP" localSheetId="20">#REF!</definedName>
    <definedName name="Z_NWC_CashNP" localSheetId="24">#REF!</definedName>
    <definedName name="Z_NWC_CashNP" localSheetId="25">#REF!</definedName>
    <definedName name="Z_NWC_CashNP" localSheetId="26">#REF!</definedName>
    <definedName name="Z_NWC_CashNP" localSheetId="27">#REF!</definedName>
    <definedName name="Z_NWC_CashNP" localSheetId="28">#REF!</definedName>
    <definedName name="Z_NWC_CashNP" localSheetId="29">#REF!</definedName>
    <definedName name="Z_NWC_CashNP">#REF!</definedName>
    <definedName name="Z_NWC_CashNR" localSheetId="15">#REF!</definedName>
    <definedName name="Z_NWC_CashNR" localSheetId="16">#REF!</definedName>
    <definedName name="Z_NWC_CashNR" localSheetId="17">#REF!</definedName>
    <definedName name="Z_NWC_CashNR" localSheetId="18">#REF!</definedName>
    <definedName name="Z_NWC_CashNR" localSheetId="19">#REF!</definedName>
    <definedName name="Z_NWC_CashNR" localSheetId="20">#REF!</definedName>
    <definedName name="Z_NWC_CashNR" localSheetId="24">#REF!</definedName>
    <definedName name="Z_NWC_CashNR" localSheetId="25">#REF!</definedName>
    <definedName name="Z_NWC_CashNR" localSheetId="26">#REF!</definedName>
    <definedName name="Z_NWC_CashNR" localSheetId="27">#REF!</definedName>
    <definedName name="Z_NWC_CashNR" localSheetId="28">#REF!</definedName>
    <definedName name="Z_NWC_CashNR" localSheetId="29">#REF!</definedName>
    <definedName name="Z_NWC_CashNR">#REF!</definedName>
    <definedName name="Z_NWC_CashOthAssets" localSheetId="15">#REF!</definedName>
    <definedName name="Z_NWC_CashOthAssets" localSheetId="16">#REF!</definedName>
    <definedName name="Z_NWC_CashOthAssets" localSheetId="17">#REF!</definedName>
    <definedName name="Z_NWC_CashOthAssets" localSheetId="18">#REF!</definedName>
    <definedName name="Z_NWC_CashOthAssets" localSheetId="19">#REF!</definedName>
    <definedName name="Z_NWC_CashOthAssets" localSheetId="20">#REF!</definedName>
    <definedName name="Z_NWC_CashOthAssets" localSheetId="24">#REF!</definedName>
    <definedName name="Z_NWC_CashOthAssets" localSheetId="25">#REF!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#REF!</definedName>
    <definedName name="Z_NWC_CashOthLiabilities" localSheetId="15">#REF!</definedName>
    <definedName name="Z_NWC_CashOthLiabilities" localSheetId="16">#REF!</definedName>
    <definedName name="Z_NWC_CashOthLiabilities" localSheetId="17">#REF!</definedName>
    <definedName name="Z_NWC_CashOthLiabilities" localSheetId="18">#REF!</definedName>
    <definedName name="Z_NWC_CashOthLiabilities" localSheetId="19">#REF!</definedName>
    <definedName name="Z_NWC_CashOthLiabilities" localSheetId="20">#REF!</definedName>
    <definedName name="Z_NWC_CashOthLiabilities" localSheetId="24">#REF!</definedName>
    <definedName name="Z_NWC_CashOthLiabilities" localSheetId="25">#REF!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#REF!</definedName>
    <definedName name="Z_NWC_CashRegAssets" localSheetId="15">#REF!</definedName>
    <definedName name="Z_NWC_CashRegAssets" localSheetId="16">#REF!</definedName>
    <definedName name="Z_NWC_CashRegAssets" localSheetId="17">#REF!</definedName>
    <definedName name="Z_NWC_CashRegAssets" localSheetId="18">#REF!</definedName>
    <definedName name="Z_NWC_CashRegAssets" localSheetId="19">#REF!</definedName>
    <definedName name="Z_NWC_CashRegAssets" localSheetId="20">#REF!</definedName>
    <definedName name="Z_NWC_CashRegAssets" localSheetId="24">#REF!</definedName>
    <definedName name="Z_NWC_CashRegAssets" localSheetId="25">#REF!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#REF!</definedName>
    <definedName name="Z_NWC_CashRegLiabilities" localSheetId="15">#REF!</definedName>
    <definedName name="Z_NWC_CashRegLiabilities" localSheetId="16">#REF!</definedName>
    <definedName name="Z_NWC_CashRegLiabilities" localSheetId="17">#REF!</definedName>
    <definedName name="Z_NWC_CashRegLiabilities" localSheetId="18">#REF!</definedName>
    <definedName name="Z_NWC_CashRegLiabilities" localSheetId="19">#REF!</definedName>
    <definedName name="Z_NWC_CashRegLiabilities" localSheetId="20">#REF!</definedName>
    <definedName name="Z_NWC_CashRegLiabilities" localSheetId="24">#REF!</definedName>
    <definedName name="Z_NWC_CashRegLiabilities" localSheetId="25">#REF!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#REF!</definedName>
    <definedName name="Z_NWC_CashRepurchaseObligations" localSheetId="15">#REF!</definedName>
    <definedName name="Z_NWC_CashRepurchaseObligations" localSheetId="16">#REF!</definedName>
    <definedName name="Z_NWC_CashRepurchaseObligations" localSheetId="17">#REF!</definedName>
    <definedName name="Z_NWC_CashRepurchaseObligations" localSheetId="18">#REF!</definedName>
    <definedName name="Z_NWC_CashRepurchaseObligations" localSheetId="19">#REF!</definedName>
    <definedName name="Z_NWC_CashRepurchaseObligations" localSheetId="20">#REF!</definedName>
    <definedName name="Z_NWC_CashRepurchaseObligations" localSheetId="24">#REF!</definedName>
    <definedName name="Z_NWC_CashRepurchaseObligations" localSheetId="25">#REF!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#REF!</definedName>
    <definedName name="Z_NWC_CashResaleAgreements" localSheetId="15">#REF!</definedName>
    <definedName name="Z_NWC_CashResaleAgreements" localSheetId="16">#REF!</definedName>
    <definedName name="Z_NWC_CashResaleAgreements" localSheetId="17">#REF!</definedName>
    <definedName name="Z_NWC_CashResaleAgreements" localSheetId="18">#REF!</definedName>
    <definedName name="Z_NWC_CashResaleAgreements" localSheetId="19">#REF!</definedName>
    <definedName name="Z_NWC_CashResaleAgreements" localSheetId="20">#REF!</definedName>
    <definedName name="Z_NWC_CashResaleAgreements" localSheetId="24">#REF!</definedName>
    <definedName name="Z_NWC_CashResaleAgreements" localSheetId="25">#REF!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#REF!</definedName>
    <definedName name="Z_NWC_CashTAX" localSheetId="15">#REF!</definedName>
    <definedName name="Z_NWC_CashTAX" localSheetId="16">#REF!</definedName>
    <definedName name="Z_NWC_CashTAX" localSheetId="17">#REF!</definedName>
    <definedName name="Z_NWC_CashTAX" localSheetId="18">#REF!</definedName>
    <definedName name="Z_NWC_CashTAX" localSheetId="19">#REF!</definedName>
    <definedName name="Z_NWC_CashTAX" localSheetId="20">#REF!</definedName>
    <definedName name="Z_NWC_CashTAX" localSheetId="24">#REF!</definedName>
    <definedName name="Z_NWC_CashTAX" localSheetId="25">#REF!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#REF!</definedName>
    <definedName name="zzzzzzzzzz" localSheetId="15" hidden="1">{"SourcesUses",#N/A,TRUE,"CFMODEL";"TransOverview",#N/A,TRUE,"CFMODEL"}</definedName>
    <definedName name="zzzzzzzzzz" localSheetId="16" hidden="1">{"SourcesUses",#N/A,TRUE,"CFMODEL";"TransOverview",#N/A,TRUE,"CFMODEL"}</definedName>
    <definedName name="zzzzzzzzzz" localSheetId="17" hidden="1">{"SourcesUses",#N/A,TRUE,"CFMODEL";"TransOverview",#N/A,TRUE,"CFMODEL"}</definedName>
    <definedName name="zzzzzzzzzz" localSheetId="18" hidden="1">{"SourcesUses",#N/A,TRUE,"CFMODEL";"TransOverview",#N/A,TRUE,"CFMODEL"}</definedName>
    <definedName name="zzzzzzzzzz" localSheetId="19" hidden="1">{"SourcesUses",#N/A,TRUE,"CFMODEL";"TransOverview",#N/A,TRUE,"CFMODEL"}</definedName>
    <definedName name="zzzzzzzzzz" localSheetId="20" hidden="1">{"SourcesUses",#N/A,TRUE,"CFMODEL";"TransOverview",#N/A,TRUE,"CFMODEL"}</definedName>
    <definedName name="zzzzzzzzzz" localSheetId="21" hidden="1">{"SourcesUses",#N/A,TRUE,"CFMODEL";"TransOverview",#N/A,TRUE,"CFMODEL"}</definedName>
    <definedName name="zzzzzzzzzz" localSheetId="2" hidden="1">{"SourcesUses",#N/A,TRUE,"CFMODEL";"TransOverview",#N/A,TRUE,"CFMODEL"}</definedName>
    <definedName name="zzzzzzzzzz" localSheetId="7" hidden="1">{"SourcesUses",#N/A,TRUE,"CFMODEL";"TransOverview",#N/A,TRUE,"CFMODEL"}</definedName>
    <definedName name="zzzzzzzzzz" localSheetId="12" hidden="1">{"SourcesUses",#N/A,TRUE,"CFMODEL";"TransOverview",#N/A,TRUE,"CFMODEL"}</definedName>
    <definedName name="zzzzzzzzzz" localSheetId="14" hidden="1">{"SourcesUses",#N/A,TRUE,"CFMODEL";"TransOverview",#N/A,TRUE,"CFMODEL"}</definedName>
    <definedName name="zzzzzzzzzz" localSheetId="24" hidden="1">{"SourcesUses",#N/A,TRUE,"CFMODEL";"TransOverview",#N/A,TRUE,"CFMODEL"}</definedName>
    <definedName name="zzzzzzzzzz" localSheetId="25"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zzzzzzz" localSheetId="15" hidden="1">{"SourcesUses",#N/A,TRUE,"CFMODEL";"TransOverview",#N/A,TRUE,"CFMODEL"}</definedName>
    <definedName name="zzzzzzzzzzzzzzzzz" localSheetId="16"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19" hidden="1">{"SourcesUses",#N/A,TRUE,"CFMODEL";"TransOverview",#N/A,TRUE,"CFMODEL"}</definedName>
    <definedName name="zzzzzzzzzzzzzzzzz" localSheetId="20" hidden="1">{"SourcesUses",#N/A,TRUE,"CFMODEL";"TransOverview",#N/A,TRUE,"CFMODEL"}</definedName>
    <definedName name="zzzzzzzzzzzzzzzzz" localSheetId="21" hidden="1">{"SourcesUses",#N/A,TRUE,"CFMODEL";"TransOverview",#N/A,TRUE,"CFMODEL"}</definedName>
    <definedName name="zzzzzzzzzzzzzzzzz" localSheetId="2" hidden="1">{"SourcesUses",#N/A,TRUE,"CFMODEL";"TransOverview",#N/A,TRUE,"CFMODEL"}</definedName>
    <definedName name="zzzzzzzzzzzzzzzzz" localSheetId="7" hidden="1">{"SourcesUses",#N/A,TRUE,"CFMODEL";"TransOverview",#N/A,TRUE,"CFMODEL"}</definedName>
    <definedName name="zzzzzzzzzzzzzzzzz" localSheetId="12" hidden="1">{"SourcesUses",#N/A,TRUE,"CFMODEL";"TransOverview",#N/A,TRUE,"CFMODEL"}</definedName>
    <definedName name="zzzzzzzzzzzzzzzzz" localSheetId="14" hidden="1">{"SourcesUses",#N/A,TRUE,"CFMODEL";"TransOverview",#N/A,TRUE,"CFMODEL"}</definedName>
    <definedName name="zzzzzzzzzzzzzzzzz" localSheetId="24" hidden="1">{"SourcesUses",#N/A,TRUE,"CFMODEL";"TransOverview",#N/A,TRUE,"CFMODEL"}</definedName>
    <definedName name="zzzzzzzzzzzzzzzzz" localSheetId="25"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zzzzzzzz" localSheetId="15" hidden="1">{"Income Statement",#N/A,FALSE,"CFMODEL";"Balance Sheet",#N/A,FALSE,"CFMODEL"}</definedName>
    <definedName name="zzzzzzzzzzzzzzzzzzzzzzzzz" localSheetId="16" hidden="1">{"Income Statement",#N/A,FALSE,"CFMODEL";"Balance Sheet",#N/A,FALSE,"CFMODEL"}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19" hidden="1">{"Income Statement",#N/A,FALSE,"CFMODEL";"Balance Sheet",#N/A,FALSE,"CFMODEL"}</definedName>
    <definedName name="zzzzzzzzzzzzzzzzzzzzzzzzz" localSheetId="20" hidden="1">{"Income Statement",#N/A,FALSE,"CFMODEL";"Balance Sheet",#N/A,FALSE,"CFMODEL"}</definedName>
    <definedName name="zzzzzzzzzzzzzzzzzzzzzzzzz" localSheetId="21" hidden="1">{"Income Statement",#N/A,FALSE,"CFMODEL";"Balance Sheet",#N/A,FALSE,"CFMODEL"}</definedName>
    <definedName name="zzzzzzzzzzzzzzzzzzzzzzzzz" localSheetId="2" hidden="1">{"Income Statement",#N/A,FALSE,"CFMODEL";"Balance Sheet",#N/A,FALSE,"CFMODEL"}</definedName>
    <definedName name="zzzzzzzzzzzzzzzzzzzzzzzzz" localSheetId="7" hidden="1">{"Income Statement",#N/A,FALSE,"CFMODEL";"Balance Sheet",#N/A,FALSE,"CFMODEL"}</definedName>
    <definedName name="zzzzzzzzzzzzzzzzzzzzzzzzz" localSheetId="12" hidden="1">{"Income Statement",#N/A,FALSE,"CFMODEL";"Balance Sheet",#N/A,FALSE,"CFMODEL"}</definedName>
    <definedName name="zzzzzzzzzzzzzzzzzzzzzzzzz" localSheetId="14" hidden="1">{"Income Statement",#N/A,FALSE,"CFMODEL";"Balance Sheet",#N/A,FALSE,"CFMODEL"}</definedName>
    <definedName name="zzzzzzzzzzzzzzzzzzzzzzzzz" localSheetId="24" hidden="1">{"Income Statement",#N/A,FALSE,"CFMODEL";"Balance Sheet",#N/A,FALSE,"CFMODEL"}</definedName>
    <definedName name="zzzzzzzzzzzzzzzzzzzzzzzzz" localSheetId="25"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zz" localSheetId="15" hidden="1">{"SourcesUses",#N/A,TRUE,"FundsFlow";"TransOverview",#N/A,TRUE,"FundsFlow"}</definedName>
    <definedName name="zzzzzzzzzzzzzzzzzzzzzzzzzzz" localSheetId="16" hidden="1">{"SourcesUses",#N/A,TRUE,"FundsFlow";"TransOverview",#N/A,TRUE,"FundsFlow"}</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19" hidden="1">{"SourcesUses",#N/A,TRUE,"FundsFlow";"TransOverview",#N/A,TRUE,"FundsFlow"}</definedName>
    <definedName name="zzzzzzzzzzzzzzzzzzzzzzzzzzz" localSheetId="20" hidden="1">{"SourcesUses",#N/A,TRUE,"FundsFlow";"TransOverview",#N/A,TRUE,"FundsFlow"}</definedName>
    <definedName name="zzzzzzzzzzzzzzzzzzzzzzzzzzz" localSheetId="21" hidden="1">{"SourcesUses",#N/A,TRUE,"FundsFlow";"TransOverview",#N/A,TRUE,"FundsFlow"}</definedName>
    <definedName name="zzzzzzzzzzzzzzzzzzzzzzzzzzz" localSheetId="2" hidden="1">{"SourcesUses",#N/A,TRUE,"FundsFlow";"TransOverview",#N/A,TRUE,"FundsFlow"}</definedName>
    <definedName name="zzzzzzzzzzzzzzzzzzzzzzzzzzz" localSheetId="7" hidden="1">{"SourcesUses",#N/A,TRUE,"FundsFlow";"TransOverview",#N/A,TRUE,"FundsFlow"}</definedName>
    <definedName name="zzzzzzzzzzzzzzzzzzzzzzzzzzz" localSheetId="12" hidden="1">{"SourcesUses",#N/A,TRUE,"FundsFlow";"TransOverview",#N/A,TRUE,"FundsFlow"}</definedName>
    <definedName name="zzzzzzzzzzzzzzzzzzzzzzzzzzz" localSheetId="14" hidden="1">{"SourcesUses",#N/A,TRUE,"FundsFlow";"TransOverview",#N/A,TRUE,"FundsFlow"}</definedName>
    <definedName name="zzzzzzzzzzzzzzzzzzzzzzzzzzz" localSheetId="24" hidden="1">{"SourcesUses",#N/A,TRUE,"FundsFlow";"TransOverview",#N/A,TRUE,"FundsFlow"}</definedName>
    <definedName name="zzzzzzzzzzzzzzzzzzzzzzzzzzz" localSheetId="25"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zz" localSheetId="15" hidden="1">{"SourcesUses",#N/A,TRUE,"CFMODEL";"TransOverview",#N/A,TRUE,"CFMODEL"}</definedName>
    <definedName name="zzzzzzzzzzzzzzzzzzzzzzzzzzzzz" localSheetId="16" hidden="1">{"SourcesUses",#N/A,TRUE,"CFMODEL";"TransOverview",#N/A,TRUE,"CFMODEL"}</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19" hidden="1">{"SourcesUses",#N/A,TRUE,"CFMODEL";"TransOverview",#N/A,TRUE,"CFMODEL"}</definedName>
    <definedName name="zzzzzzzzzzzzzzzzzzzzzzzzzzzzz" localSheetId="20" hidden="1">{"SourcesUses",#N/A,TRUE,"CFMODEL";"TransOverview",#N/A,TRUE,"CFMODEL"}</definedName>
    <definedName name="zzzzzzzzzzzzzzzzzzzzzzzzzzzzz" localSheetId="21" hidden="1">{"SourcesUses",#N/A,TRUE,"CFMODEL";"TransOverview",#N/A,TRUE,"CFMODEL"}</definedName>
    <definedName name="zzzzzzzzzzzzzzzzzzzzzzzzzzzzz" localSheetId="2" hidden="1">{"SourcesUses",#N/A,TRUE,"CFMODEL";"TransOverview",#N/A,TRUE,"CFMODEL"}</definedName>
    <definedName name="zzzzzzzzzzzzzzzzzzzzzzzzzzzzz" localSheetId="7" hidden="1">{"SourcesUses",#N/A,TRUE,"CFMODEL";"TransOverview",#N/A,TRUE,"CFMODEL"}</definedName>
    <definedName name="zzzzzzzzzzzzzzzzzzzzzzzzzzzzz" localSheetId="12" hidden="1">{"SourcesUses",#N/A,TRUE,"CFMODEL";"TransOverview",#N/A,TRUE,"CFMODEL"}</definedName>
    <definedName name="zzzzzzzzzzzzzzzzzzzzzzzzzzzzz" localSheetId="14" hidden="1">{"SourcesUses",#N/A,TRUE,"CFMODEL";"TransOverview",#N/A,TRUE,"CFMODEL"}</definedName>
    <definedName name="zzzzzzzzzzzzzzzzzzzzzzzzzzzzz" localSheetId="24" hidden="1">{"SourcesUses",#N/A,TRUE,"CFMODEL";"TransOverview",#N/A,TRUE,"CFMODEL"}</definedName>
    <definedName name="zzzzzzzzzzzzzzzzzzzzzzzzzzzzz" localSheetId="25"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89" l="1"/>
  <c r="H40" i="87"/>
  <c r="H17" i="87"/>
  <c r="W12" i="86"/>
  <c r="B17" i="75"/>
  <c r="G17" i="75"/>
  <c r="B41" i="72"/>
  <c r="D34" i="72"/>
  <c r="B17" i="72"/>
  <c r="W19" i="71" l="1"/>
  <c r="W9" i="71"/>
  <c r="W10" i="71" s="1"/>
  <c r="W11" i="71" s="1"/>
  <c r="W12" i="71" s="1"/>
  <c r="D112" i="115" l="1"/>
  <c r="F8" i="83" l="1"/>
  <c r="E6" i="83"/>
  <c r="C6" i="83"/>
  <c r="D10" i="89"/>
  <c r="H7" i="89"/>
  <c r="G7" i="89"/>
  <c r="J12" i="86"/>
  <c r="E12" i="86"/>
  <c r="K12" i="86" s="1"/>
  <c r="Y12" i="86"/>
  <c r="T12" i="86"/>
  <c r="O12" i="86"/>
  <c r="D10" i="87"/>
  <c r="D33" i="87"/>
  <c r="G31" i="87"/>
  <c r="I31" i="87" s="1"/>
  <c r="G8" i="87"/>
  <c r="H8" i="87" s="1"/>
  <c r="I32" i="72"/>
  <c r="G32" i="72"/>
  <c r="H32" i="72" s="1"/>
  <c r="G8" i="72"/>
  <c r="I8" i="72" s="1"/>
  <c r="D10" i="72"/>
  <c r="J12" i="71"/>
  <c r="E12" i="71"/>
  <c r="K12" i="71" s="1"/>
  <c r="Y12" i="71"/>
  <c r="T12" i="71"/>
  <c r="O12" i="71"/>
  <c r="H7" i="75"/>
  <c r="G7" i="75"/>
  <c r="D10" i="75"/>
  <c r="G43" i="76"/>
  <c r="F43" i="76"/>
  <c r="I103" i="116"/>
  <c r="H103" i="116"/>
  <c r="G103" i="116"/>
  <c r="F103" i="116"/>
  <c r="E103" i="116"/>
  <c r="B17" i="89"/>
  <c r="W8" i="86"/>
  <c r="W9" i="86" s="1"/>
  <c r="W10" i="86" s="1"/>
  <c r="W11" i="86" s="1"/>
  <c r="D9" i="75"/>
  <c r="H8" i="72" l="1"/>
  <c r="J14" i="116"/>
  <c r="J22" i="116"/>
  <c r="J31" i="116"/>
  <c r="J40" i="116"/>
  <c r="J48" i="116"/>
  <c r="J56" i="116"/>
  <c r="J65" i="116"/>
  <c r="J73" i="116"/>
  <c r="J82" i="116"/>
  <c r="J15" i="116"/>
  <c r="J23" i="116"/>
  <c r="J32" i="116"/>
  <c r="J41" i="116"/>
  <c r="J49" i="116"/>
  <c r="J58" i="116"/>
  <c r="J66" i="116"/>
  <c r="J74" i="116"/>
  <c r="J83" i="116"/>
  <c r="J16" i="116"/>
  <c r="J24" i="116"/>
  <c r="J33" i="116"/>
  <c r="J42" i="116"/>
  <c r="J50" i="116"/>
  <c r="J59" i="116"/>
  <c r="J67" i="116"/>
  <c r="J76" i="116"/>
  <c r="J84" i="116"/>
  <c r="J25" i="116"/>
  <c r="J34" i="116"/>
  <c r="J43" i="116"/>
  <c r="J51" i="116"/>
  <c r="J60" i="116"/>
  <c r="J68" i="116"/>
  <c r="J77" i="116"/>
  <c r="J85" i="116"/>
  <c r="J9" i="116"/>
  <c r="J18" i="116"/>
  <c r="J26" i="116"/>
  <c r="J35" i="116"/>
  <c r="J44" i="116"/>
  <c r="J52" i="116"/>
  <c r="J61" i="116"/>
  <c r="J69" i="116"/>
  <c r="J78" i="116"/>
  <c r="J86" i="116"/>
  <c r="J10" i="116"/>
  <c r="J19" i="116"/>
  <c r="J27" i="116"/>
  <c r="J36" i="116"/>
  <c r="J45" i="116"/>
  <c r="J53" i="116"/>
  <c r="J62" i="116"/>
  <c r="J70" i="116"/>
  <c r="J79" i="116"/>
  <c r="J11" i="116"/>
  <c r="J20" i="116"/>
  <c r="J28" i="116"/>
  <c r="J38" i="116"/>
  <c r="J46" i="116"/>
  <c r="J54" i="116"/>
  <c r="J63" i="116"/>
  <c r="J71" i="116"/>
  <c r="J80" i="116"/>
  <c r="J13" i="116"/>
  <c r="J21" i="116"/>
  <c r="J29" i="116"/>
  <c r="J47" i="116"/>
  <c r="J55" i="116"/>
  <c r="J64" i="116"/>
  <c r="J81" i="116"/>
  <c r="J17" i="116"/>
  <c r="J39" i="116"/>
  <c r="J72" i="116"/>
  <c r="V12" i="71"/>
  <c r="U12" i="71"/>
  <c r="U12" i="86"/>
  <c r="V12" i="86"/>
  <c r="I8" i="87"/>
  <c r="H31" i="87"/>
  <c r="J99" i="116"/>
  <c r="J94" i="116"/>
  <c r="J91" i="116"/>
  <c r="J89" i="116"/>
  <c r="J98" i="116"/>
  <c r="J92" i="116"/>
  <c r="J96" i="116"/>
  <c r="J93" i="116"/>
  <c r="J88" i="116"/>
  <c r="J95" i="116"/>
  <c r="J90" i="116"/>
  <c r="Y11" i="86"/>
  <c r="T11" i="86"/>
  <c r="O11" i="86"/>
  <c r="J11" i="86"/>
  <c r="E11" i="86"/>
  <c r="K11" i="86" s="1"/>
  <c r="H6" i="89"/>
  <c r="G6" i="89"/>
  <c r="D9" i="89"/>
  <c r="I30" i="87"/>
  <c r="H30" i="87"/>
  <c r="G30" i="87"/>
  <c r="G7" i="87"/>
  <c r="I7" i="87" s="1"/>
  <c r="D9" i="87"/>
  <c r="D32" i="87"/>
  <c r="H6" i="75"/>
  <c r="G6" i="75"/>
  <c r="I7" i="72"/>
  <c r="G7" i="72"/>
  <c r="H7" i="72" s="1"/>
  <c r="G31" i="72"/>
  <c r="H31" i="72" s="1"/>
  <c r="D33" i="72"/>
  <c r="D9" i="72"/>
  <c r="T11" i="71"/>
  <c r="O11" i="71"/>
  <c r="J11" i="71"/>
  <c r="E11" i="71"/>
  <c r="K11" i="71" s="1"/>
  <c r="Y11" i="71"/>
  <c r="D56" i="21"/>
  <c r="C56" i="21"/>
  <c r="B56" i="21"/>
  <c r="F110" i="21"/>
  <c r="G110" i="21"/>
  <c r="E110" i="21"/>
  <c r="F162" i="21"/>
  <c r="G162" i="21"/>
  <c r="E162" i="21"/>
  <c r="C65" i="7"/>
  <c r="D65" i="7"/>
  <c r="E65" i="7"/>
  <c r="F65" i="7"/>
  <c r="G65" i="7"/>
  <c r="H65" i="7"/>
  <c r="I65" i="7"/>
  <c r="J65" i="7"/>
  <c r="K65" i="7"/>
  <c r="L65" i="7"/>
  <c r="M65" i="7"/>
  <c r="N65" i="7"/>
  <c r="O65" i="7"/>
  <c r="P65" i="7"/>
  <c r="Q65" i="7"/>
  <c r="B65" i="7"/>
  <c r="E56" i="7"/>
  <c r="D56" i="7"/>
  <c r="Q54" i="7"/>
  <c r="P54" i="7"/>
  <c r="P55" i="7"/>
  <c r="Q55" i="7"/>
  <c r="Q56" i="7"/>
  <c r="P56" i="7"/>
  <c r="E55" i="7"/>
  <c r="J103" i="116" l="1"/>
  <c r="V11" i="71"/>
  <c r="U11" i="71"/>
  <c r="V11" i="86"/>
  <c r="U11" i="86"/>
  <c r="H7" i="87"/>
  <c r="I31" i="72"/>
  <c r="N56" i="7"/>
  <c r="O56" i="7"/>
  <c r="C43" i="7" l="1"/>
  <c r="D43" i="7"/>
  <c r="E43" i="7"/>
  <c r="F43" i="7"/>
  <c r="G43" i="7"/>
  <c r="H43" i="7"/>
  <c r="I43" i="7"/>
  <c r="J43" i="7"/>
  <c r="K43" i="7"/>
  <c r="L43" i="7"/>
  <c r="M43" i="7"/>
  <c r="N43" i="7"/>
  <c r="O43" i="7"/>
  <c r="P43" i="7"/>
  <c r="Q43" i="7"/>
  <c r="F41" i="115"/>
  <c r="I6" i="72"/>
  <c r="H6" i="72"/>
  <c r="G6" i="72"/>
  <c r="I30" i="72"/>
  <c r="H30" i="72"/>
  <c r="G30" i="72"/>
  <c r="D32" i="72"/>
  <c r="D8" i="72"/>
  <c r="H5" i="75" l="1"/>
  <c r="G5" i="75"/>
  <c r="D8" i="75"/>
  <c r="Y10" i="71"/>
  <c r="T10" i="71"/>
  <c r="O10" i="71"/>
  <c r="J10" i="71" l="1"/>
  <c r="E10" i="71"/>
  <c r="K10" i="71" l="1"/>
  <c r="L20" i="8"/>
  <c r="K20" i="8"/>
  <c r="I6" i="87"/>
  <c r="H6" i="87"/>
  <c r="I29" i="87"/>
  <c r="H29" i="87"/>
  <c r="G29" i="87"/>
  <c r="D31" i="87"/>
  <c r="V10" i="71" l="1"/>
  <c r="U10" i="71"/>
  <c r="H5" i="89"/>
  <c r="G5" i="89"/>
  <c r="D8" i="89"/>
  <c r="D8" i="87" l="1"/>
  <c r="Y10" i="86"/>
  <c r="U10" i="86"/>
  <c r="T10" i="86"/>
  <c r="V10" i="86" s="1"/>
  <c r="O10" i="86"/>
  <c r="K10" i="86"/>
  <c r="J10" i="86"/>
  <c r="E10" i="86"/>
  <c r="I98" i="112" l="1"/>
  <c r="H98" i="112"/>
  <c r="G98" i="112"/>
  <c r="F98" i="112"/>
  <c r="F56" i="21" l="1"/>
  <c r="G56" i="21"/>
  <c r="E56" i="21"/>
  <c r="N55" i="7"/>
  <c r="O55" i="7"/>
  <c r="B43" i="7"/>
  <c r="T9" i="71"/>
  <c r="O9" i="71"/>
  <c r="J9" i="71"/>
  <c r="E9" i="71"/>
  <c r="K9" i="71" s="1"/>
  <c r="U9" i="71" l="1"/>
  <c r="V9" i="71"/>
  <c r="G53" i="74" l="1"/>
  <c r="G52" i="74"/>
  <c r="G51" i="74"/>
  <c r="G50" i="74"/>
  <c r="G49" i="74"/>
  <c r="G48" i="74"/>
  <c r="G47" i="74"/>
  <c r="G46" i="74"/>
  <c r="G45" i="74"/>
  <c r="G44" i="74"/>
  <c r="G43" i="74"/>
  <c r="G42" i="74"/>
  <c r="G41" i="74"/>
  <c r="G40" i="74"/>
  <c r="G39" i="74"/>
  <c r="G38" i="74"/>
  <c r="G37" i="74"/>
  <c r="G36" i="74"/>
  <c r="G35" i="74"/>
  <c r="G34" i="74"/>
  <c r="G33" i="74"/>
  <c r="G32" i="74"/>
  <c r="G31" i="74"/>
  <c r="G30" i="74"/>
  <c r="G29" i="74"/>
  <c r="G28" i="74"/>
  <c r="G27" i="74"/>
  <c r="G26" i="74"/>
  <c r="G25" i="74"/>
  <c r="G24" i="74"/>
  <c r="G23" i="74"/>
  <c r="G22" i="74"/>
  <c r="G21" i="74"/>
  <c r="G20" i="74"/>
  <c r="G19" i="74"/>
  <c r="G18" i="74"/>
  <c r="G17" i="74"/>
  <c r="G16" i="74"/>
  <c r="G15" i="74"/>
  <c r="G14" i="74"/>
  <c r="G13" i="74"/>
  <c r="G12" i="74"/>
  <c r="G11" i="74"/>
  <c r="G10" i="74"/>
  <c r="G9" i="74"/>
  <c r="G8" i="74"/>
  <c r="G7" i="74"/>
  <c r="D7" i="72"/>
  <c r="D31" i="72"/>
  <c r="D7" i="75"/>
  <c r="D7" i="89" l="1"/>
  <c r="I29" i="72"/>
  <c r="G29" i="72"/>
  <c r="H29" i="72" s="1"/>
  <c r="G5" i="72"/>
  <c r="I5" i="72" s="1"/>
  <c r="G5" i="87"/>
  <c r="I5" i="87" s="1"/>
  <c r="G28" i="87"/>
  <c r="I28" i="87" s="1"/>
  <c r="D30" i="87"/>
  <c r="D7" i="87"/>
  <c r="J9" i="86"/>
  <c r="K9" i="86" s="1"/>
  <c r="H28" i="87" l="1"/>
  <c r="H5" i="87"/>
  <c r="H5" i="72"/>
  <c r="Y9" i="86"/>
  <c r="V9" i="86"/>
  <c r="U9" i="86"/>
  <c r="T9" i="86"/>
  <c r="O9" i="86"/>
  <c r="O54" i="7"/>
  <c r="O53" i="7"/>
  <c r="P53" i="7"/>
  <c r="Q53" i="7"/>
  <c r="N54" i="7"/>
  <c r="N53" i="7"/>
  <c r="F91" i="115" l="1"/>
  <c r="F95" i="115"/>
  <c r="F96" i="115"/>
  <c r="F84" i="115"/>
  <c r="D103" i="115"/>
  <c r="D105" i="115"/>
  <c r="D106" i="115"/>
  <c r="D107" i="115"/>
  <c r="D108" i="115"/>
  <c r="D110" i="115"/>
  <c r="D111" i="115"/>
  <c r="D101" i="115"/>
  <c r="G6" i="83" l="1"/>
  <c r="F6" i="83"/>
  <c r="T8" i="71" l="1"/>
  <c r="O8" i="71"/>
  <c r="J8" i="71" l="1"/>
  <c r="E8" i="71"/>
  <c r="D6" i="75"/>
  <c r="D6" i="72"/>
  <c r="D30" i="72"/>
  <c r="D6" i="89"/>
  <c r="D29" i="87"/>
  <c r="D6" i="87"/>
  <c r="Y8" i="86"/>
  <c r="T8" i="86"/>
  <c r="O8" i="86"/>
  <c r="J8" i="86"/>
  <c r="K8" i="86" s="1"/>
  <c r="K8" i="71" l="1"/>
  <c r="V8" i="71" s="1"/>
  <c r="W8" i="71" s="1"/>
  <c r="V8" i="86"/>
  <c r="U8" i="86"/>
  <c r="Y9" i="71" l="1"/>
  <c r="Y8" i="71"/>
  <c r="U8" i="71"/>
  <c r="E6" i="85"/>
  <c r="L18" i="8" l="1"/>
  <c r="K18" i="8"/>
  <c r="M18" i="8" s="1"/>
  <c r="B78" i="4"/>
  <c r="B77" i="4"/>
  <c r="B76" i="4"/>
  <c r="B79" i="4" l="1"/>
  <c r="D5" i="72"/>
  <c r="D29" i="72"/>
  <c r="F17" i="75"/>
  <c r="H17" i="75" s="1"/>
  <c r="E17" i="75"/>
  <c r="D5" i="75"/>
  <c r="C17" i="75"/>
  <c r="D17" i="75" s="1"/>
  <c r="L9" i="67" l="1"/>
  <c r="K9" i="67"/>
  <c r="L14" i="8"/>
  <c r="K14" i="8"/>
  <c r="M14" i="8" s="1"/>
  <c r="L8" i="8"/>
  <c r="K8" i="8"/>
  <c r="B75" i="108" l="1"/>
  <c r="D64" i="108"/>
  <c r="E64" i="108"/>
  <c r="F64" i="108"/>
  <c r="G64" i="108"/>
  <c r="H38" i="108" l="1"/>
  <c r="H39" i="108"/>
  <c r="H61" i="108"/>
  <c r="H40" i="108"/>
  <c r="H34" i="108"/>
  <c r="H25" i="108"/>
  <c r="H12" i="108"/>
  <c r="H46" i="108"/>
  <c r="H57" i="108"/>
  <c r="H41" i="108"/>
  <c r="H35" i="108"/>
  <c r="H26" i="108"/>
  <c r="H13" i="108"/>
  <c r="H47" i="108"/>
  <c r="H58" i="108"/>
  <c r="H45" i="108"/>
  <c r="H19" i="108"/>
  <c r="H27" i="108"/>
  <c r="H14" i="108"/>
  <c r="H42" i="108"/>
  <c r="H59" i="108"/>
  <c r="H48" i="108"/>
  <c r="H20" i="108"/>
  <c r="H28" i="108"/>
  <c r="H15" i="108"/>
  <c r="H43" i="108"/>
  <c r="H54" i="108"/>
  <c r="H49" i="108"/>
  <c r="H21" i="108"/>
  <c r="H29" i="108"/>
  <c r="H16" i="108"/>
  <c r="H44" i="108"/>
  <c r="H55" i="108"/>
  <c r="H50" i="108"/>
  <c r="H22" i="108"/>
  <c r="H30" i="108"/>
  <c r="H17" i="108"/>
  <c r="H52" i="108"/>
  <c r="H32" i="108"/>
  <c r="H23" i="108"/>
  <c r="H10" i="108"/>
  <c r="H37" i="108"/>
  <c r="H33" i="108"/>
  <c r="H24" i="108"/>
  <c r="H11" i="108"/>
  <c r="H9" i="108"/>
  <c r="H64" i="108" l="1"/>
  <c r="B77" i="108"/>
  <c r="B76" i="108"/>
  <c r="D14" i="96"/>
  <c r="C17" i="72"/>
  <c r="C41" i="72"/>
  <c r="D41" i="72" s="1"/>
  <c r="G41" i="72" l="1"/>
  <c r="H41" i="72" s="1"/>
  <c r="F17" i="72"/>
  <c r="E17" i="72"/>
  <c r="F41" i="72"/>
  <c r="E41" i="72"/>
  <c r="G17" i="72"/>
  <c r="H17" i="72" s="1"/>
  <c r="I41" i="72" l="1"/>
  <c r="I17" i="72"/>
  <c r="D17" i="72" l="1"/>
  <c r="D75" i="108" l="1"/>
  <c r="C75" i="108"/>
  <c r="O7" i="86" l="1"/>
  <c r="T7" i="86"/>
  <c r="C88" i="7"/>
  <c r="O21" i="7" l="1"/>
  <c r="M21" i="7"/>
  <c r="J21" i="53" l="1"/>
  <c r="D76" i="108" l="1"/>
  <c r="B88" i="7"/>
  <c r="F8" i="115" l="1"/>
  <c r="B79" i="108" l="1"/>
  <c r="C77" i="108" l="1"/>
  <c r="D77" i="108"/>
  <c r="C76" i="108" l="1"/>
  <c r="D79" i="108"/>
  <c r="C79" i="108" l="1"/>
  <c r="G8" i="70"/>
  <c r="P64" i="108" l="1"/>
  <c r="Q28" i="108" l="1"/>
  <c r="Q29" i="108"/>
  <c r="Q61" i="108"/>
  <c r="Q9" i="108"/>
  <c r="Q10" i="108"/>
  <c r="Q11" i="108"/>
  <c r="Q12" i="108"/>
  <c r="Q13" i="108"/>
  <c r="Q14" i="108"/>
  <c r="Q15" i="108"/>
  <c r="Q41" i="108"/>
  <c r="Q49" i="108"/>
  <c r="Q20" i="108"/>
  <c r="Q16" i="108"/>
  <c r="Q42" i="108"/>
  <c r="Q21" i="108"/>
  <c r="Q58" i="108"/>
  <c r="Q32" i="108"/>
  <c r="Q54" i="108"/>
  <c r="Q33" i="108"/>
  <c r="Q52" i="108"/>
  <c r="Q34" i="108"/>
  <c r="Q38" i="108"/>
  <c r="Q35" i="108"/>
  <c r="Q39" i="108"/>
  <c r="Q30" i="108"/>
  <c r="Q59" i="108"/>
  <c r="Q37" i="108"/>
  <c r="Q40" i="108"/>
  <c r="Q48" i="108"/>
  <c r="Q19" i="108"/>
  <c r="Q27" i="108"/>
  <c r="Q57" i="108"/>
  <c r="Q50" i="108"/>
  <c r="Q17" i="108"/>
  <c r="Q43" i="108"/>
  <c r="Q22" i="108"/>
  <c r="Q44" i="108"/>
  <c r="Q23" i="108"/>
  <c r="Q45" i="108"/>
  <c r="Q24" i="108"/>
  <c r="Q46" i="108"/>
  <c r="Q25" i="108"/>
  <c r="Q47" i="108"/>
  <c r="Q26" i="108"/>
  <c r="F107" i="113"/>
  <c r="Q64" i="108" l="1"/>
  <c r="G24" i="70"/>
  <c r="S19" i="86" l="1"/>
  <c r="R19" i="86"/>
  <c r="Q19" i="86"/>
  <c r="M64" i="108" l="1"/>
  <c r="N64" i="108"/>
  <c r="O64" i="108"/>
  <c r="L7" i="8" l="1"/>
  <c r="K7" i="8"/>
  <c r="C29" i="53"/>
  <c r="E29" i="53"/>
  <c r="E38" i="53" s="1"/>
  <c r="F29" i="53"/>
  <c r="F38" i="53" s="1"/>
  <c r="H29" i="53"/>
  <c r="I29" i="53"/>
  <c r="B29" i="53"/>
  <c r="K29" i="53" l="1"/>
  <c r="L29" i="53"/>
  <c r="G38" i="53"/>
  <c r="E113" i="112"/>
  <c r="D113" i="112"/>
  <c r="H38" i="53"/>
  <c r="I38" i="53"/>
  <c r="M8" i="8"/>
  <c r="F113" i="112" l="1"/>
  <c r="J38" i="53"/>
  <c r="B15" i="85"/>
  <c r="B17" i="85" s="1"/>
  <c r="E201" i="21" l="1"/>
  <c r="F201" i="21"/>
  <c r="G35" i="53" l="1"/>
  <c r="J35" i="53"/>
  <c r="C40" i="87"/>
  <c r="G8" i="96" l="1"/>
  <c r="F22" i="8" l="1"/>
  <c r="F16" i="115" l="1"/>
  <c r="D12" i="96" l="1"/>
  <c r="D9" i="96"/>
  <c r="D8" i="96"/>
  <c r="D5" i="89" l="1"/>
  <c r="G17" i="87"/>
  <c r="F17" i="87"/>
  <c r="E17" i="87"/>
  <c r="M8" i="67" l="1"/>
  <c r="M16" i="8" l="1"/>
  <c r="K9" i="96"/>
  <c r="L9" i="96"/>
  <c r="K12" i="96"/>
  <c r="L12" i="96"/>
  <c r="K14" i="96"/>
  <c r="L14" i="96"/>
  <c r="K15" i="96"/>
  <c r="L8" i="96"/>
  <c r="K8" i="96"/>
  <c r="J8" i="96"/>
  <c r="D13" i="96"/>
  <c r="D15" i="96"/>
  <c r="M8" i="96" l="1"/>
  <c r="Y7" i="71"/>
  <c r="T7" i="71"/>
  <c r="O7" i="71"/>
  <c r="J7" i="71"/>
  <c r="E7" i="71"/>
  <c r="K7" i="71" s="1"/>
  <c r="J9" i="96"/>
  <c r="M9" i="96" s="1"/>
  <c r="G9" i="96"/>
  <c r="G13" i="96"/>
  <c r="G14" i="96"/>
  <c r="G15" i="96"/>
  <c r="J13" i="96"/>
  <c r="J14" i="96"/>
  <c r="M14" i="96" s="1"/>
  <c r="J15" i="96"/>
  <c r="M15" i="96" s="1"/>
  <c r="J12" i="96"/>
  <c r="M12" i="96" s="1"/>
  <c r="G12" i="96"/>
  <c r="C34" i="110"/>
  <c r="B34" i="110"/>
  <c r="D32" i="110"/>
  <c r="D31" i="110"/>
  <c r="D30" i="110"/>
  <c r="L28" i="53"/>
  <c r="K28" i="53"/>
  <c r="J28" i="53"/>
  <c r="G28" i="53"/>
  <c r="D28" i="53"/>
  <c r="I19" i="71"/>
  <c r="D34" i="110" l="1"/>
  <c r="U7" i="71"/>
  <c r="M28" i="53"/>
  <c r="V7" i="71" l="1"/>
  <c r="E88" i="7"/>
  <c r="J88" i="7"/>
  <c r="K88" i="7"/>
  <c r="L88" i="7"/>
  <c r="M88" i="7"/>
  <c r="I88" i="7"/>
  <c r="F88" i="7"/>
  <c r="G88" i="7"/>
  <c r="H88" i="7"/>
  <c r="D44" i="115" l="1"/>
  <c r="F44" i="115"/>
  <c r="S19" i="71"/>
  <c r="T19" i="71"/>
  <c r="F19" i="71"/>
  <c r="G19" i="71"/>
  <c r="H19" i="71"/>
  <c r="L19" i="71"/>
  <c r="M19" i="71"/>
  <c r="N19" i="71"/>
  <c r="O19" i="71"/>
  <c r="P19" i="71"/>
  <c r="Q19" i="71"/>
  <c r="R19" i="71"/>
  <c r="C121" i="116"/>
  <c r="B121" i="116"/>
  <c r="Y19" i="71"/>
  <c r="J24" i="70"/>
  <c r="F54" i="74"/>
  <c r="E54" i="74"/>
  <c r="I7" i="74"/>
  <c r="I8" i="74"/>
  <c r="I9" i="74"/>
  <c r="I10" i="74"/>
  <c r="I11" i="74"/>
  <c r="I12" i="74"/>
  <c r="I13" i="74"/>
  <c r="I14" i="74"/>
  <c r="I15" i="74"/>
  <c r="I16" i="74"/>
  <c r="I17" i="74"/>
  <c r="I18" i="74"/>
  <c r="I19" i="74"/>
  <c r="I20" i="74"/>
  <c r="I21" i="74"/>
  <c r="I23" i="74"/>
  <c r="I24" i="74"/>
  <c r="I25" i="74"/>
  <c r="I26" i="74"/>
  <c r="I27" i="74"/>
  <c r="I28" i="74"/>
  <c r="I29" i="74"/>
  <c r="I30" i="74"/>
  <c r="I32" i="74"/>
  <c r="I33" i="74"/>
  <c r="I35" i="74"/>
  <c r="I36" i="74"/>
  <c r="I38" i="74"/>
  <c r="I39" i="74"/>
  <c r="I40" i="74"/>
  <c r="I41" i="74"/>
  <c r="I42" i="74"/>
  <c r="I43" i="74"/>
  <c r="I45" i="74"/>
  <c r="I46" i="74"/>
  <c r="I47" i="74"/>
  <c r="I48" i="74"/>
  <c r="I49" i="74"/>
  <c r="I50" i="74"/>
  <c r="I51" i="74"/>
  <c r="I52" i="74"/>
  <c r="I53" i="74"/>
  <c r="I6" i="74"/>
  <c r="H8" i="74"/>
  <c r="H9" i="74"/>
  <c r="H10" i="74"/>
  <c r="H11" i="74"/>
  <c r="H12" i="74"/>
  <c r="H13" i="74"/>
  <c r="H14" i="74"/>
  <c r="H15" i="74"/>
  <c r="H17" i="74"/>
  <c r="H18" i="74"/>
  <c r="H21" i="74"/>
  <c r="H22" i="74"/>
  <c r="H23" i="74"/>
  <c r="H24" i="74"/>
  <c r="H25" i="74"/>
  <c r="H26" i="74"/>
  <c r="H27" i="74"/>
  <c r="H28" i="74"/>
  <c r="H29" i="74"/>
  <c r="H30" i="74"/>
  <c r="H31" i="74"/>
  <c r="H32" i="74"/>
  <c r="H33" i="74"/>
  <c r="H34" i="74"/>
  <c r="H35" i="74"/>
  <c r="H36" i="74"/>
  <c r="H37" i="74"/>
  <c r="H38" i="74"/>
  <c r="H39" i="74"/>
  <c r="H40" i="74"/>
  <c r="H41" i="74"/>
  <c r="H42" i="74"/>
  <c r="H44" i="74"/>
  <c r="H45" i="74"/>
  <c r="H46" i="74"/>
  <c r="H47" i="74"/>
  <c r="H48" i="74"/>
  <c r="H50" i="74"/>
  <c r="H52" i="74"/>
  <c r="H53" i="74"/>
  <c r="H6" i="74"/>
  <c r="G6" i="74"/>
  <c r="E19" i="71"/>
  <c r="C19" i="71"/>
  <c r="B19" i="71"/>
  <c r="J25" i="70"/>
  <c r="G25" i="70"/>
  <c r="D26" i="115"/>
  <c r="F24" i="115"/>
  <c r="J19" i="71" l="1"/>
  <c r="G54" i="74"/>
  <c r="V19" i="71" l="1"/>
  <c r="U19" i="71"/>
  <c r="K19" i="71"/>
  <c r="F43" i="90" l="1"/>
  <c r="D17" i="70" l="1"/>
  <c r="D119" i="116"/>
  <c r="G201" i="21" l="1"/>
  <c r="D8" i="115" l="1"/>
  <c r="E115" i="112" l="1"/>
  <c r="D115" i="112"/>
  <c r="E114" i="112"/>
  <c r="D114" i="112"/>
  <c r="D117" i="112" l="1"/>
  <c r="D111" i="113"/>
  <c r="D118" i="116"/>
  <c r="D117" i="116"/>
  <c r="D116" i="116"/>
  <c r="D121" i="116" l="1"/>
  <c r="F18" i="115" l="1"/>
  <c r="D18" i="115"/>
  <c r="G6" i="70" l="1"/>
  <c r="D49" i="115" l="1"/>
  <c r="F49" i="115"/>
  <c r="M7" i="8"/>
  <c r="P7" i="8" s="1"/>
  <c r="O13" i="8"/>
  <c r="M13" i="8"/>
  <c r="L19" i="70"/>
  <c r="K19" i="70"/>
  <c r="D21" i="70"/>
  <c r="L7" i="70"/>
  <c r="L8" i="70"/>
  <c r="L11" i="70"/>
  <c r="L13" i="70"/>
  <c r="L6" i="70"/>
  <c r="K11" i="70"/>
  <c r="K13" i="70"/>
  <c r="K14" i="70"/>
  <c r="D5" i="87"/>
  <c r="D28" i="87"/>
  <c r="E7" i="86"/>
  <c r="Y7" i="86"/>
  <c r="J7" i="86"/>
  <c r="Q135" i="7"/>
  <c r="P135" i="7"/>
  <c r="O135" i="7"/>
  <c r="N135" i="7"/>
  <c r="M135" i="7"/>
  <c r="L135" i="7"/>
  <c r="K135" i="7"/>
  <c r="J135" i="7"/>
  <c r="I135" i="7"/>
  <c r="H135" i="7"/>
  <c r="G135" i="7"/>
  <c r="F135" i="7"/>
  <c r="E135" i="7"/>
  <c r="D135" i="7"/>
  <c r="C135" i="7"/>
  <c r="B135" i="7"/>
  <c r="Q116" i="7"/>
  <c r="P116" i="7"/>
  <c r="O116" i="7"/>
  <c r="N116" i="7"/>
  <c r="M116" i="7"/>
  <c r="L116" i="7"/>
  <c r="K116" i="7"/>
  <c r="J116" i="7"/>
  <c r="I116" i="7"/>
  <c r="H116" i="7"/>
  <c r="G116" i="7"/>
  <c r="F116" i="7"/>
  <c r="E116" i="7"/>
  <c r="D116" i="7"/>
  <c r="C116" i="7"/>
  <c r="B116" i="7"/>
  <c r="F208" i="21"/>
  <c r="E208" i="21"/>
  <c r="G207" i="21"/>
  <c r="G206" i="21"/>
  <c r="E111" i="113"/>
  <c r="F109" i="113"/>
  <c r="F108" i="113"/>
  <c r="E117" i="112"/>
  <c r="F115" i="112"/>
  <c r="F114" i="112"/>
  <c r="K7" i="53"/>
  <c r="H19" i="53"/>
  <c r="F19" i="53"/>
  <c r="E19" i="53"/>
  <c r="B17" i="87"/>
  <c r="I17" i="87" s="1"/>
  <c r="F40" i="87"/>
  <c r="G40" i="87"/>
  <c r="E40" i="87"/>
  <c r="E17" i="89"/>
  <c r="D25" i="115"/>
  <c r="D19" i="115"/>
  <c r="D16" i="115"/>
  <c r="D15" i="115"/>
  <c r="J8" i="67"/>
  <c r="F20" i="115"/>
  <c r="F56" i="115"/>
  <c r="F55" i="115"/>
  <c r="F54" i="115"/>
  <c r="F53" i="115"/>
  <c r="F51" i="115"/>
  <c r="F48" i="115"/>
  <c r="F47" i="115"/>
  <c r="F46" i="115"/>
  <c r="F42" i="115"/>
  <c r="F43" i="115"/>
  <c r="F40" i="115"/>
  <c r="F39" i="115"/>
  <c r="F22" i="115"/>
  <c r="F23" i="115"/>
  <c r="F25" i="115"/>
  <c r="F26" i="115"/>
  <c r="F27" i="115"/>
  <c r="F28" i="115"/>
  <c r="F29" i="115"/>
  <c r="F30" i="115"/>
  <c r="F31" i="115"/>
  <c r="F32" i="115"/>
  <c r="F33" i="115"/>
  <c r="F34" i="115"/>
  <c r="F35" i="115"/>
  <c r="F36" i="115"/>
  <c r="F37" i="115"/>
  <c r="F19" i="115"/>
  <c r="F17" i="115"/>
  <c r="F15" i="115"/>
  <c r="F13" i="115"/>
  <c r="F12" i="115"/>
  <c r="F9" i="115"/>
  <c r="D43" i="115"/>
  <c r="D42" i="115"/>
  <c r="D51" i="115"/>
  <c r="D20" i="115"/>
  <c r="G43" i="90"/>
  <c r="N8" i="67"/>
  <c r="D55" i="115"/>
  <c r="D54" i="115"/>
  <c r="D53" i="115"/>
  <c r="D48" i="115"/>
  <c r="D47" i="115"/>
  <c r="D46" i="115"/>
  <c r="D40" i="115"/>
  <c r="D39" i="115"/>
  <c r="D56" i="115"/>
  <c r="D37" i="115"/>
  <c r="D36" i="115"/>
  <c r="D35" i="115"/>
  <c r="D34" i="115"/>
  <c r="D27" i="115"/>
  <c r="D28" i="115"/>
  <c r="D29" i="115"/>
  <c r="D30" i="115"/>
  <c r="D31" i="115"/>
  <c r="D32" i="115"/>
  <c r="D33" i="115"/>
  <c r="D22" i="115"/>
  <c r="D23" i="115"/>
  <c r="D24" i="115"/>
  <c r="D17" i="115"/>
  <c r="D13" i="115"/>
  <c r="D12" i="115"/>
  <c r="D9" i="115"/>
  <c r="D14" i="8"/>
  <c r="B11" i="106"/>
  <c r="M20" i="8"/>
  <c r="J19" i="8"/>
  <c r="G19" i="8"/>
  <c r="L12" i="70"/>
  <c r="K12" i="70"/>
  <c r="N8" i="8"/>
  <c r="J8" i="8"/>
  <c r="G8" i="8"/>
  <c r="D8" i="8"/>
  <c r="D10" i="8" s="1"/>
  <c r="N20" i="8"/>
  <c r="O20" i="8"/>
  <c r="J20" i="8"/>
  <c r="G20" i="8"/>
  <c r="I19" i="53"/>
  <c r="I31" i="53" s="1"/>
  <c r="K10" i="53"/>
  <c r="G53" i="88"/>
  <c r="G7" i="88"/>
  <c r="G8" i="88"/>
  <c r="G9" i="88"/>
  <c r="G10" i="88"/>
  <c r="G11" i="88"/>
  <c r="G12" i="88"/>
  <c r="G13" i="88"/>
  <c r="G14" i="88"/>
  <c r="J14" i="88" s="1"/>
  <c r="G15" i="88"/>
  <c r="G16" i="88"/>
  <c r="G17" i="88"/>
  <c r="G18" i="88"/>
  <c r="G19" i="88"/>
  <c r="G20" i="88"/>
  <c r="G21" i="88"/>
  <c r="G22" i="88"/>
  <c r="J22" i="88" s="1"/>
  <c r="G23" i="88"/>
  <c r="G24" i="88"/>
  <c r="G25" i="88"/>
  <c r="G26" i="88"/>
  <c r="G27" i="88"/>
  <c r="G28" i="88"/>
  <c r="G29" i="88"/>
  <c r="G30" i="88"/>
  <c r="G31" i="88"/>
  <c r="G32" i="88"/>
  <c r="G33" i="88"/>
  <c r="G34" i="88"/>
  <c r="G35" i="88"/>
  <c r="G36" i="88"/>
  <c r="G37" i="88"/>
  <c r="G38" i="88"/>
  <c r="G39" i="88"/>
  <c r="G40" i="88"/>
  <c r="G41" i="88"/>
  <c r="G42" i="88"/>
  <c r="G43" i="88"/>
  <c r="G44" i="88"/>
  <c r="G45" i="88"/>
  <c r="G46" i="88"/>
  <c r="G47" i="88"/>
  <c r="G48" i="88"/>
  <c r="G49" i="88"/>
  <c r="G50" i="88"/>
  <c r="G51" i="88"/>
  <c r="G52" i="88"/>
  <c r="G6" i="88"/>
  <c r="D7" i="88"/>
  <c r="D8" i="88"/>
  <c r="D9" i="88"/>
  <c r="D10" i="88"/>
  <c r="D11" i="88"/>
  <c r="D12" i="88"/>
  <c r="D13" i="88"/>
  <c r="D14" i="88"/>
  <c r="D15" i="88"/>
  <c r="D16" i="88"/>
  <c r="D17" i="88"/>
  <c r="D18" i="88"/>
  <c r="D19" i="88"/>
  <c r="D20" i="88"/>
  <c r="D21" i="88"/>
  <c r="D22" i="88"/>
  <c r="D23" i="88"/>
  <c r="D24" i="88"/>
  <c r="D25" i="88"/>
  <c r="D26" i="88"/>
  <c r="D27" i="88"/>
  <c r="D28" i="88"/>
  <c r="D29" i="88"/>
  <c r="D30" i="88"/>
  <c r="D31" i="88"/>
  <c r="D32" i="88"/>
  <c r="D33" i="88"/>
  <c r="D34" i="88"/>
  <c r="D35" i="88"/>
  <c r="D36" i="88"/>
  <c r="D37" i="88"/>
  <c r="D38" i="88"/>
  <c r="D39" i="88"/>
  <c r="D40" i="88"/>
  <c r="D41" i="88"/>
  <c r="D42" i="88"/>
  <c r="D43" i="88"/>
  <c r="D44" i="88"/>
  <c r="D45" i="88"/>
  <c r="D46" i="88"/>
  <c r="D47" i="88"/>
  <c r="D48" i="88"/>
  <c r="D49" i="88"/>
  <c r="D50" i="88"/>
  <c r="D51" i="88"/>
  <c r="D52" i="88"/>
  <c r="D53" i="88"/>
  <c r="D6" i="88"/>
  <c r="I7" i="88"/>
  <c r="H8" i="88"/>
  <c r="I8" i="88"/>
  <c r="H9" i="88"/>
  <c r="I9" i="88"/>
  <c r="H10" i="88"/>
  <c r="I10" i="88"/>
  <c r="H11" i="88"/>
  <c r="I11" i="88"/>
  <c r="H12" i="88"/>
  <c r="I12" i="88"/>
  <c r="H13" i="88"/>
  <c r="I13" i="88"/>
  <c r="H14" i="88"/>
  <c r="I14" i="88"/>
  <c r="H15" i="88"/>
  <c r="I15" i="88"/>
  <c r="I16" i="88"/>
  <c r="H17" i="88"/>
  <c r="I17" i="88"/>
  <c r="H18" i="88"/>
  <c r="I18" i="88"/>
  <c r="I19" i="88"/>
  <c r="I20" i="88"/>
  <c r="H21" i="88"/>
  <c r="I21" i="88"/>
  <c r="H22" i="88"/>
  <c r="H23" i="88"/>
  <c r="I23" i="88"/>
  <c r="H24" i="88"/>
  <c r="I24" i="88"/>
  <c r="H25" i="88"/>
  <c r="I25" i="88"/>
  <c r="H26" i="88"/>
  <c r="I26" i="88"/>
  <c r="H27" i="88"/>
  <c r="I27" i="88"/>
  <c r="H28" i="88"/>
  <c r="I28" i="88"/>
  <c r="H29" i="88"/>
  <c r="I29" i="88"/>
  <c r="H30" i="88"/>
  <c r="I30" i="88"/>
  <c r="H31" i="88"/>
  <c r="H32" i="88"/>
  <c r="I32" i="88"/>
  <c r="H34" i="88"/>
  <c r="H35" i="88"/>
  <c r="I35" i="88"/>
  <c r="H36" i="88"/>
  <c r="I36" i="88"/>
  <c r="H37" i="88"/>
  <c r="H38" i="88"/>
  <c r="I38" i="88"/>
  <c r="H39" i="88"/>
  <c r="I39" i="88"/>
  <c r="H40" i="88"/>
  <c r="I40" i="88"/>
  <c r="H41" i="88"/>
  <c r="I41" i="88"/>
  <c r="H42" i="88"/>
  <c r="I42" i="88"/>
  <c r="I43" i="88"/>
  <c r="H44" i="88"/>
  <c r="H45" i="88"/>
  <c r="I45" i="88"/>
  <c r="H46" i="88"/>
  <c r="I46" i="88"/>
  <c r="H47" i="88"/>
  <c r="I47" i="88"/>
  <c r="H48" i="88"/>
  <c r="I48" i="88"/>
  <c r="I49" i="88"/>
  <c r="H50" i="88"/>
  <c r="I50" i="88"/>
  <c r="I51" i="88"/>
  <c r="H52" i="88"/>
  <c r="I52" i="88"/>
  <c r="H53" i="88"/>
  <c r="I53" i="88"/>
  <c r="I6" i="88"/>
  <c r="O18" i="8"/>
  <c r="N18" i="8"/>
  <c r="O17" i="8"/>
  <c r="N17" i="8"/>
  <c r="N16" i="8"/>
  <c r="O15" i="8"/>
  <c r="N15" i="8"/>
  <c r="O14" i="8"/>
  <c r="N14" i="8"/>
  <c r="N13" i="8"/>
  <c r="N7" i="8"/>
  <c r="O19" i="8"/>
  <c r="N19" i="8"/>
  <c r="I10" i="8"/>
  <c r="H10" i="8"/>
  <c r="F10" i="8"/>
  <c r="E10" i="8"/>
  <c r="M17" i="8"/>
  <c r="M15" i="8"/>
  <c r="C19" i="53"/>
  <c r="B19" i="53"/>
  <c r="J18" i="53"/>
  <c r="G18" i="53"/>
  <c r="D18" i="53"/>
  <c r="M19" i="8"/>
  <c r="P19" i="8" s="1"/>
  <c r="D7" i="74"/>
  <c r="J7" i="74" s="1"/>
  <c r="D8" i="74"/>
  <c r="J8" i="74" s="1"/>
  <c r="D9" i="74"/>
  <c r="J9" i="74" s="1"/>
  <c r="D10" i="74"/>
  <c r="J10" i="74" s="1"/>
  <c r="D11" i="74"/>
  <c r="J11" i="74" s="1"/>
  <c r="D12" i="74"/>
  <c r="J12" i="74" s="1"/>
  <c r="D13" i="74"/>
  <c r="J13" i="74" s="1"/>
  <c r="D14" i="74"/>
  <c r="J14" i="74" s="1"/>
  <c r="D15" i="74"/>
  <c r="J15" i="74" s="1"/>
  <c r="D16" i="74"/>
  <c r="J16" i="74" s="1"/>
  <c r="D17" i="74"/>
  <c r="J17" i="74" s="1"/>
  <c r="D18" i="74"/>
  <c r="J18" i="74" s="1"/>
  <c r="D19" i="74"/>
  <c r="J19" i="74" s="1"/>
  <c r="D20" i="74"/>
  <c r="J20" i="74" s="1"/>
  <c r="D21" i="74"/>
  <c r="J21" i="74" s="1"/>
  <c r="D22" i="74"/>
  <c r="J22" i="74" s="1"/>
  <c r="D23" i="74"/>
  <c r="J23" i="74" s="1"/>
  <c r="D24" i="74"/>
  <c r="J24" i="74" s="1"/>
  <c r="D25" i="74"/>
  <c r="J25" i="74" s="1"/>
  <c r="D26" i="74"/>
  <c r="J26" i="74" s="1"/>
  <c r="D27" i="74"/>
  <c r="J27" i="74" s="1"/>
  <c r="D28" i="74"/>
  <c r="J28" i="74" s="1"/>
  <c r="D29" i="74"/>
  <c r="J29" i="74" s="1"/>
  <c r="D30" i="74"/>
  <c r="J30" i="74" s="1"/>
  <c r="D31" i="74"/>
  <c r="J31" i="74" s="1"/>
  <c r="D32" i="74"/>
  <c r="J32" i="74" s="1"/>
  <c r="D33" i="74"/>
  <c r="J33" i="74" s="1"/>
  <c r="D34" i="74"/>
  <c r="J34" i="74" s="1"/>
  <c r="D35" i="74"/>
  <c r="J35" i="74" s="1"/>
  <c r="D36" i="74"/>
  <c r="J36" i="74" s="1"/>
  <c r="D37" i="74"/>
  <c r="J37" i="74" s="1"/>
  <c r="D38" i="74"/>
  <c r="J38" i="74" s="1"/>
  <c r="D39" i="74"/>
  <c r="J39" i="74" s="1"/>
  <c r="D40" i="74"/>
  <c r="J40" i="74" s="1"/>
  <c r="D41" i="74"/>
  <c r="J41" i="74" s="1"/>
  <c r="D42" i="74"/>
  <c r="J42" i="74" s="1"/>
  <c r="D43" i="74"/>
  <c r="J43" i="74" s="1"/>
  <c r="D44" i="74"/>
  <c r="J44" i="74" s="1"/>
  <c r="D45" i="74"/>
  <c r="J45" i="74" s="1"/>
  <c r="D46" i="74"/>
  <c r="J46" i="74" s="1"/>
  <c r="D47" i="74"/>
  <c r="J47" i="74" s="1"/>
  <c r="D48" i="74"/>
  <c r="J48" i="74" s="1"/>
  <c r="D49" i="74"/>
  <c r="J49" i="74" s="1"/>
  <c r="D50" i="74"/>
  <c r="J50" i="74" s="1"/>
  <c r="D51" i="74"/>
  <c r="J51" i="74" s="1"/>
  <c r="D52" i="74"/>
  <c r="J52" i="74" s="1"/>
  <c r="D53" i="74"/>
  <c r="J53" i="74" s="1"/>
  <c r="D6" i="74"/>
  <c r="J6" i="74" s="1"/>
  <c r="D20" i="8"/>
  <c r="C12" i="67"/>
  <c r="E12" i="67"/>
  <c r="F12" i="67"/>
  <c r="H12" i="67"/>
  <c r="I12" i="67"/>
  <c r="K12" i="67"/>
  <c r="L12" i="67"/>
  <c r="B12" i="67"/>
  <c r="O9" i="67"/>
  <c r="O10" i="67"/>
  <c r="O11" i="67"/>
  <c r="O8" i="67"/>
  <c r="N9" i="67"/>
  <c r="N10" i="67"/>
  <c r="N11" i="67"/>
  <c r="M9" i="67"/>
  <c r="M10" i="67"/>
  <c r="M11" i="67"/>
  <c r="J9" i="67"/>
  <c r="J10" i="67"/>
  <c r="J11" i="67"/>
  <c r="G9" i="67"/>
  <c r="G10" i="67"/>
  <c r="G11" i="67"/>
  <c r="G8" i="67"/>
  <c r="D9" i="67"/>
  <c r="D10" i="67"/>
  <c r="D11" i="67"/>
  <c r="D8" i="67"/>
  <c r="P8" i="67" s="1"/>
  <c r="P21" i="7"/>
  <c r="D22" i="53"/>
  <c r="D23" i="53"/>
  <c r="D24" i="53"/>
  <c r="D25" i="53"/>
  <c r="D26" i="53"/>
  <c r="D27" i="53"/>
  <c r="D21" i="53"/>
  <c r="L25" i="53"/>
  <c r="K25" i="53"/>
  <c r="L17" i="53"/>
  <c r="K17" i="53"/>
  <c r="L15" i="53"/>
  <c r="K15" i="53"/>
  <c r="L14" i="53"/>
  <c r="K14" i="53"/>
  <c r="K13" i="53"/>
  <c r="K12" i="53"/>
  <c r="L10" i="53"/>
  <c r="L9" i="53"/>
  <c r="K9" i="53"/>
  <c r="L8" i="53"/>
  <c r="K8" i="53"/>
  <c r="J17" i="8"/>
  <c r="G17" i="8"/>
  <c r="D17" i="8"/>
  <c r="J16" i="8"/>
  <c r="G16" i="8"/>
  <c r="D16" i="8"/>
  <c r="J15" i="8"/>
  <c r="G15" i="8"/>
  <c r="D15" i="8"/>
  <c r="J14" i="8"/>
  <c r="G14" i="8"/>
  <c r="J13" i="8"/>
  <c r="G13" i="8"/>
  <c r="D13" i="8"/>
  <c r="Q88" i="7"/>
  <c r="P88" i="7"/>
  <c r="O88" i="7"/>
  <c r="N88" i="7"/>
  <c r="D88" i="7"/>
  <c r="F17" i="89"/>
  <c r="C17" i="89"/>
  <c r="F54" i="88"/>
  <c r="E54" i="88"/>
  <c r="C54" i="88"/>
  <c r="B54" i="88"/>
  <c r="H6" i="88"/>
  <c r="C17" i="87"/>
  <c r="X19" i="86"/>
  <c r="W19" i="86"/>
  <c r="N19" i="86"/>
  <c r="M19" i="86"/>
  <c r="L19" i="86"/>
  <c r="I19" i="86"/>
  <c r="H19" i="86"/>
  <c r="G19" i="86"/>
  <c r="F19" i="86"/>
  <c r="D19" i="86"/>
  <c r="C19" i="86"/>
  <c r="B19" i="86"/>
  <c r="E16" i="85"/>
  <c r="D15" i="85"/>
  <c r="E15" i="85" s="1"/>
  <c r="C15" i="85"/>
  <c r="C17" i="85" s="1"/>
  <c r="E13" i="85"/>
  <c r="E12" i="85"/>
  <c r="E8" i="85"/>
  <c r="E7" i="85"/>
  <c r="G11" i="70"/>
  <c r="J11" i="70"/>
  <c r="M11" i="70" s="1"/>
  <c r="G10" i="70"/>
  <c r="J13" i="70"/>
  <c r="M13" i="70" s="1"/>
  <c r="J27" i="53"/>
  <c r="J26" i="53"/>
  <c r="J25" i="53"/>
  <c r="J24" i="53"/>
  <c r="J23" i="53"/>
  <c r="J22" i="53"/>
  <c r="J17" i="53"/>
  <c r="G17" i="53"/>
  <c r="D17" i="53"/>
  <c r="C54" i="74"/>
  <c r="I54" i="74" s="1"/>
  <c r="B54" i="74"/>
  <c r="H54" i="74" s="1"/>
  <c r="I28" i="70"/>
  <c r="H28" i="70"/>
  <c r="F28" i="70"/>
  <c r="E28" i="70"/>
  <c r="J19" i="70"/>
  <c r="M19" i="70" s="1"/>
  <c r="G19" i="70"/>
  <c r="I17" i="70"/>
  <c r="H17" i="70"/>
  <c r="H21" i="70" s="1"/>
  <c r="F17" i="70"/>
  <c r="F21" i="70" s="1"/>
  <c r="E17" i="70"/>
  <c r="E21" i="70" s="1"/>
  <c r="L15" i="70"/>
  <c r="K15" i="70"/>
  <c r="J15" i="70"/>
  <c r="M15" i="70" s="1"/>
  <c r="G15" i="70"/>
  <c r="L14" i="70"/>
  <c r="J14" i="70"/>
  <c r="M14" i="70" s="1"/>
  <c r="G14" i="70"/>
  <c r="G13" i="70"/>
  <c r="J12" i="70"/>
  <c r="M12" i="70" s="1"/>
  <c r="G12" i="70"/>
  <c r="K10" i="70"/>
  <c r="J10" i="70"/>
  <c r="M10" i="70" s="1"/>
  <c r="L9" i="70"/>
  <c r="K9" i="70"/>
  <c r="J9" i="70"/>
  <c r="M9" i="70" s="1"/>
  <c r="G9" i="70"/>
  <c r="K8" i="70"/>
  <c r="J8" i="70"/>
  <c r="M8" i="70" s="1"/>
  <c r="K7" i="70"/>
  <c r="J7" i="70"/>
  <c r="G7" i="70"/>
  <c r="K6" i="70"/>
  <c r="J6" i="70"/>
  <c r="M6" i="70" s="1"/>
  <c r="J28" i="70"/>
  <c r="G28" i="70"/>
  <c r="G22" i="53"/>
  <c r="L21" i="53"/>
  <c r="K21" i="53"/>
  <c r="I22" i="8"/>
  <c r="H22" i="8"/>
  <c r="E22" i="8"/>
  <c r="C22" i="8"/>
  <c r="B22" i="8"/>
  <c r="D19" i="8"/>
  <c r="J18" i="8"/>
  <c r="G18" i="8"/>
  <c r="D18" i="8"/>
  <c r="C10" i="8"/>
  <c r="B10" i="8"/>
  <c r="J7" i="8"/>
  <c r="G7" i="8"/>
  <c r="L21" i="7"/>
  <c r="K21" i="7"/>
  <c r="J21" i="7"/>
  <c r="I21" i="7"/>
  <c r="H21" i="7"/>
  <c r="G21" i="7"/>
  <c r="F21" i="7"/>
  <c r="E21" i="7"/>
  <c r="D21" i="7"/>
  <c r="C21" i="7"/>
  <c r="B21" i="7"/>
  <c r="L27" i="53"/>
  <c r="K27" i="53"/>
  <c r="G27" i="53"/>
  <c r="L26" i="53"/>
  <c r="K26" i="53"/>
  <c r="G26" i="53"/>
  <c r="G25" i="53"/>
  <c r="L24" i="53"/>
  <c r="K24" i="53"/>
  <c r="G24" i="53"/>
  <c r="L23" i="53"/>
  <c r="K23" i="53"/>
  <c r="G23" i="53"/>
  <c r="G21" i="53"/>
  <c r="J16" i="53"/>
  <c r="G16" i="53"/>
  <c r="D16" i="53"/>
  <c r="J15" i="53"/>
  <c r="G15" i="53"/>
  <c r="D15" i="53"/>
  <c r="J14" i="53"/>
  <c r="G14" i="53"/>
  <c r="D14" i="53"/>
  <c r="J13" i="53"/>
  <c r="G13" i="53"/>
  <c r="D13" i="53"/>
  <c r="J12" i="53"/>
  <c r="G12" i="53"/>
  <c r="D12" i="53"/>
  <c r="J11" i="53"/>
  <c r="G11" i="53"/>
  <c r="D11" i="53"/>
  <c r="J10" i="53"/>
  <c r="G10" i="53"/>
  <c r="D10" i="53"/>
  <c r="J9" i="53"/>
  <c r="G9" i="53"/>
  <c r="D9" i="53"/>
  <c r="J8" i="53"/>
  <c r="G8" i="53"/>
  <c r="D8" i="53"/>
  <c r="J7" i="53"/>
  <c r="G7" i="53"/>
  <c r="D7" i="53"/>
  <c r="N21" i="7"/>
  <c r="Q21" i="7"/>
  <c r="K10" i="8"/>
  <c r="I54" i="88" l="1"/>
  <c r="J53" i="88"/>
  <c r="D29" i="53"/>
  <c r="B31" i="53"/>
  <c r="B7" i="96" s="1"/>
  <c r="B16" i="96" s="1"/>
  <c r="C31" i="53"/>
  <c r="L31" i="53" s="1"/>
  <c r="L7" i="96" s="1"/>
  <c r="P11" i="67"/>
  <c r="J32" i="88"/>
  <c r="P17" i="8"/>
  <c r="N10" i="8"/>
  <c r="J29" i="53"/>
  <c r="M29" i="53" s="1"/>
  <c r="G29" i="53"/>
  <c r="H31" i="53"/>
  <c r="H7" i="96" s="1"/>
  <c r="H16" i="96" s="1"/>
  <c r="K19" i="53"/>
  <c r="F31" i="53"/>
  <c r="F7" i="96" s="1"/>
  <c r="F16" i="96" s="1"/>
  <c r="F39" i="53" s="1"/>
  <c r="F40" i="53" s="1"/>
  <c r="E31" i="53"/>
  <c r="E7" i="96" s="1"/>
  <c r="E16" i="96" s="1"/>
  <c r="E39" i="53" s="1"/>
  <c r="D12" i="67"/>
  <c r="P10" i="67"/>
  <c r="P9" i="67"/>
  <c r="M7" i="70"/>
  <c r="J49" i="88"/>
  <c r="J41" i="88"/>
  <c r="J25" i="88"/>
  <c r="J17" i="88"/>
  <c r="J9" i="88"/>
  <c r="J31" i="88"/>
  <c r="J45" i="88"/>
  <c r="J37" i="88"/>
  <c r="J29" i="88"/>
  <c r="J21" i="88"/>
  <c r="J13" i="88"/>
  <c r="J52" i="88"/>
  <c r="J36" i="88"/>
  <c r="J26" i="88"/>
  <c r="P14" i="8"/>
  <c r="J16" i="88"/>
  <c r="G54" i="88"/>
  <c r="B40" i="87"/>
  <c r="D40" i="87" s="1"/>
  <c r="D17" i="87"/>
  <c r="N12" i="67"/>
  <c r="O12" i="67"/>
  <c r="J10" i="8"/>
  <c r="M21" i="53"/>
  <c r="M24" i="53"/>
  <c r="C17" i="70"/>
  <c r="C21" i="70" s="1"/>
  <c r="B17" i="70"/>
  <c r="B21" i="70" s="1"/>
  <c r="K21" i="70" s="1"/>
  <c r="M15" i="53"/>
  <c r="M17" i="53"/>
  <c r="D19" i="53"/>
  <c r="L19" i="53"/>
  <c r="M26" i="53"/>
  <c r="M25" i="53"/>
  <c r="M8" i="53"/>
  <c r="M12" i="53"/>
  <c r="M10" i="53"/>
  <c r="M13" i="53"/>
  <c r="M23" i="53"/>
  <c r="M14" i="53"/>
  <c r="M9" i="53"/>
  <c r="M27" i="53"/>
  <c r="G208" i="21"/>
  <c r="P16" i="8"/>
  <c r="P13" i="8"/>
  <c r="P18" i="8"/>
  <c r="D22" i="8"/>
  <c r="P15" i="8"/>
  <c r="P20" i="8"/>
  <c r="D17" i="89"/>
  <c r="H17" i="89"/>
  <c r="L10" i="70"/>
  <c r="F111" i="113"/>
  <c r="G12" i="67"/>
  <c r="J6" i="88"/>
  <c r="J44" i="88"/>
  <c r="J28" i="88"/>
  <c r="J20" i="88"/>
  <c r="J12" i="88"/>
  <c r="J35" i="88"/>
  <c r="J43" i="88"/>
  <c r="J11" i="88"/>
  <c r="J42" i="88"/>
  <c r="J27" i="88"/>
  <c r="J18" i="88"/>
  <c r="J51" i="88"/>
  <c r="J19" i="88"/>
  <c r="J50" i="88"/>
  <c r="J34" i="88"/>
  <c r="J10" i="88"/>
  <c r="O16" i="8"/>
  <c r="F117" i="112"/>
  <c r="J48" i="88"/>
  <c r="J8" i="88"/>
  <c r="J24" i="88"/>
  <c r="J40" i="88"/>
  <c r="L22" i="8"/>
  <c r="O22" i="8" s="1"/>
  <c r="G22" i="8"/>
  <c r="O7" i="8"/>
  <c r="G10" i="8"/>
  <c r="P8" i="8"/>
  <c r="M10" i="8"/>
  <c r="P10" i="8" s="1"/>
  <c r="L10" i="8"/>
  <c r="O10" i="8" s="1"/>
  <c r="O8" i="8"/>
  <c r="J47" i="88"/>
  <c r="J39" i="88"/>
  <c r="J23" i="88"/>
  <c r="J15" i="88"/>
  <c r="J7" i="88"/>
  <c r="H54" i="88"/>
  <c r="J46" i="88"/>
  <c r="J38" i="88"/>
  <c r="J30" i="88"/>
  <c r="D54" i="88"/>
  <c r="D54" i="74"/>
  <c r="J54" i="74" s="1"/>
  <c r="M7" i="53"/>
  <c r="K7" i="86"/>
  <c r="J19" i="86"/>
  <c r="O19" i="86"/>
  <c r="T19" i="86"/>
  <c r="E19" i="86"/>
  <c r="D17" i="85"/>
  <c r="M12" i="67"/>
  <c r="P12" i="67" s="1"/>
  <c r="J12" i="67"/>
  <c r="J17" i="70"/>
  <c r="J21" i="70" s="1"/>
  <c r="M21" i="70" s="1"/>
  <c r="I21" i="70"/>
  <c r="G17" i="70"/>
  <c r="G21" i="70" s="1"/>
  <c r="K22" i="8"/>
  <c r="N22" i="8" s="1"/>
  <c r="J22" i="8"/>
  <c r="M22" i="8"/>
  <c r="J19" i="53"/>
  <c r="G19" i="53"/>
  <c r="Y19" i="86"/>
  <c r="P22" i="8" l="1"/>
  <c r="U7" i="86"/>
  <c r="V7" i="86"/>
  <c r="V19" i="86" s="1"/>
  <c r="C7" i="96"/>
  <c r="C16" i="96" s="1"/>
  <c r="D16" i="96" s="1"/>
  <c r="D31" i="53"/>
  <c r="D7" i="96" s="1"/>
  <c r="J31" i="53"/>
  <c r="J7" i="96" s="1"/>
  <c r="J16" i="96" s="1"/>
  <c r="G39" i="53"/>
  <c r="G40" i="53" s="1"/>
  <c r="G31" i="53"/>
  <c r="G7" i="96" s="1"/>
  <c r="G16" i="96" s="1"/>
  <c r="K31" i="53"/>
  <c r="K7" i="96" s="1"/>
  <c r="I40" i="87"/>
  <c r="K16" i="96"/>
  <c r="H39" i="53"/>
  <c r="E40" i="53"/>
  <c r="L21" i="70"/>
  <c r="K17" i="70"/>
  <c r="L17" i="70"/>
  <c r="M19" i="53"/>
  <c r="K19" i="86"/>
  <c r="M17" i="70"/>
  <c r="J54" i="88"/>
  <c r="U19" i="86"/>
  <c r="E17" i="85"/>
  <c r="I7" i="96"/>
  <c r="I16" i="96" s="1"/>
  <c r="H40" i="53" l="1"/>
  <c r="L16" i="96"/>
  <c r="I39" i="53"/>
  <c r="I40" i="53" s="1"/>
  <c r="M16" i="96"/>
  <c r="M31" i="53"/>
  <c r="M7" i="96" s="1"/>
  <c r="J39" i="53" l="1"/>
  <c r="J40" i="53" s="1"/>
</calcChain>
</file>

<file path=xl/sharedStrings.xml><?xml version="1.0" encoding="utf-8"?>
<sst xmlns="http://schemas.openxmlformats.org/spreadsheetml/2006/main" count="3832" uniqueCount="1270">
  <si>
    <t>Energy Savings Assistance Program Table - Summary Expenses</t>
  </si>
  <si>
    <t>Pacific Gas and Electric Company</t>
  </si>
  <si>
    <t>Through June 30, 2026</t>
  </si>
  <si>
    <t>Authorized Budget</t>
  </si>
  <si>
    <t>Current Month Expenses</t>
  </si>
  <si>
    <t>Year to Date Expenses</t>
  </si>
  <si>
    <t>% of Budget Spent YTD</t>
  </si>
  <si>
    <t>ESA Program:</t>
  </si>
  <si>
    <t>Electric</t>
  </si>
  <si>
    <t>Gas</t>
  </si>
  <si>
    <t>Total</t>
  </si>
  <si>
    <t>ESA Main Program (SF and MH)</t>
  </si>
  <si>
    <r>
      <t>ESA Multifamily Whole Building</t>
    </r>
    <r>
      <rPr>
        <vertAlign val="superscript"/>
        <sz val="10"/>
        <rFont val="Arial"/>
        <family val="2"/>
      </rPr>
      <t>[1]</t>
    </r>
  </si>
  <si>
    <r>
      <t>ESA Pilot Plus and Pilot Deep</t>
    </r>
    <r>
      <rPr>
        <vertAlign val="superscript"/>
        <sz val="10"/>
        <rFont val="Arial"/>
        <family val="2"/>
      </rPr>
      <t>[2]</t>
    </r>
  </si>
  <si>
    <t>Building Electrification Retrofit Pilot</t>
  </si>
  <si>
    <t>N/A</t>
  </si>
  <si>
    <t>Clean Energy Homes New Construction Pilot</t>
  </si>
  <si>
    <r>
      <t>CSD Leveraging</t>
    </r>
    <r>
      <rPr>
        <vertAlign val="superscript"/>
        <sz val="10"/>
        <rFont val="Arial"/>
        <family val="2"/>
      </rPr>
      <t>[3]</t>
    </r>
  </si>
  <si>
    <t>MCE Pilot</t>
  </si>
  <si>
    <r>
      <t>SPOC</t>
    </r>
    <r>
      <rPr>
        <vertAlign val="superscript"/>
        <sz val="10"/>
        <rFont val="Arial"/>
        <family val="2"/>
      </rPr>
      <t>[4]</t>
    </r>
  </si>
  <si>
    <r>
      <t>SASH/MASH Unspent Funds</t>
    </r>
    <r>
      <rPr>
        <vertAlign val="superscript"/>
        <sz val="10"/>
        <rFont val="Arial"/>
        <family val="2"/>
      </rPr>
      <t>[5]</t>
    </r>
  </si>
  <si>
    <t>ESA Program TOTAL</t>
  </si>
  <si>
    <r>
      <rPr>
        <vertAlign val="superscript"/>
        <sz val="10"/>
        <rFont val="Arial"/>
        <family val="2"/>
      </rPr>
      <t>[1]</t>
    </r>
    <r>
      <rPr>
        <sz val="10"/>
        <rFont val="Arial"/>
        <family val="2"/>
      </rPr>
      <t xml:space="preserve"> Reflects 2026 MFWB authorized budget of $45,603,293 (E $24,169,745 / G $21,433,548) and carry forward budget of $64,826,984 (E $35,366,119 / G $29,460,866) from 2025 to 2026.</t>
    </r>
  </si>
  <si>
    <r>
      <rPr>
        <vertAlign val="superscript"/>
        <sz val="10"/>
        <rFont val="Arial"/>
        <family val="2"/>
      </rPr>
      <t>[2]</t>
    </r>
    <r>
      <rPr>
        <sz val="10"/>
        <rFont val="Arial"/>
        <family val="2"/>
      </rPr>
      <t xml:space="preserve"> Reflects 2026 Pilot Plus and Pilot Deep authorized budget $8,782,607 (E $4,654,782 / G $4,127,825) and carry forward budget of $11,283,617 (E $5,980,317 / G $5,303,300) from 2025 to 2026.</t>
    </r>
  </si>
  <si>
    <r>
      <rPr>
        <vertAlign val="superscript"/>
        <sz val="10"/>
        <rFont val="Arial"/>
        <family val="2"/>
      </rPr>
      <t>[3]</t>
    </r>
    <r>
      <rPr>
        <sz val="10"/>
        <rFont val="Arial"/>
        <family val="2"/>
      </rPr>
      <t xml:space="preserve"> Reflects 2026 CSD Leveraging authorized budget of $1,243,747 (E $659,186 / G $584,561) and carry forward budget of $3,431,040 (E $1,818,499 / G $1,612,541) from 2025 to 2026.  </t>
    </r>
  </si>
  <si>
    <r>
      <rPr>
        <vertAlign val="superscript"/>
        <sz val="10"/>
        <rFont val="Arial"/>
        <family val="2"/>
      </rPr>
      <t>[4]</t>
    </r>
    <r>
      <rPr>
        <sz val="10"/>
        <rFont val="Arial"/>
        <family val="2"/>
      </rPr>
      <t xml:space="preserve"> Reflects 2026 SPOC authorized budget of $375,829 (E $199,189 / G $176,640) and carry forward budget of $44,677 (E $23,679 / G $20,998) from 2025 to 2026.  </t>
    </r>
  </si>
  <si>
    <r>
      <rPr>
        <vertAlign val="superscript"/>
        <sz val="10"/>
        <color rgb="FF000000"/>
        <rFont val="Arial"/>
        <family val="2"/>
      </rPr>
      <t xml:space="preserve">[5] </t>
    </r>
    <r>
      <rPr>
        <sz val="10"/>
        <color rgb="FF000000"/>
        <rFont val="Arial"/>
        <family val="2"/>
      </rPr>
      <t xml:space="preserve">OP 12 of D.15-01-027 states "The Program Administrators shall ensure that program expenditures in each utility’s service territory do not exceed the total authorized budget amounts over the duration of the programs.  The program incentive budgets will be available until all funds are exhausted or until December 31, 2021, whichever occurs first.  Any money unspent and unencumbered on January 1, 2022, shall be used for “cost-effective energy efficiency measures in low-income residential housing that benefit ratepayers,” as set forth in Public Utilities Code  Section 2852(c)(3)." On September 20, 2023, SCE and PG&amp;E jointly submitted an AL 7028-E to recover IOUs administrative costs for SASH/MASH, transfer unspent funds from the SASH and/or MASH programs to the ESA program, and dispose of the remaining funds in the IOUs’ California Solar Initiative Balancing Accounts. AL 7028-E was disposed and effective on October 20, 2023. </t>
    </r>
  </si>
  <si>
    <t xml:space="preserve">NOTE: Any required corrections/adjustments are reported herein and supersede results reported in prior months and may reflect YTD adjustments. </t>
  </si>
  <si>
    <t xml:space="preserve"> Energy Savings Assistance Program Table 1 - Main (SF, MH) Expenses</t>
  </si>
  <si>
    <t>Appliances</t>
  </si>
  <si>
    <t>Authorized Budget [1]</t>
  </si>
  <si>
    <t>Current Month Expenses [3]</t>
  </si>
  <si>
    <t>Year to Date Expenses [3]</t>
  </si>
  <si>
    <t>Domestic Hot Water</t>
  </si>
  <si>
    <t>Enclosure</t>
  </si>
  <si>
    <t>HVAC</t>
  </si>
  <si>
    <t>Maintenance</t>
  </si>
  <si>
    <t>Lighting</t>
  </si>
  <si>
    <t>Miscellaneous</t>
  </si>
  <si>
    <t>Customer Enrollment</t>
  </si>
  <si>
    <t>In Home Education</t>
  </si>
  <si>
    <t xml:space="preserve">Pilot </t>
  </si>
  <si>
    <t>Implementation</t>
  </si>
  <si>
    <t>Safety - Unexpected overhead costs</t>
  </si>
  <si>
    <t xml:space="preserve">Energy Efficiency TOTAL </t>
  </si>
  <si>
    <t>Training Center</t>
  </si>
  <si>
    <t>Workforce Education and Training</t>
  </si>
  <si>
    <t>Inspections</t>
  </si>
  <si>
    <t>Marketing and Outreach</t>
  </si>
  <si>
    <t>Studies [2]</t>
  </si>
  <si>
    <t>Regulatory Compliance</t>
  </si>
  <si>
    <t>General Administration</t>
  </si>
  <si>
    <t>CPUC Energy Division</t>
  </si>
  <si>
    <t>Administrative TOTAL</t>
  </si>
  <si>
    <t>TOTAL PROGRAM COSTS</t>
  </si>
  <si>
    <t>Funded Outside of ESA Program Budget</t>
  </si>
  <si>
    <t>Indirect Costs</t>
  </si>
  <si>
    <t>NGAT Costs</t>
  </si>
  <si>
    <r>
      <t xml:space="preserve">ESA Program Administrative Expenses </t>
    </r>
    <r>
      <rPr>
        <b/>
        <vertAlign val="superscript"/>
        <sz val="12"/>
        <rFont val="Arial"/>
        <family val="2"/>
      </rPr>
      <t>[4]</t>
    </r>
  </si>
  <si>
    <t>Administrative Expenses</t>
  </si>
  <si>
    <t>Total Program Costs</t>
  </si>
  <si>
    <t>% of Administrative Spend</t>
  </si>
  <si>
    <t>[1] Authorized Budget: Approved for PY 2026 in D.21-06-015, Attachment 1, Table 8.</t>
  </si>
  <si>
    <t>[2] Reflects 2026 Studies authorized budget of $125,000 (E $66,250 / G $58,750) and carry forward budget of $880,443 (E $499,220 / G $381,224) from 2025 to 2026.</t>
  </si>
  <si>
    <t>[3] Negative expenses may be due to accrual reversal as part of normal accounting process.</t>
  </si>
  <si>
    <t>[4] D.21-06-015,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</si>
  <si>
    <r>
      <t>Energy Savings Assistance</t>
    </r>
    <r>
      <rPr>
        <b/>
        <sz val="12"/>
        <color rgb="FFFF0000"/>
        <rFont val="Arial"/>
        <family val="2"/>
      </rPr>
      <t xml:space="preserve"> </t>
    </r>
    <r>
      <rPr>
        <b/>
        <sz val="12"/>
        <rFont val="Arial"/>
        <family val="2"/>
      </rPr>
      <t>Program Table 2 - Main (SF, MH) Summary</t>
    </r>
  </si>
  <si>
    <t>ESA Main Program (Summary)Total</t>
  </si>
  <si>
    <t>Year-To-Date Completed &amp; Expensed Installation</t>
  </si>
  <si>
    <t>Measures</t>
  </si>
  <si>
    <t>Basic</t>
  </si>
  <si>
    <t>Plus</t>
  </si>
  <si>
    <t>Units</t>
  </si>
  <si>
    <t>Quantity Installed</t>
  </si>
  <si>
    <r>
      <t>kWh</t>
    </r>
    <r>
      <rPr>
        <b/>
        <vertAlign val="superscript"/>
        <sz val="10"/>
        <rFont val="Arial"/>
        <family val="2"/>
      </rPr>
      <t xml:space="preserve"> [2]</t>
    </r>
    <r>
      <rPr>
        <b/>
        <sz val="10"/>
        <rFont val="Arial"/>
        <family val="2"/>
      </rPr>
      <t xml:space="preserve"> (Annual)</t>
    </r>
  </si>
  <si>
    <r>
      <t>kW</t>
    </r>
    <r>
      <rPr>
        <b/>
        <vertAlign val="superscript"/>
        <sz val="10"/>
        <rFont val="Arial"/>
        <family val="2"/>
      </rPr>
      <t xml:space="preserve"> [2]</t>
    </r>
    <r>
      <rPr>
        <b/>
        <sz val="10"/>
        <rFont val="Arial"/>
        <family val="2"/>
      </rPr>
      <t xml:space="preserve"> (Annual)</t>
    </r>
  </si>
  <si>
    <r>
      <t xml:space="preserve">Therms </t>
    </r>
    <r>
      <rPr>
        <b/>
        <vertAlign val="superscript"/>
        <sz val="10"/>
        <rFont val="Arial"/>
        <family val="2"/>
      </rPr>
      <t>[2]</t>
    </r>
    <r>
      <rPr>
        <b/>
        <sz val="10"/>
        <rFont val="Arial"/>
        <family val="2"/>
      </rPr>
      <t xml:space="preserve"> (Annual)</t>
    </r>
  </si>
  <si>
    <t>Expenses ($)</t>
  </si>
  <si>
    <t>% of Expenditure</t>
  </si>
  <si>
    <t>Clothes Dryer</t>
  </si>
  <si>
    <t>Each</t>
  </si>
  <si>
    <t>Dishwasher</t>
  </si>
  <si>
    <t>Freezers</t>
  </si>
  <si>
    <t>High Efficiency Clothes Washer</t>
  </si>
  <si>
    <t>x</t>
  </si>
  <si>
    <t xml:space="preserve">Induction Cooking Appliance-FS </t>
  </si>
  <si>
    <t>Microwave</t>
  </si>
  <si>
    <t>Refrigerator</t>
  </si>
  <si>
    <t>Combined Showerhead/TSV</t>
  </si>
  <si>
    <t>Home</t>
  </si>
  <si>
    <t>Faucet Aerator</t>
  </si>
  <si>
    <t>Heat Pump Water Heater - Electric</t>
  </si>
  <si>
    <t>Heat Pump Water Heater - Gas</t>
  </si>
  <si>
    <t>Heat Pump Water Heater - Propane</t>
  </si>
  <si>
    <t>Heat Pump Water Heater</t>
  </si>
  <si>
    <t>Low-Flow Showerhead</t>
  </si>
  <si>
    <t>Other Domestic Hot Water</t>
  </si>
  <si>
    <t>Solar Water Heating</t>
  </si>
  <si>
    <t>Tankless Water Heater</t>
  </si>
  <si>
    <t>Thermostatic Shower Valve</t>
  </si>
  <si>
    <t xml:space="preserve">Thermostatic Shower Valve Combined Showerhead </t>
  </si>
  <si>
    <t>Thermostatic Tub Spout/Diverter</t>
  </si>
  <si>
    <t>Water Heater Repair</t>
  </si>
  <si>
    <t>Water Heater Replacement</t>
  </si>
  <si>
    <t>Water Heater Tank and Pipe Insulation</t>
  </si>
  <si>
    <t>Air Sealing</t>
  </si>
  <si>
    <t>Attic Insulation</t>
  </si>
  <si>
    <t>Caulking</t>
  </si>
  <si>
    <t>Diagnostic Air Sealing</t>
  </si>
  <si>
    <t>Floor Insulation</t>
  </si>
  <si>
    <t>Minor Home Repairs</t>
  </si>
  <si>
    <t>Central A/C replacement</t>
  </si>
  <si>
    <t>Central Heat Pump-FS (propane or gas space)</t>
  </si>
  <si>
    <t>Duct Test and Seal</t>
  </si>
  <si>
    <t>Energy Efficient Fan Control</t>
  </si>
  <si>
    <t>Evaporative Cooler (Installation)</t>
  </si>
  <si>
    <t>Evaporative Cooler (Replacement)</t>
  </si>
  <si>
    <r>
      <t xml:space="preserve">Furnace Repair </t>
    </r>
    <r>
      <rPr>
        <vertAlign val="superscript"/>
        <sz val="10"/>
        <color rgb="FF000000"/>
        <rFont val="Arial"/>
        <family val="2"/>
      </rPr>
      <t>[7]</t>
    </r>
  </si>
  <si>
    <r>
      <t xml:space="preserve">Furnace Replacement </t>
    </r>
    <r>
      <rPr>
        <vertAlign val="superscript"/>
        <sz val="10"/>
        <color rgb="FF000000"/>
        <rFont val="Arial"/>
        <family val="2"/>
      </rPr>
      <t>[7]</t>
    </r>
  </si>
  <si>
    <t>Heat Pump Replacement</t>
  </si>
  <si>
    <t>Heat Pump Replacement - CAC Gas</t>
  </si>
  <si>
    <t>Heat Pump Replacement - CAC Propane</t>
  </si>
  <si>
    <t>High Efficiency Forced Air Unit (HE FAU)</t>
  </si>
  <si>
    <t>High Efficiency Forced Air Unit (HE FAU) - Early Replacement</t>
  </si>
  <si>
    <t>High Efficiency Forced Air Unit (HE FAU) - On Burnout</t>
  </si>
  <si>
    <r>
      <t>Portable A/C</t>
    </r>
    <r>
      <rPr>
        <vertAlign val="superscript"/>
        <sz val="10"/>
        <color rgb="FF000000"/>
        <rFont val="Arial"/>
        <family val="2"/>
      </rPr>
      <t xml:space="preserve"> [7]</t>
    </r>
  </si>
  <si>
    <t>Prescriptive Duct Sealing</t>
  </si>
  <si>
    <t>Removed - A/C Time Delay</t>
  </si>
  <si>
    <t>Removed - FAU Standing Pilot Conversion</t>
  </si>
  <si>
    <t>Room A/C Replacement</t>
  </si>
  <si>
    <t>Smart Thermostat</t>
  </si>
  <si>
    <t>Wholehouse Fan</t>
  </si>
  <si>
    <t>Central A/C Tune up</t>
  </si>
  <si>
    <t>Condenser Coil Cleaning</t>
  </si>
  <si>
    <t>Evaporative Cooler - Maint Functioning</t>
  </si>
  <si>
    <t>Evaporative Cooler - Maint Non-Functioning</t>
  </si>
  <si>
    <t>Evaporative Cooler Maintenance</t>
  </si>
  <si>
    <t>Evaporator Coil</t>
  </si>
  <si>
    <t>Fan Control Adjust</t>
  </si>
  <si>
    <t>Furnace Clean and Tune</t>
  </si>
  <si>
    <t>HVAC Air Filter Service</t>
  </si>
  <si>
    <t>Lifecycle Refrigerant Management</t>
  </si>
  <si>
    <t>Range Hood</t>
  </si>
  <si>
    <t>Refrigerant Charge Adjustment</t>
  </si>
  <si>
    <t xml:space="preserve">Lighting </t>
  </si>
  <si>
    <t>Exterior Hard wired LED fixtures</t>
  </si>
  <si>
    <t>LED A-Lamps</t>
  </si>
  <si>
    <t>LED Reflector Bulbs</t>
  </si>
  <si>
    <t>Removed - Interior Hard wired LED fixtures</t>
  </si>
  <si>
    <t>Removed - LED Night Light</t>
  </si>
  <si>
    <t>Removed - LED Torchiere</t>
  </si>
  <si>
    <t>Removed - Occupancy Sensor</t>
  </si>
  <si>
    <r>
      <t>Air Purifier</t>
    </r>
    <r>
      <rPr>
        <vertAlign val="superscript"/>
        <sz val="10"/>
        <color rgb="FF000000"/>
        <rFont val="Arial"/>
        <family val="2"/>
      </rPr>
      <t xml:space="preserve"> [7]</t>
    </r>
  </si>
  <si>
    <t>CO and Smoke Alarm</t>
  </si>
  <si>
    <r>
      <t xml:space="preserve">Cold Storage </t>
    </r>
    <r>
      <rPr>
        <vertAlign val="superscript"/>
        <sz val="10"/>
        <color rgb="FF000000"/>
        <rFont val="Arial"/>
        <family val="2"/>
      </rPr>
      <t>[7]</t>
    </r>
  </si>
  <si>
    <t>Comprehensive Home Health and Safety Check-up</t>
  </si>
  <si>
    <t>Pool Pumps</t>
  </si>
  <si>
    <t>Power Strip</t>
  </si>
  <si>
    <t>Power Strip Tier II</t>
  </si>
  <si>
    <t>Pilots</t>
  </si>
  <si>
    <t>ESA Outreach &amp; Assessment</t>
  </si>
  <si>
    <t>ESA In-Home Energy Education</t>
  </si>
  <si>
    <t>Total Savings/Expenditures</t>
  </si>
  <si>
    <r>
      <t xml:space="preserve">Total Households Weatherized </t>
    </r>
    <r>
      <rPr>
        <vertAlign val="superscript"/>
        <sz val="10"/>
        <rFont val="Arial"/>
        <family val="2"/>
      </rPr>
      <t>[1]</t>
    </r>
  </si>
  <si>
    <t xml:space="preserve">Households Treated </t>
  </si>
  <si>
    <t xml:space="preserve">Total </t>
  </si>
  <si>
    <t xml:space="preserve"> - Single Family Households Treated</t>
  </si>
  <si>
    <t xml:space="preserve"> - Multi-family Households Treated (In-unit)</t>
  </si>
  <si>
    <t xml:space="preserve"> - Mobile Homes Treated</t>
  </si>
  <si>
    <t>Total Number of Households Treated</t>
  </si>
  <si>
    <t xml:space="preserve"># Eligible Households to be Treated for PY </t>
  </si>
  <si>
    <t>% of Households Treated</t>
  </si>
  <si>
    <t>%</t>
  </si>
  <si>
    <t xml:space="preserve"> - Master-Meter Households Treated</t>
  </si>
  <si>
    <r>
      <t>Year to Date Expenses</t>
    </r>
    <r>
      <rPr>
        <b/>
        <vertAlign val="superscript"/>
        <sz val="10"/>
        <rFont val="Arial"/>
        <family val="2"/>
      </rPr>
      <t>[3]</t>
    </r>
  </si>
  <si>
    <t>ESA Program - Main</t>
  </si>
  <si>
    <r>
      <t xml:space="preserve">Administration </t>
    </r>
    <r>
      <rPr>
        <b/>
        <vertAlign val="superscript"/>
        <sz val="10"/>
        <rFont val="Arial"/>
        <family val="2"/>
      </rPr>
      <t>[4]</t>
    </r>
  </si>
  <si>
    <r>
      <t xml:space="preserve">Direct Implementation (Non-Incentive) </t>
    </r>
    <r>
      <rPr>
        <b/>
        <vertAlign val="superscript"/>
        <sz val="10"/>
        <rFont val="Arial"/>
        <family val="2"/>
      </rPr>
      <t>[5]</t>
    </r>
  </si>
  <si>
    <r>
      <t>Direct Implementation</t>
    </r>
    <r>
      <rPr>
        <b/>
        <vertAlign val="superscript"/>
        <sz val="10"/>
        <rFont val="Arial"/>
        <family val="2"/>
      </rPr>
      <t xml:space="preserve"> [6]</t>
    </r>
  </si>
  <si>
    <t>&lt;&lt;Includes measures costs</t>
  </si>
  <si>
    <t>TOTAL ESA Main COSTS</t>
  </si>
  <si>
    <t>[1] Weatherization may consist of attic insulation, attic access weatherization, weatherstripping - door, caulking, and minor home repairs.</t>
  </si>
  <si>
    <t xml:space="preserve">[2] All savings are calculated based on the following sources: DNV/GL Impact Evaluation Program Years 2015-2017 Impact II, or ESA workpapers. </t>
  </si>
  <si>
    <t xml:space="preserve">[3] Total ESA Main YTD expenses are reported in ESA Table 1. </t>
  </si>
  <si>
    <t>[4] Administrative includes expenses from Training Center, Inspections, Marketing and Outreach, Studies, Regulatory Compliance, General Administrative, and CPUC Energy Division categories.</t>
  </si>
  <si>
    <t xml:space="preserve">[5] Direct Implementation (Non-Incentive) includes expenses from Implementation category. </t>
  </si>
  <si>
    <t xml:space="preserve">[6] Direct Implementation includes expenses from Appliances, Domestic Hot Water, Enclosure, HVAC, Lighting, Miscellaneous, Customer Enrollment, In-Home Education, Safety Unexpected Overhead Costs, and VEC Pilot. </t>
  </si>
  <si>
    <t>[7]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</si>
  <si>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NOTE: Any measures noted as 'New' have been added during the course of this program year.</t>
  </si>
  <si>
    <t>NOTE: Any measures noted as 'Removed', are no longer offered by the program but have been kept for tracking purposes.</t>
  </si>
  <si>
    <t>NOTE: Any required corrections/adjustments are reported herein and supersede results reported in prior months and may reflect YTD adjustments.</t>
  </si>
  <si>
    <t>Energy Savings Assistance Program Table 2A  -  Multifamily Whole Building</t>
  </si>
  <si>
    <r>
      <t>Table 2A</t>
    </r>
    <r>
      <rPr>
        <sz val="12"/>
        <rFont val="Arial"/>
        <family val="2"/>
      </rPr>
      <t xml:space="preserve"> </t>
    </r>
    <r>
      <rPr>
        <b/>
        <sz val="12"/>
        <rFont val="Arial"/>
        <family val="2"/>
      </rPr>
      <t>ESA Program - Multifamily Whole Building</t>
    </r>
  </si>
  <si>
    <t>Units (of Measure such as "each")</t>
  </si>
  <si>
    <r>
      <t>Measure Type (In-unit vs Common Area)</t>
    </r>
    <r>
      <rPr>
        <b/>
        <vertAlign val="superscript"/>
        <sz val="10"/>
        <rFont val="Arial"/>
        <family val="2"/>
      </rPr>
      <t>[1]</t>
    </r>
  </si>
  <si>
    <t>Number of Units for Cap-kBTUh and Cap-Tons</t>
  </si>
  <si>
    <t>kWh (Annual)</t>
  </si>
  <si>
    <t>kW (Annual)</t>
  </si>
  <si>
    <t>Therms (Annual)</t>
  </si>
  <si>
    <t>In-Unit</t>
  </si>
  <si>
    <t>Refrigerators</t>
  </si>
  <si>
    <t>CAM/WB</t>
  </si>
  <si>
    <t>New: Non-Condensing Domestic Hot Water Boiler</t>
  </si>
  <si>
    <t>Cap-kBtuh</t>
  </si>
  <si>
    <t>-</t>
  </si>
  <si>
    <t>New: Condensing Domestic Hot Water Boiler</t>
  </si>
  <si>
    <t>Storage Water Heater</t>
  </si>
  <si>
    <t>kW</t>
  </si>
  <si>
    <t>Demand Control DHW Recirculation Pump</t>
  </si>
  <si>
    <t xml:space="preserve">Low flow Showerhead </t>
  </si>
  <si>
    <t xml:space="preserve">Faucet Aerator </t>
  </si>
  <si>
    <t>Other Hot Water</t>
  </si>
  <si>
    <t>Household</t>
  </si>
  <si>
    <t>Water Heater Repair/Replacement</t>
  </si>
  <si>
    <t xml:space="preserve"> </t>
  </si>
  <si>
    <t>Hot Water Pipe Insulation - Fitting</t>
  </si>
  <si>
    <t>Hot Water Pipe Insulation - Pipe</t>
  </si>
  <si>
    <t>Boiler Controls</t>
  </si>
  <si>
    <t>Envelope</t>
  </si>
  <si>
    <t xml:space="preserve">Whole Building Attic Insulation </t>
  </si>
  <si>
    <t>Sq Ft</t>
  </si>
  <si>
    <t>Wall Insulation Blow-in</t>
  </si>
  <si>
    <t>Windows</t>
  </si>
  <si>
    <t xml:space="preserve">Window Film </t>
  </si>
  <si>
    <t xml:space="preserve">Air Sealing </t>
  </si>
  <si>
    <t>Air Conditioners Split System</t>
  </si>
  <si>
    <t>Cap-Tons</t>
  </si>
  <si>
    <t>Heat Pump Split System</t>
  </si>
  <si>
    <t xml:space="preserve">New: Packaged Air Conditioner </t>
  </si>
  <si>
    <t>Package Terminal A/C</t>
  </si>
  <si>
    <t>Package Terminal Heat Pump</t>
  </si>
  <si>
    <t>Furnace Replacement</t>
  </si>
  <si>
    <t>Space Heating Boiler</t>
  </si>
  <si>
    <t>Smart Thermostats</t>
  </si>
  <si>
    <t>Furnace Repair/Replacement</t>
  </si>
  <si>
    <t>Central A/C Replacement</t>
  </si>
  <si>
    <r>
      <t>Portable A/C</t>
    </r>
    <r>
      <rPr>
        <vertAlign val="superscript"/>
        <sz val="10"/>
        <rFont val="Arial"/>
        <family val="2"/>
      </rPr>
      <t>[5]</t>
    </r>
  </si>
  <si>
    <t>Smart Efficient Fan Control</t>
  </si>
  <si>
    <t>Duct Testing and Sealing</t>
  </si>
  <si>
    <t>Blower Motor Retrofit</t>
  </si>
  <si>
    <t>Efficient Fan Controller</t>
  </si>
  <si>
    <t>Interior LED Lighting</t>
  </si>
  <si>
    <t>Interior TLED Type A Lamps</t>
  </si>
  <si>
    <t>Interior TLED Type C Lamps</t>
  </si>
  <si>
    <t>New: LED T8 Lamp - Interior</t>
  </si>
  <si>
    <t>New:  LED T8 Lamp - Exterior</t>
  </si>
  <si>
    <t>Interior LED Fixture</t>
  </si>
  <si>
    <t>Interior LED Screw-in</t>
  </si>
  <si>
    <t>Exterior LED Screw-in</t>
  </si>
  <si>
    <t>Interior LED Exit Sign</t>
  </si>
  <si>
    <t>Exterior LED Lighting</t>
  </si>
  <si>
    <t>New: LED Parking Garage Fixtures</t>
  </si>
  <si>
    <t>LED Exterior Wall or Pole Mounted Fixture</t>
  </si>
  <si>
    <t>LED Corn Lamp for Exterior Wall or Pole Mounted</t>
  </si>
  <si>
    <t>Exterior LED Lighting - Pool</t>
  </si>
  <si>
    <t>Wall or Ceiling Mounted Occupancy Sensor</t>
  </si>
  <si>
    <t>LED Diffuse A-Lamps</t>
  </si>
  <si>
    <t xml:space="preserve">Tier-2 Smart Power Strip </t>
  </si>
  <si>
    <t>Variable Speed Pool Pump</t>
  </si>
  <si>
    <t>Smart Power Strip Tier II</t>
  </si>
  <si>
    <r>
      <t>Cold Storage</t>
    </r>
    <r>
      <rPr>
        <vertAlign val="superscript"/>
        <sz val="10"/>
        <rFont val="Arial"/>
        <family val="2"/>
      </rPr>
      <t>[4]</t>
    </r>
  </si>
  <si>
    <r>
      <t>Air Purifier</t>
    </r>
    <r>
      <rPr>
        <vertAlign val="superscript"/>
        <sz val="10"/>
        <rFont val="Arial"/>
        <family val="2"/>
      </rPr>
      <t>[4]</t>
    </r>
  </si>
  <si>
    <t>Minor Repair</t>
  </si>
  <si>
    <t>Advanced Keyboard</t>
  </si>
  <si>
    <t xml:space="preserve">Electrification </t>
  </si>
  <si>
    <t>New - Central Heat Pump-FS (propane or gas space)</t>
  </si>
  <si>
    <t>Heat Pump Clothes Dryer - FS</t>
  </si>
  <si>
    <t>Induction Cooktop - FS</t>
  </si>
  <si>
    <t>Ductless Mini-split Heat Pump - FS</t>
  </si>
  <si>
    <t>Heat Pump Water Heater - FS</t>
  </si>
  <si>
    <t>Heat Pump Pool Heater - FS</t>
  </si>
  <si>
    <t>New: Heat Pump Pkg/Split System - FS</t>
  </si>
  <si>
    <t>Ductless Mini Split - FS</t>
  </si>
  <si>
    <t>Customer Enrollment - In Unit</t>
  </si>
  <si>
    <t>Ancillary Services</t>
  </si>
  <si>
    <t>Audit</t>
  </si>
  <si>
    <t>Multifamily Properties Treated</t>
  </si>
  <si>
    <t>Number</t>
  </si>
  <si>
    <r>
      <t>Total Number of Multifamily Properties Treated</t>
    </r>
    <r>
      <rPr>
        <b/>
        <vertAlign val="superscript"/>
        <sz val="10"/>
        <rFont val="Arial"/>
        <family val="2"/>
      </rPr>
      <t>[2]</t>
    </r>
  </si>
  <si>
    <t>Subtotal of Master-metered Multifamily Properties Treated</t>
  </si>
  <si>
    <r>
      <t>Total Number of Multifamily Tenant Units w/in Properties Treated</t>
    </r>
    <r>
      <rPr>
        <b/>
        <vertAlign val="superscript"/>
        <sz val="10"/>
        <rFont val="Arial"/>
        <family val="2"/>
      </rPr>
      <t>[3]</t>
    </r>
  </si>
  <si>
    <t>Total Number of buildings w/in Properties Treated</t>
  </si>
  <si>
    <t>Multifamily Properties Treated
(In-Unit)</t>
  </si>
  <si>
    <t>Total Number of households individually treated (in-unit)</t>
  </si>
  <si>
    <t>ESA Program - MFWB</t>
  </si>
  <si>
    <t>Administration</t>
  </si>
  <si>
    <t>Direct Implementation (Non-Incentive)</t>
  </si>
  <si>
    <t>Direct Implementation</t>
  </si>
  <si>
    <t>SPOC</t>
  </si>
  <si>
    <t>TOTAL MFWB COSTS</t>
  </si>
  <si>
    <t>NOTE: Audit costs may be covered by other programs or projects may utilize previous audits. Not all participants will have an audit cost associated with their project.</t>
  </si>
  <si>
    <t>[1] Measure type column added to identify if a measure is for in-unit or common area/whole building because they use different workpaper savings.</t>
  </si>
  <si>
    <t>[2] Multifamily properties are sites with at least five (5) or more dwelling units. The properties may have multiple buildings.</t>
  </si>
  <si>
    <t>[3] Multifamily tenant units are the number of dwelling units located within properties treated. This number does not represent the same number of dwellings treated as captured in table 2A.</t>
  </si>
  <si>
    <t>[4]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</si>
  <si>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Energy Savings Assistance Program Table 2B - Pilot Plus and Pilot Deep</t>
  </si>
  <si>
    <r>
      <t>Measures</t>
    </r>
    <r>
      <rPr>
        <b/>
        <vertAlign val="superscript"/>
        <sz val="10"/>
        <rFont val="Arial"/>
        <family val="2"/>
      </rPr>
      <t>[2]</t>
    </r>
  </si>
  <si>
    <t>ESA Program - Pilot Plus</t>
  </si>
  <si>
    <t>ESA Program - Pilot Deep</t>
  </si>
  <si>
    <r>
      <t xml:space="preserve">Year-To-Date Completed &amp; Expensed Installation </t>
    </r>
    <r>
      <rPr>
        <b/>
        <vertAlign val="superscript"/>
        <sz val="10"/>
        <rFont val="Arial"/>
        <family val="2"/>
      </rPr>
      <t>[1]</t>
    </r>
  </si>
  <si>
    <r>
      <t>kWh</t>
    </r>
    <r>
      <rPr>
        <b/>
        <vertAlign val="superscript"/>
        <sz val="10"/>
        <rFont val="Arial"/>
        <family val="2"/>
      </rPr>
      <t>[4]</t>
    </r>
    <r>
      <rPr>
        <b/>
        <sz val="10"/>
        <rFont val="Arial"/>
        <family val="2"/>
      </rPr>
      <t xml:space="preserve"> (Annual)</t>
    </r>
  </si>
  <si>
    <r>
      <t>kW</t>
    </r>
    <r>
      <rPr>
        <b/>
        <vertAlign val="superscript"/>
        <sz val="10"/>
        <rFont val="Arial"/>
        <family val="2"/>
      </rPr>
      <t>[3]</t>
    </r>
    <r>
      <rPr>
        <b/>
        <sz val="10"/>
        <rFont val="Arial"/>
        <family val="2"/>
      </rPr>
      <t xml:space="preserve"> (Annual)</t>
    </r>
  </si>
  <si>
    <r>
      <t>Therms</t>
    </r>
    <r>
      <rPr>
        <b/>
        <vertAlign val="superscript"/>
        <sz val="10"/>
        <rFont val="Arial"/>
        <family val="2"/>
      </rPr>
      <t>[4]</t>
    </r>
    <r>
      <rPr>
        <b/>
        <sz val="10"/>
        <rFont val="Arial"/>
        <family val="2"/>
      </rPr>
      <t xml:space="preserve"> (Annual)</t>
    </r>
  </si>
  <si>
    <r>
      <t>Expenses ($)</t>
    </r>
    <r>
      <rPr>
        <b/>
        <vertAlign val="superscript"/>
        <sz val="10"/>
        <rFont val="Arial"/>
        <family val="2"/>
      </rPr>
      <t>[7]</t>
    </r>
  </si>
  <si>
    <t>Efficient Electric Dryer</t>
  </si>
  <si>
    <t>Heat Pump Dryer</t>
  </si>
  <si>
    <t>High Efficiency Clothes Washers</t>
  </si>
  <si>
    <t>Induction Cooktop/Range</t>
  </si>
  <si>
    <t>Pool Pump Retrocommissioning (RCx)</t>
  </si>
  <si>
    <t>Pool Pump RCx</t>
  </si>
  <si>
    <t xml:space="preserve">Pool Pump Replacement </t>
  </si>
  <si>
    <t xml:space="preserve">Standard Electrc Range </t>
  </si>
  <si>
    <t>Tier 2 Adv Power Strip w Bluetooth</t>
  </si>
  <si>
    <t>Heat Pump W/H - Fuel Sub (120V)</t>
  </si>
  <si>
    <t>Heat Pump Water Heater - Fuel Sub</t>
  </si>
  <si>
    <t xml:space="preserve">Low Flow Faucet Aerator </t>
  </si>
  <si>
    <t xml:space="preserve">Low Flow Showerhead </t>
  </si>
  <si>
    <t>Tankless On-Demand</t>
  </si>
  <si>
    <t>Thermostat-controlled Shower Valve</t>
  </si>
  <si>
    <t>Tub Diverter/ Tub Spout</t>
  </si>
  <si>
    <t>Water Heater Blanket</t>
  </si>
  <si>
    <t>Water Heater Pipe Insulation</t>
  </si>
  <si>
    <t>Len. Ft</t>
  </si>
  <si>
    <t xml:space="preserve">Diagnostic Air Sealing </t>
  </si>
  <si>
    <t>Exterior Wall Insulation</t>
  </si>
  <si>
    <t xml:space="preserve">Floor Insulation </t>
  </si>
  <si>
    <t>Central Air Conditioner (A/C)</t>
  </si>
  <si>
    <t>Central A/C</t>
  </si>
  <si>
    <t>Fan Controller for A/C</t>
  </si>
  <si>
    <r>
      <t xml:space="preserve">New Portable A/C </t>
    </r>
    <r>
      <rPr>
        <vertAlign val="superscript"/>
        <sz val="10"/>
        <rFont val="Arial"/>
        <family val="2"/>
      </rPr>
      <t>[11]</t>
    </r>
  </si>
  <si>
    <t>High Efficiency Furnace</t>
  </si>
  <si>
    <t xml:space="preserve">Diagnostic Duct Sealing </t>
  </si>
  <si>
    <t xml:space="preserve">Duct Replacement </t>
  </si>
  <si>
    <t xml:space="preserve">Duct Sealing with Equipment Upgrade </t>
  </si>
  <si>
    <t>Ducted Heat Pump</t>
  </si>
  <si>
    <t>Ducted Heat Pump - Fuel Substitution</t>
  </si>
  <si>
    <t>Ductless Heat Pump</t>
  </si>
  <si>
    <t>Ductless Heat Pump - Fuel Substitution</t>
  </si>
  <si>
    <t>Whole House Fan</t>
  </si>
  <si>
    <r>
      <t>Packaged HVAC</t>
    </r>
    <r>
      <rPr>
        <vertAlign val="superscript"/>
        <sz val="10"/>
        <rFont val="Arial"/>
        <family val="2"/>
      </rPr>
      <t xml:space="preserve"> [5]</t>
    </r>
  </si>
  <si>
    <t>Minor Home Repair</t>
  </si>
  <si>
    <t>A-Lamp LED</t>
  </si>
  <si>
    <t>Reflector Lamp LED</t>
  </si>
  <si>
    <t>Electric Panel Upgrade</t>
  </si>
  <si>
    <r>
      <t xml:space="preserve">Cold Storage </t>
    </r>
    <r>
      <rPr>
        <vertAlign val="superscript"/>
        <sz val="10"/>
        <rFont val="Arial"/>
        <family val="2"/>
      </rPr>
      <t>[11]</t>
    </r>
  </si>
  <si>
    <r>
      <t>New Air Purifier</t>
    </r>
    <r>
      <rPr>
        <vertAlign val="superscript"/>
        <sz val="10"/>
        <rFont val="Arial"/>
        <family val="2"/>
      </rPr>
      <t xml:space="preserve"> [11]</t>
    </r>
  </si>
  <si>
    <r>
      <t xml:space="preserve">New Air Purifier </t>
    </r>
    <r>
      <rPr>
        <vertAlign val="superscript"/>
        <sz val="10"/>
        <rFont val="Arial"/>
        <family val="2"/>
      </rPr>
      <t>[11]</t>
    </r>
  </si>
  <si>
    <r>
      <t xml:space="preserve">Customer Enrollment </t>
    </r>
    <r>
      <rPr>
        <b/>
        <vertAlign val="superscript"/>
        <sz val="10"/>
        <rFont val="Arial"/>
        <family val="2"/>
      </rPr>
      <t>[6]</t>
    </r>
  </si>
  <si>
    <r>
      <t>Total Savings/Expenditures</t>
    </r>
    <r>
      <rPr>
        <b/>
        <vertAlign val="superscript"/>
        <sz val="10"/>
        <rFont val="Arial"/>
        <family val="2"/>
      </rPr>
      <t xml:space="preserve"> [12]</t>
    </r>
  </si>
  <si>
    <t>ESA Program - Pilot Plus and Pilot Deep</t>
  </si>
  <si>
    <r>
      <t xml:space="preserve">Administration </t>
    </r>
    <r>
      <rPr>
        <b/>
        <vertAlign val="superscript"/>
        <sz val="10"/>
        <rFont val="Arial"/>
        <family val="2"/>
      </rPr>
      <t>[8]</t>
    </r>
  </si>
  <si>
    <r>
      <t xml:space="preserve">Direct Implementation (Non-Incentive) </t>
    </r>
    <r>
      <rPr>
        <b/>
        <vertAlign val="superscript"/>
        <sz val="10"/>
        <rFont val="Arial"/>
        <family val="2"/>
      </rPr>
      <t>[9]</t>
    </r>
  </si>
  <si>
    <r>
      <t xml:space="preserve">Direct Implementation </t>
    </r>
    <r>
      <rPr>
        <b/>
        <vertAlign val="superscript"/>
        <sz val="10"/>
        <rFont val="Arial"/>
        <family val="2"/>
      </rPr>
      <t>[10]</t>
    </r>
  </si>
  <si>
    <t>TOTAL Pilot Plus and Pilot Deep COSTS</t>
  </si>
  <si>
    <r>
      <t>Year to Date Expenses</t>
    </r>
    <r>
      <rPr>
        <b/>
        <vertAlign val="superscript"/>
        <sz val="10"/>
        <rFont val="Arial"/>
        <family val="2"/>
      </rPr>
      <t>[7]</t>
    </r>
  </si>
  <si>
    <t>General (SCE) Administration</t>
  </si>
  <si>
    <t>Direct Implementer -- ADMIN</t>
  </si>
  <si>
    <t>EM&amp;V Studies</t>
  </si>
  <si>
    <t>Direct Installation -- Materials</t>
  </si>
  <si>
    <t>Performance Incentive</t>
  </si>
  <si>
    <t>Home Audit; Test-In Test-Out</t>
  </si>
  <si>
    <t>Remediation &amp; Mitigation</t>
  </si>
  <si>
    <t>WE&amp;T</t>
  </si>
  <si>
    <t>[1] "Completed and Expensed Installation" project savings and expenses will be reported when projects have been fully closed (i.e. inspected, issues resolved, permits closed as applicable) and reported by Pilot Implementer to PG&amp;E. All measures and savings from a project will be reported as either Pilot Plus or Pilot Deep. Savings from a single project will not span both tables.</t>
  </si>
  <si>
    <t>[2] The measure list for PG&amp;E Pilot Plus and Deep is unique to the pilot and differs from Main ESA.</t>
  </si>
  <si>
    <t>[3] Energy savings are reported based on best available information at the time. Pre- and post-installation kW savings are derived from energy modeling software.</t>
  </si>
  <si>
    <t>[4] Energy savings are reported based on best available information at the time. Actualized kWh and therm savings were calculated by applying realization rates to modeled energy savings. Realization rates are derived from 12 months of post installation, meter-based data. Note: The calculation of realization rates was done on a home-level, not on an individual measure level.</t>
  </si>
  <si>
    <t>[5] The Packaged HVAC measure includes both like for like and fuel substitution projects. The reported savings for this measure utilized the heat pump realization rate, which was the lower savings value.</t>
  </si>
  <si>
    <t>[6] In the PG&amp;E Pilot Plus and Deep delivery model, the home assessment, enrollment, and customer energy education occur at the same visit. Cost tracking between "ESA Outreach &amp; Assessment" and "ESA In-Home Energy Education" cannot be precisely tracked. Rather, the full cost of the visit will be tracked as ESA Outreach &amp; Assessment.</t>
  </si>
  <si>
    <t>[7] Total ESA Pilot Plus and Pilot Deep YTD expenses may contain a combination of expenses and accrued expenses as reported in ESA Table Summary.</t>
  </si>
  <si>
    <t>[8] Administration includes expenses from the following categories: General Administration, Regulatory Compliance, Training, Inspections, Marketing and Outreach, and Evaluation.</t>
  </si>
  <si>
    <t>[9] Direct Implementation (Non-Incentive) includes expenses for Implementer Administration and Marketing.</t>
  </si>
  <si>
    <t>[10] Direct Implementation includes expenses for measures delivery.</t>
  </si>
  <si>
    <t>[11] These measures meet the current definition of Health, Comfort, and Safety (HCS) measures, which are characterized by estimated energy savings of less than 1 therm or 1 kWh. Although currently designated as HCS measures, the majority of ESA measures also provide non-energy benefits (NEBs)—including HCS-related benefits—in addition to delivering energy savings.</t>
  </si>
  <si>
    <t>[12] Modeled savings for Pilot Plus was 9,917 kWh and 1,046 therms, and modeled savings for Pilot Deep was 16,283 kWh and 24,287 therms.</t>
  </si>
  <si>
    <t>Energy Savings Assistance Program Table 2C -  Building Electrification Retrofit Pilot (SCE ONLY) Summary</t>
  </si>
  <si>
    <r>
      <t>ESA Program - Building Electrification Retrofit Pilot</t>
    </r>
    <r>
      <rPr>
        <vertAlign val="superscript"/>
        <sz val="12"/>
        <rFont val="Arial"/>
        <family val="2"/>
      </rPr>
      <t>[1]</t>
    </r>
  </si>
  <si>
    <t>Electric Dryer</t>
  </si>
  <si>
    <t>Induction Cooktop</t>
  </si>
  <si>
    <t>Induction Range</t>
  </si>
  <si>
    <t>Heat Pump HVAC</t>
  </si>
  <si>
    <t>Duct Seal</t>
  </si>
  <si>
    <r>
      <t>Miscellaneous</t>
    </r>
    <r>
      <rPr>
        <vertAlign val="superscript"/>
        <sz val="10"/>
        <rFont val="Arial"/>
        <family val="2"/>
      </rPr>
      <t>[2]</t>
    </r>
  </si>
  <si>
    <t>Carbon Monoxide/Smoke Alarm</t>
  </si>
  <si>
    <t>Electric Panel</t>
  </si>
  <si>
    <t>Electric Sub-Panel</t>
  </si>
  <si>
    <t>Electrical Circuit Run</t>
  </si>
  <si>
    <t>Induction Cookware</t>
  </si>
  <si>
    <t>Energy Assessment</t>
  </si>
  <si>
    <t>Single Family Households Treated</t>
  </si>
  <si>
    <r>
      <t>Estimated Avg. Annual Bill SavingsTreated</t>
    </r>
    <r>
      <rPr>
        <vertAlign val="superscript"/>
        <sz val="10"/>
        <rFont val="Arial"/>
        <family val="2"/>
      </rPr>
      <t>[3]</t>
    </r>
  </si>
  <si>
    <t>ESA Program - Building Electrification</t>
  </si>
  <si>
    <t>TOTAL Building Electrification COSTS</t>
  </si>
  <si>
    <r>
      <rPr>
        <vertAlign val="superscript"/>
        <sz val="10"/>
        <rFont val="Arial"/>
        <family val="2"/>
      </rPr>
      <t>[1]</t>
    </r>
    <r>
      <rPr>
        <sz val="10"/>
        <rFont val="Arial"/>
        <family val="2"/>
      </rPr>
      <t xml:space="preserve"> The costs for the following measures are included in the overall expenditures of the BE Pilot: additional line set for ductless mini-splits and building permits.</t>
    </r>
  </si>
  <si>
    <r>
      <rPr>
        <vertAlign val="superscript"/>
        <sz val="10"/>
        <rFont val="Arial"/>
        <family val="2"/>
      </rPr>
      <t>[2]</t>
    </r>
    <r>
      <rPr>
        <sz val="10"/>
        <rFont val="Arial"/>
        <family val="2"/>
      </rPr>
      <t xml:space="preserve"> These measures do not have any savings associated and may be required to complete the installation to electrify the residential end-uses of participating households.</t>
    </r>
  </si>
  <si>
    <r>
      <rPr>
        <vertAlign val="superscript"/>
        <sz val="10"/>
        <rFont val="Arial"/>
        <family val="2"/>
      </rPr>
      <t>[3]</t>
    </r>
    <r>
      <rPr>
        <sz val="10"/>
        <rFont val="Arial"/>
        <family val="2"/>
      </rPr>
      <t xml:space="preserve"> Estimated average annual bill savings will be calculated prior to participation and must not increase total energy costs.</t>
    </r>
  </si>
  <si>
    <r>
      <t>Energy Savings Assistance Program Table 2D - Clean Energy Homes New Construction Pilot (SCE ONLY</t>
    </r>
    <r>
      <rPr>
        <b/>
        <vertAlign val="superscript"/>
        <sz val="12"/>
        <rFont val="Arial"/>
        <family val="2"/>
      </rPr>
      <t>[1]</t>
    </r>
    <r>
      <rPr>
        <b/>
        <sz val="12"/>
        <rFont val="Arial"/>
        <family val="2"/>
      </rPr>
      <t>)</t>
    </r>
  </si>
  <si>
    <t>ESA Program - Clean Energy Homes New Construction Pilot [1]</t>
  </si>
  <si>
    <t xml:space="preserve">Monthly Total </t>
  </si>
  <si>
    <t>Monthly Total Units (Living Units)</t>
  </si>
  <si>
    <t xml:space="preserve">YTD Total </t>
  </si>
  <si>
    <t>YTD Total Units (Living Units)</t>
  </si>
  <si>
    <t>Estimated Incentive Expenses ($)</t>
  </si>
  <si>
    <t>% Incentive Budget</t>
  </si>
  <si>
    <t xml:space="preserve">Interest form submitted </t>
  </si>
  <si>
    <t>Homes</t>
  </si>
  <si>
    <t xml:space="preserve">Interest form denied </t>
  </si>
  <si>
    <r>
      <t xml:space="preserve">Application for direct design assistance </t>
    </r>
    <r>
      <rPr>
        <b/>
        <sz val="10"/>
        <rFont val="Arial"/>
        <family val="2"/>
      </rPr>
      <t>(in progress)</t>
    </r>
  </si>
  <si>
    <r>
      <t>Applications for design incentive</t>
    </r>
    <r>
      <rPr>
        <b/>
        <sz val="10"/>
        <rFont val="Arial"/>
        <family val="2"/>
      </rPr>
      <t xml:space="preserve"> (in progress)</t>
    </r>
  </si>
  <si>
    <r>
      <t>Application for direct design assistance</t>
    </r>
    <r>
      <rPr>
        <b/>
        <sz val="10"/>
        <rFont val="Arial"/>
        <family val="2"/>
      </rPr>
      <t xml:space="preserve"> (completed)</t>
    </r>
  </si>
  <si>
    <r>
      <t xml:space="preserve">Applications for design incentive </t>
    </r>
    <r>
      <rPr>
        <b/>
        <sz val="10"/>
        <rFont val="Arial"/>
        <family val="2"/>
      </rPr>
      <t>(completed)</t>
    </r>
  </si>
  <si>
    <r>
      <t>Applications for tenant education incentive</t>
    </r>
    <r>
      <rPr>
        <b/>
        <sz val="10"/>
        <rFont val="Arial"/>
        <family val="2"/>
      </rPr>
      <t xml:space="preserve"> (in progress)</t>
    </r>
  </si>
  <si>
    <r>
      <t xml:space="preserve">Applications for tenant education incentive </t>
    </r>
    <r>
      <rPr>
        <b/>
        <sz val="10"/>
        <rFont val="Arial"/>
        <family val="2"/>
      </rPr>
      <t>(completed)</t>
    </r>
  </si>
  <si>
    <t> </t>
  </si>
  <si>
    <t>ESA CEH Outreach and Education</t>
  </si>
  <si>
    <t>Monthly Total </t>
  </si>
  <si>
    <t>YTD Total </t>
  </si>
  <si>
    <t>Webinars</t>
  </si>
  <si>
    <t>Number of webinars</t>
  </si>
  <si>
    <t>Active leads</t>
  </si>
  <si>
    <t>Unique developer</t>
  </si>
  <si>
    <t>Design Assistance Completed Applications</t>
  </si>
  <si>
    <t>Quantity</t>
  </si>
  <si>
    <t>Compliance Margin Designed kWh (Annual)*</t>
  </si>
  <si>
    <t>Compliance Margin Designed BTU (Annual)*</t>
  </si>
  <si>
    <t>Avoided CO2 Emissions</t>
  </si>
  <si>
    <t> $   -   </t>
  </si>
  <si>
    <t> $        -   </t>
  </si>
  <si>
    <t>   </t>
  </si>
  <si>
    <t>ESA Program - Clean Energy Homes</t>
  </si>
  <si>
    <t>TOTAL Clean Energy Homes COSTS</t>
  </si>
  <si>
    <t>Energy Savings Assistance Program Table 2E - CSD Leveraging</t>
  </si>
  <si>
    <t>ESA Program - CSD Leveraging</t>
  </si>
  <si>
    <t xml:space="preserve">Measures </t>
  </si>
  <si>
    <t>Therms  (Annual)</t>
  </si>
  <si>
    <t>Clothes Dryer [1]</t>
  </si>
  <si>
    <t>Dishwasher [1]</t>
  </si>
  <si>
    <t>Freezers [1]</t>
  </si>
  <si>
    <t>Solar Water Heating [1]</t>
  </si>
  <si>
    <t>Thermostatic Shower Valve Combined Showerhead</t>
  </si>
  <si>
    <t>Attic Insulation CAC NonElect Heat</t>
  </si>
  <si>
    <t>Diagnostic Air Sealing [1]</t>
  </si>
  <si>
    <t>Floor Insulation [1]</t>
  </si>
  <si>
    <t>Central Heat Pump-FS (propane or gas space) [1]</t>
  </si>
  <si>
    <t>Duct Test and Seal [1]</t>
  </si>
  <si>
    <t>Energy Efficient Fan Control [1]</t>
  </si>
  <si>
    <t>Evaporative Cooler (Installation) [1]</t>
  </si>
  <si>
    <t>Evaporative Cooler (Replacement) [1]</t>
  </si>
  <si>
    <t>Furnace Repair</t>
  </si>
  <si>
    <t>Heat Pump A/C Replacement</t>
  </si>
  <si>
    <t>High Efficiency Forced Air Unit (HE FAU) [1]</t>
  </si>
  <si>
    <t>Portable A/C [1]</t>
  </si>
  <si>
    <t>Removed - A/C Time Delay [1]</t>
  </si>
  <si>
    <t>Removed - FAU Standing Pilot Conversion [1]</t>
  </si>
  <si>
    <t>Room A/C Replacement [1]</t>
  </si>
  <si>
    <t>Wholehouse Fan [1]</t>
  </si>
  <si>
    <t>Central A/C Tune up [1]</t>
  </si>
  <si>
    <t>Condesner Coil Cleansing</t>
  </si>
  <si>
    <t>Evaporative Coil</t>
  </si>
  <si>
    <t>Evaporative Cooler Maintenance [1]</t>
  </si>
  <si>
    <t>Fan Control Adust</t>
  </si>
  <si>
    <t>Furnace Clean and Tune [1]</t>
  </si>
  <si>
    <t>Refrigerant Change Adjustment</t>
  </si>
  <si>
    <t>Removed - Interior Hard wired LED fixtures [1]</t>
  </si>
  <si>
    <t>Removed - LED Night Light [1]</t>
  </si>
  <si>
    <t>Removed - LED Torchiere [1]</t>
  </si>
  <si>
    <t>Removed - Occupancy Sensor [1]</t>
  </si>
  <si>
    <t>Air Purifier [1]</t>
  </si>
  <si>
    <t>CO and Smoke Alarm [1]</t>
  </si>
  <si>
    <t>Cold Storage [1]</t>
  </si>
  <si>
    <t>Comprehensive Home Health and Safety Check-up [1]</t>
  </si>
  <si>
    <t>Pool Pumps [1]</t>
  </si>
  <si>
    <t>Power Strip [1]</t>
  </si>
  <si>
    <t>Total Households Weatherized</t>
  </si>
  <si>
    <t>CSD MF Tenant Units Treated</t>
  </si>
  <si>
    <r>
      <t>Year to Date Expenses</t>
    </r>
    <r>
      <rPr>
        <b/>
        <vertAlign val="superscript"/>
        <sz val="10"/>
        <rFont val="Arial"/>
        <family val="2"/>
      </rPr>
      <t>[2]</t>
    </r>
  </si>
  <si>
    <r>
      <t xml:space="preserve">Administration </t>
    </r>
    <r>
      <rPr>
        <b/>
        <vertAlign val="superscript"/>
        <sz val="10"/>
        <rFont val="Arial"/>
        <family val="2"/>
      </rPr>
      <t>[3]</t>
    </r>
  </si>
  <si>
    <r>
      <t xml:space="preserve">Direct Implementation (Non-Incentive) </t>
    </r>
    <r>
      <rPr>
        <b/>
        <vertAlign val="superscript"/>
        <sz val="10"/>
        <rFont val="Arial"/>
        <family val="2"/>
      </rPr>
      <t>[4]</t>
    </r>
  </si>
  <si>
    <r>
      <t xml:space="preserve">Direct Implementation </t>
    </r>
    <r>
      <rPr>
        <b/>
        <vertAlign val="superscript"/>
        <sz val="10"/>
        <rFont val="Arial"/>
        <family val="2"/>
      </rPr>
      <t>[5]</t>
    </r>
  </si>
  <si>
    <t>TOTAL CSD Leveraging COSTS</t>
  </si>
  <si>
    <t>* PG&amp;E does not have any project leveraging data with CSD to report for this reporting period.</t>
  </si>
  <si>
    <t>[1] Measures not available to CSD for leaveraging.</t>
  </si>
  <si>
    <t>[2] Total CSD YTD expenses are reported in ESA Table Summary.</t>
  </si>
  <si>
    <t>[3] Administration includes administration labor expenses.</t>
  </si>
  <si>
    <t xml:space="preserve">[4] Direct Implementation (Non-Incentive) includes Implementer expenses. </t>
  </si>
  <si>
    <t>[5] Direct Implementation includes expenses for installation of measures.</t>
  </si>
  <si>
    <t>NOTE: Any measures noted as 'NEW' have been added during the course of this program year.</t>
  </si>
  <si>
    <t>NOTE: Any measures noted as 'REMOVED', are no longer offered by the program but have been kept for tracking purposes.</t>
  </si>
  <si>
    <t xml:space="preserve"> Energy Savings Assistance Program Tables 3A-H - Energy Savings and Average Bill Savings per Treated Home/Common Area </t>
  </si>
  <si>
    <t>Table 3A, ESA Program (SF, MH)</t>
  </si>
  <si>
    <t>Annual kWh Savings</t>
  </si>
  <si>
    <t>Annual Therm Savings</t>
  </si>
  <si>
    <t>Lifecycle kWh Savings</t>
  </si>
  <si>
    <t>Lifecycle Therm Savings</t>
  </si>
  <si>
    <t>Current kWh Rate</t>
  </si>
  <si>
    <t>Current Therm Rate</t>
  </si>
  <si>
    <t>Average 1st Year Bill Savings / Treated households</t>
  </si>
  <si>
    <t>Average Lifecycle Bill Savings / Treated Household</t>
  </si>
  <si>
    <r>
      <t xml:space="preserve">Table 3B, ESA Program - Multifamily Whole Building (MF In-Unit) </t>
    </r>
    <r>
      <rPr>
        <b/>
        <vertAlign val="superscript"/>
        <sz val="12"/>
        <rFont val="Arial"/>
        <family val="2"/>
      </rPr>
      <t>[1]</t>
    </r>
  </si>
  <si>
    <t>Table 3C, ESA Program - Multifamily Whole Building (MFWB)</t>
  </si>
  <si>
    <r>
      <t>Lifecycle kWh Savings</t>
    </r>
    <r>
      <rPr>
        <vertAlign val="superscript"/>
        <sz val="10"/>
        <rFont val="Arial"/>
        <family val="2"/>
      </rPr>
      <t>[4]</t>
    </r>
  </si>
  <si>
    <r>
      <t>Lifecycle Therm Savings</t>
    </r>
    <r>
      <rPr>
        <vertAlign val="superscript"/>
        <sz val="10"/>
        <rFont val="Arial"/>
        <family val="2"/>
      </rPr>
      <t>[4]</t>
    </r>
  </si>
  <si>
    <r>
      <t>Average 1st Year Bill Savings / Treated households</t>
    </r>
    <r>
      <rPr>
        <vertAlign val="superscript"/>
        <sz val="10"/>
        <rFont val="Arial"/>
        <family val="2"/>
      </rPr>
      <t>[4]</t>
    </r>
  </si>
  <si>
    <r>
      <t>Average Lifecycle Bill Savings / Treated Household</t>
    </r>
    <r>
      <rPr>
        <vertAlign val="superscript"/>
        <sz val="10"/>
        <rFont val="Arial"/>
        <family val="2"/>
      </rPr>
      <t>[4]</t>
    </r>
  </si>
  <si>
    <r>
      <t xml:space="preserve">Table 3D, ESA Program - Pilot Plus </t>
    </r>
    <r>
      <rPr>
        <b/>
        <vertAlign val="superscript"/>
        <sz val="12"/>
        <rFont val="Arial"/>
        <family val="2"/>
      </rPr>
      <t>[2]</t>
    </r>
  </si>
  <si>
    <t>Average 1st Year Bill Savings / Treated Property</t>
  </si>
  <si>
    <t>Average Lifecycle Bill Savings / Treated Property</t>
  </si>
  <si>
    <r>
      <t>Table 3E, ESA Program - Pilot Deep</t>
    </r>
    <r>
      <rPr>
        <b/>
        <vertAlign val="superscript"/>
        <sz val="12"/>
        <rFont val="Arial"/>
        <family val="2"/>
      </rPr>
      <t xml:space="preserve"> [2]</t>
    </r>
  </si>
  <si>
    <t>Table 3F, ESA Program - Building Electrification (SCE Only)</t>
  </si>
  <si>
    <t xml:space="preserve">Average 1st Year Bill Savings / Treated Households </t>
  </si>
  <si>
    <t>Average Lifecycle Bill Savings / Treated Households</t>
  </si>
  <si>
    <t>Table 3G, ESA Program - CSD Leveraging</t>
  </si>
  <si>
    <r>
      <t xml:space="preserve">Table 3H, Summary - ESA Program (SF, MH), MFWB, CSD Leveraging, Pilot Plus and Pilot Deep </t>
    </r>
    <r>
      <rPr>
        <b/>
        <vertAlign val="superscript"/>
        <sz val="12"/>
        <rFont val="Arial"/>
        <family val="2"/>
      </rPr>
      <t>[3]</t>
    </r>
  </si>
  <si>
    <t>Average 1st Year Bill Savings / Treated Households</t>
  </si>
  <si>
    <t>[1] Separating MFWB in-unit savings summary from the CAM and Whole Building measures savings because they are calculated using different residential rates.</t>
  </si>
  <si>
    <t>[2] ESA Pilot Plus and Pilot Deep uses the same formulas to calculate values as ESA Main, but the variables such as measure savings and expected useful life may differ.</t>
  </si>
  <si>
    <t xml:space="preserve">[3] Summary is the sum of ESA Main, MFWB In-Unit, Pilot Plus Pilot Deep, BE, CSD Leveraging. MFWB is excluded because the program uses different residential rates and measures.  </t>
  </si>
  <si>
    <t>[4] For the May 2026 IQP monthly report and moving forward, lifecycle savings values for MFWB are calculated using the same escalation methodology as ESA Main and Multifamily In-Unit projects.</t>
  </si>
  <si>
    <t xml:space="preserve"> Energy Savings Assistance Program Table 4 - Homes/Buildings Treated</t>
  </si>
  <si>
    <t>Table 4A, ESA Program (SF, MH)</t>
  </si>
  <si>
    <t>Eligible Households</t>
  </si>
  <si>
    <t>Households Treated YTD</t>
  </si>
  <si>
    <t>County</t>
  </si>
  <si>
    <t>Rural</t>
  </si>
  <si>
    <t>Urban</t>
  </si>
  <si>
    <t>ALAMEDA</t>
  </si>
  <si>
    <t>AMADOR</t>
  </si>
  <si>
    <t>BUTTE</t>
  </si>
  <si>
    <t>CALAVERAS</t>
  </si>
  <si>
    <t>COLUSA</t>
  </si>
  <si>
    <t>CONTRA COSTA</t>
  </si>
  <si>
    <t>EL DORADO</t>
  </si>
  <si>
    <t>FRESNO</t>
  </si>
  <si>
    <t>GLENN</t>
  </si>
  <si>
    <t>HUMBOLDT</t>
  </si>
  <si>
    <t>INYO</t>
  </si>
  <si>
    <t>KERN</t>
  </si>
  <si>
    <t>KINGS</t>
  </si>
  <si>
    <t>LAKE</t>
  </si>
  <si>
    <t>LASSEN</t>
  </si>
  <si>
    <t>MADERA</t>
  </si>
  <si>
    <t>MARIN</t>
  </si>
  <si>
    <t>MARIPOSA</t>
  </si>
  <si>
    <t>MENDOCINO</t>
  </si>
  <si>
    <t>MERCED</t>
  </si>
  <si>
    <t>MONTEREY</t>
  </si>
  <si>
    <t>NAPA</t>
  </si>
  <si>
    <t>NEVADA</t>
  </si>
  <si>
    <t>PLACER</t>
  </si>
  <si>
    <t>PLUMAS</t>
  </si>
  <si>
    <t>SACRAMENTO</t>
  </si>
  <si>
    <t>SAN BENITO</t>
  </si>
  <si>
    <t>SAN BERNARDINO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</si>
  <si>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</si>
  <si>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</si>
  <si>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</si>
  <si>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</si>
  <si>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</si>
  <si>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</si>
  <si>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</si>
  <si>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</si>
  <si>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</si>
  <si>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</si>
  <si>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</si>
  <si>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</si>
  <si>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</si>
  <si>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</si>
  <si>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</si>
  <si>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</si>
  <si>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</si>
  <si>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</si>
  <si>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YOLO</t>
  </si>
  <si>
    <t>YUBA</t>
  </si>
  <si>
    <t>Table 4B, ESA Program - Multifamily Whole Building (In-Unit)</t>
  </si>
  <si>
    <t>Alameda</t>
  </si>
  <si>
    <t>Amador</t>
  </si>
  <si>
    <t>Butte</t>
  </si>
  <si>
    <t>Calaveras</t>
  </si>
  <si>
    <t>Colusa</t>
  </si>
  <si>
    <t>Contra Costa</t>
  </si>
  <si>
    <t>El Dorado</t>
  </si>
  <si>
    <t>Fresno</t>
  </si>
  <si>
    <t>Glenn</t>
  </si>
  <si>
    <t>Humboldt</t>
  </si>
  <si>
    <t>Inyo</t>
  </si>
  <si>
    <t>Kern</t>
  </si>
  <si>
    <t>Kings</t>
  </si>
  <si>
    <t>Lake</t>
  </si>
  <si>
    <t>Lassen</t>
  </si>
  <si>
    <t>Madera</t>
  </si>
  <si>
    <t>Marin</t>
  </si>
  <si>
    <t>Mariposa</t>
  </si>
  <si>
    <t>Mendocino</t>
  </si>
  <si>
    <t>Merced</t>
  </si>
  <si>
    <t>Monterey</t>
  </si>
  <si>
    <t>Napa</t>
  </si>
  <si>
    <t>Nevada</t>
  </si>
  <si>
    <t>Placer</t>
  </si>
  <si>
    <t>Plumas</t>
  </si>
  <si>
    <t>Sacramento</t>
  </si>
  <si>
    <t>San Benito</t>
  </si>
  <si>
    <t>San Bernardino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</si>
  <si>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</si>
  <si>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</si>
  <si>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</si>
  <si>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</si>
  <si>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</si>
  <si>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</si>
  <si>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</si>
  <si>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</si>
  <si>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</si>
  <si>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</si>
  <si>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</si>
  <si>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</si>
  <si>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</si>
  <si>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</si>
  <si>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</si>
  <si>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</si>
  <si>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</si>
  <si>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</si>
  <si>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Yolo</t>
  </si>
  <si>
    <t>Yuba</t>
  </si>
  <si>
    <t>Table 4C, ESA Program - Multifamily Whole Building (MFWB-CAM/WB)</t>
  </si>
  <si>
    <t>Eligible Properties [2]</t>
  </si>
  <si>
    <t>Properties Treated YTD</t>
  </si>
  <si>
    <t>Rural [1]</t>
  </si>
  <si>
    <t>Amados</t>
  </si>
  <si>
    <t>Alpine</t>
  </si>
  <si>
    <t>Table 4D, ESA Program - Pilot Plus and Pilot Deep</t>
  </si>
  <si>
    <t>Eligible Households[4]</t>
  </si>
  <si>
    <t>Households Treated YTD [5]</t>
  </si>
  <si>
    <t>County [3]</t>
  </si>
  <si>
    <t>Other</t>
  </si>
  <si>
    <t>Table 4E, ESA Program - CSD Leveraging</t>
  </si>
  <si>
    <t xml:space="preserve">[1] For IOU low income-related and Energy Efficiency reporting and analysis, the Goldsmith definition is applied. </t>
  </si>
  <si>
    <t>[2] Do not currently have Eligible Properties for ESA CAM.</t>
  </si>
  <si>
    <t>[3] ESA Pilot Plus/Deep currently targets participants from climate zones 11, 12 and 13. Incidental outreach may occur outside these areas, and unsolicited customer contacts may originate across PG&amp;E territory.</t>
  </si>
  <si>
    <t xml:space="preserve">[4] "Eligible Households" is comprised of customers targeted for Pilot Plus/Deep outreach, whether contacted or not. "Eligible Households" in Table 4D is not the same population as Table 7 "# of Households Eligible." </t>
  </si>
  <si>
    <t>[5] Households treated count may exceed eligible count where customers were engaged the prior year, and the project was completed in 2025.</t>
  </si>
  <si>
    <r>
      <rPr>
        <b/>
        <sz val="10"/>
        <rFont val="Arial"/>
        <family val="2"/>
      </rPr>
      <t>Note:</t>
    </r>
    <r>
      <rPr>
        <sz val="10"/>
        <rFont val="Arial"/>
        <family val="2"/>
      </rPr>
      <t xml:space="preserve"> Any required corrections/adjustments are reported herein and supersede results reported in prior months and may reflect YTD adjustments.</t>
    </r>
  </si>
  <si>
    <t>Energy Savings Assistance Program Table 5 - Energy Savings Assistance Program Customer Summary</t>
  </si>
  <si>
    <t>Table 5A, ESA Program (SF, MH)</t>
  </si>
  <si>
    <t>Gas &amp; Electric</t>
  </si>
  <si>
    <t>Gas Only</t>
  </si>
  <si>
    <t>Electric Only</t>
  </si>
  <si>
    <t># of  Household Treated by Month</t>
  </si>
  <si>
    <t>(Annual)</t>
  </si>
  <si>
    <t>Therm</t>
  </si>
  <si>
    <t>kWh</t>
  </si>
  <si>
    <t>January</t>
  </si>
  <si>
    <t>February</t>
  </si>
  <si>
    <t>March</t>
  </si>
  <si>
    <t>April</t>
  </si>
  <si>
    <t>May</t>
  </si>
  <si>
    <t>June</t>
  </si>
  <si>
    <t>July</t>
  </si>
  <si>
    <t>August</t>
  </si>
  <si>
    <t>September</t>
  </si>
  <si>
    <t>October [4]</t>
  </si>
  <si>
    <t>November</t>
  </si>
  <si>
    <t>December</t>
  </si>
  <si>
    <t>YTD</t>
  </si>
  <si>
    <t>YTD Total Energy Impacts for all fuel types should equal YTD energy impacts that are reported every month Table 2.</t>
  </si>
  <si>
    <t xml:space="preserve">Table 5B, ESA Program - MFWB In-Unit </t>
  </si>
  <si>
    <t>Month</t>
  </si>
  <si>
    <t>October</t>
  </si>
  <si>
    <t>YTD Total Energy Impacts for all fuel types should equal YTD energy impacts that are reported every month in Table 2A.</t>
  </si>
  <si>
    <r>
      <t>Table 5C, ESA Program - Multifamily Whole Building (MFWB-CAM/WB)</t>
    </r>
    <r>
      <rPr>
        <b/>
        <sz val="10"/>
        <rFont val="Arial"/>
        <family val="2"/>
      </rPr>
      <t xml:space="preserve"> </t>
    </r>
  </si>
  <si>
    <t># of  Properties Treated by Month</t>
  </si>
  <si>
    <r>
      <rPr>
        <b/>
        <sz val="10"/>
        <rFont val="Arial"/>
        <family val="2"/>
      </rPr>
      <t>Note:</t>
    </r>
    <r>
      <rPr>
        <sz val="10"/>
        <rFont val="Arial"/>
        <family val="2"/>
      </rPr>
      <t xml:space="preserve"> Any required corrections/adjustments are reported herein and supersede results reported in prior months and may reflect YTD adjustments.;</t>
    </r>
  </si>
  <si>
    <t>Table 5D, ESA Program - Pilot Plus and Pilot Deep [2][3]</t>
  </si>
  <si>
    <t>Gas Only [1]</t>
  </si>
  <si>
    <t>Electric Only [1]</t>
  </si>
  <si>
    <t>[1] PG&amp;E is primarily treating dual-fuel (gas and electric) customers through ESA Pilot Plus and Deep. Limited home treatment is anticipated at electric-only and gas-only properties.</t>
  </si>
  <si>
    <t>[2] Pilot Plus/Deep energy savings are reported based on best available information at the time. Actualized kWh and therm savings were calculated by applying realization rates to modeled energy savings. Realization rates are derived from 12 months of post installation, meter-based data. Note: The calculation of realization rates was done on a home-level, not on an individual measure level.</t>
  </si>
  <si>
    <t>[3] Pilot Plus/Deep project savings will be reported when projects have been fully closed (i.e. inspected, issues resolved, permits closed as applicable) and reported by Pilot Implementer to PG&amp;E.</t>
  </si>
  <si>
    <t>Note: YTD Total Energy Impacts for all fuel types should equal YTD energy impacts that are reported every month Table 2B.</t>
  </si>
  <si>
    <t>Note: Any required corrections/adjustments are reported herein and supersede results reported in prior months and may reflect YTD adjustments.</t>
  </si>
  <si>
    <t>Table 5E, ESA Program - Building Electrification (SCE Only)</t>
  </si>
  <si>
    <t>Table 5F, ESA Program - CSD Leveraging</t>
  </si>
  <si>
    <t xml:space="preserve">Energy Savings Assistance Program Table 6 - Expenditures for Pilots and Studies </t>
  </si>
  <si>
    <t>Authorized 2021-26 Funding</t>
  </si>
  <si>
    <t>Current Month Expenses [8]</t>
  </si>
  <si>
    <t>Year to Date Expenses [8]</t>
  </si>
  <si>
    <t>Cycle to Date Expenses [8]</t>
  </si>
  <si>
    <t>% of Budget Expensed</t>
  </si>
  <si>
    <t>Virtual Energy Coach [9]</t>
  </si>
  <si>
    <t>ESA Pilot Plus and Pilot Deep</t>
  </si>
  <si>
    <t>Total Pilots</t>
  </si>
  <si>
    <t>Studies [1]</t>
  </si>
  <si>
    <t>Joint IOU - 2022 Low Income Needs Assessment (LINA) Study [2]</t>
  </si>
  <si>
    <t>Joint IOU - 2025 Low Income Needs Assessment (LINA) Study [3]</t>
  </si>
  <si>
    <t>Joint IOU - 2028 Low Income Needs Assessment (LINA) Study [4]</t>
  </si>
  <si>
    <t>Joint IOU - Statewide CARE-ESA Categorical Study [5]</t>
  </si>
  <si>
    <t>Load Impact Evaluation Study [6]</t>
  </si>
  <si>
    <t>Equity Criteria and Non Energy Benefits Evaluation (NEB's) [7]</t>
  </si>
  <si>
    <t>Rapid Feedback Research and Analysis [8]</t>
  </si>
  <si>
    <t>Joint IOU - Process Evaluation Studies (1-4 Studies) [6]</t>
  </si>
  <si>
    <t>Total Studies</t>
  </si>
  <si>
    <t xml:space="preserve">[1] Authorized per D.21-06-015. Funds for pilots and studies may be rolled over to the next program year or borrowed from a future program year within the cycle, to allow for flexibility in scheduling changes with these efforts. Funding for studies is not solely supported via the ESA program budget; some studies are jointly supported via the CARE budget. Funding amounts listed reflect PG&amp;E's 30% allocation among the IOUs, except for PG&amp;E-only studies including the "Rapid Feedback Research and Analysis". Final authorized budgets may be adjusted by the ESA/CARE Study Working Group per D.21-06-015. </t>
  </si>
  <si>
    <t xml:space="preserve">[2] PG&amp;E's Advice Letter 4193-G/5718-E approved the Joint Utilities' 2022 LINA Study with an authorized budget of $500,000. SCE held the statewide contract for this co-funded study, which was completed in December 2022. PG&amp;E's 30% budget allocation is $150,000, funded 50/50 via ESA and CARE budgets. </t>
  </si>
  <si>
    <t>[3] D.21-06-015 authorized a budget of $500,000 for the 2025 LINA, to be funded 50/50 via ESA and CARE budgets. PG&amp;E's 30% budget allocation is $150,000. SCG held the statewide contract for this co-funded study, which was completed in October 2025.</t>
  </si>
  <si>
    <t>[4] Authorized per D.21-06-015, the 2028 LINA is required to be completed by Dec 2028 and is funded 50/50 via ESA and CARE budgets.</t>
  </si>
  <si>
    <t>[5] Authorized per D.21-06-015, the Categorical Study is funded 50/50 via ESA and CARE budgets. SDG&amp;E held the statewide contract for this co-funded study, which was completed in June 2023. PG&amp;E's 30% budget allocation is $45,000, of which $22,500 is the ESA funded portion.</t>
  </si>
  <si>
    <r>
      <t>[6]</t>
    </r>
    <r>
      <rPr>
        <b/>
        <vertAlign val="superscript"/>
        <sz val="10"/>
        <rFont val="Arial"/>
        <family val="2"/>
      </rPr>
      <t xml:space="preserve"> </t>
    </r>
    <r>
      <rPr>
        <sz val="10"/>
        <rFont val="Arial"/>
        <family val="2"/>
      </rPr>
      <t>Authorized per D.21-06-015, to be conducted during PY 2023-26 and is funded by the ESA portfolio budget. The expense shown is the project expenditure for the ESA Main - Impact and Process Evaluation, which is expected to be completed by 2027.</t>
    </r>
  </si>
  <si>
    <r>
      <t>[7]</t>
    </r>
    <r>
      <rPr>
        <b/>
        <sz val="10"/>
        <rFont val="Arial"/>
        <family val="2"/>
      </rPr>
      <t xml:space="preserve"> </t>
    </r>
    <r>
      <rPr>
        <sz val="10"/>
        <rFont val="Arial"/>
        <family val="2"/>
      </rPr>
      <t>D.21-06-015 authorized a budget of $500,000 for the NEBs Study, to be funded by the ESA portfolio budget. PG&amp;E's 30% budget allocation is $150,000. SCE held the statewide contract for this co-funded study, which was completed in June 2025.</t>
    </r>
  </si>
  <si>
    <t>[8] Authorized per D.21-06-015, to be used for IOU-specific studies as needed. Unused annual budget may be carried forward until the end of the program cycle.</t>
  </si>
  <si>
    <r>
      <t>[9]</t>
    </r>
    <r>
      <rPr>
        <b/>
        <sz val="10"/>
        <rFont val="Arial"/>
        <family val="2"/>
      </rPr>
      <t xml:space="preserve"> </t>
    </r>
    <r>
      <rPr>
        <sz val="10"/>
        <rFont val="Arial"/>
        <family val="2"/>
      </rPr>
      <t xml:space="preserve">VEC Pilot total authorized budget $1.3M, ($325K annually, 2021-2024). Cycle to date is $-563; incurred $76,562 in 2021, $152,563 in 2022, and a refund credit of $-229,688 in 2023 when the implementer contract was cancelled and the Pilot stopped. Any unspent funds after 2024 will be used to off-set collection. </t>
    </r>
  </si>
  <si>
    <t>Energy Savings Assistance Program Table 7 - Customer Segments/Needs State by Demographic, Financial, Location, and Health Conditions *</t>
  </si>
  <si>
    <t>ESA Main (SF, MH)</t>
  </si>
  <si>
    <t>Customer Segments</t>
  </si>
  <si>
    <t># of Households Eligible [1]</t>
  </si>
  <si>
    <t># of Households Treated [2]</t>
  </si>
  <si>
    <t>Enrollment Rate =  (C/B)</t>
  </si>
  <si>
    <t># of Households Contacted [3]</t>
  </si>
  <si>
    <t>Rate of Uptake =  (C/E) [18]</t>
  </si>
  <si>
    <t>Avg. Energy Savings (kWh) Per Treated Households (Energy Saving and HCS Measures) [4][20]</t>
  </si>
  <si>
    <t>Avg. Energy Savings (kWh) Per Treated Households (Energy Saving Measures only) [5][20]</t>
  </si>
  <si>
    <t>Avg. Peak Demand Savings (kW) Per Treated Household [20]</t>
  </si>
  <si>
    <t>Avg. Energy Savings (Therms) Per Treated Households (Energy Saving and HCS Measures) [4][20]</t>
  </si>
  <si>
    <t>Avg. Energy Savings  (Therms) Per Treated Households (Energy Saving Measures only) [5][20]</t>
  </si>
  <si>
    <t>Avg. Cost Per Treated Households [20]</t>
  </si>
  <si>
    <t>Housing Type</t>
  </si>
  <si>
    <t xml:space="preserve">   SF</t>
  </si>
  <si>
    <t xml:space="preserve">   MH</t>
  </si>
  <si>
    <t xml:space="preserve">   MF In-Unit</t>
  </si>
  <si>
    <t>Rent vs. Own</t>
  </si>
  <si>
    <t xml:space="preserve">   Own</t>
  </si>
  <si>
    <t xml:space="preserve">   Rent</t>
  </si>
  <si>
    <t>Previous vs. New Participant</t>
  </si>
  <si>
    <t xml:space="preserve">  New</t>
  </si>
  <si>
    <t xml:space="preserve">  Previous </t>
  </si>
  <si>
    <t>Seniors [6]</t>
  </si>
  <si>
    <t>Veterans</t>
  </si>
  <si>
    <t>Hard-to-Reach [7]</t>
  </si>
  <si>
    <t>Vulnerable [8]</t>
  </si>
  <si>
    <t xml:space="preserve">Location </t>
  </si>
  <si>
    <t>DAC</t>
  </si>
  <si>
    <t>Tribal [19]</t>
  </si>
  <si>
    <t>PSPS Zone [21]</t>
  </si>
  <si>
    <t>Wildfire Zone [9]</t>
  </si>
  <si>
    <t xml:space="preserve">Climate Zone 1 (PG&amp;E) </t>
  </si>
  <si>
    <t>Climate Zone 2 (PG&amp;E)</t>
  </si>
  <si>
    <t>Climate Zone 3 (PG&amp;E)</t>
  </si>
  <si>
    <t>Climate Zone 4 (PG&amp;E)</t>
  </si>
  <si>
    <t>Climate Zone 5 (PG&amp;E)</t>
  </si>
  <si>
    <t>Climate Zone 11 (PG&amp;E)</t>
  </si>
  <si>
    <t>Climate Zone 12 (PG&amp;E)</t>
  </si>
  <si>
    <t>Climate Zone 13 (PG&amp;E)</t>
  </si>
  <si>
    <t>Climate Zone 14 (PG&amp;E)</t>
  </si>
  <si>
    <t>Climate Zone 16 (PG&amp;E)</t>
  </si>
  <si>
    <t xml:space="preserve">CARB Communities [10] </t>
  </si>
  <si>
    <t>Financial</t>
  </si>
  <si>
    <t>CARE</t>
  </si>
  <si>
    <t>FERA</t>
  </si>
  <si>
    <t>Disconnected [11]</t>
  </si>
  <si>
    <t>Arrearages [12]</t>
  </si>
  <si>
    <t>High Usage [13]</t>
  </si>
  <si>
    <t>High Energy Burden [14]</t>
  </si>
  <si>
    <t>SEVI [15]</t>
  </si>
  <si>
    <t>H</t>
  </si>
  <si>
    <t>M</t>
  </si>
  <si>
    <t>L</t>
  </si>
  <si>
    <t>Affordability Ratio [16]</t>
  </si>
  <si>
    <t>Health Condition</t>
  </si>
  <si>
    <t>Medical Baseline [22]</t>
  </si>
  <si>
    <t>Respiratory (Asthma) [17]</t>
  </si>
  <si>
    <t>Disabled</t>
  </si>
  <si>
    <t>[1] Eligibility estimates based on Athens research except where otherwise noted. PG&amp;E filed the 2026 Athens estimates on April 8, 2026.</t>
  </si>
  <si>
    <t>[2] Households treated data is not additive because customers may be represented in multiple categories. Data is compiled based on ESA measures received YTD,  and may include enrollments from prior years</t>
  </si>
  <si>
    <t>[3] The number of household contacted includes YTD leads and enrollments.</t>
  </si>
  <si>
    <t>[4] PG&amp;E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</si>
  <si>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[5] PG&amp;E has considered only the energy savings associated with the ESA measures installed for this entry that have a positive value for  kWh and/or Therms. Installed ESA measures with a negative savings value for both kWh and Therms were excluded.</t>
  </si>
  <si>
    <t>[6] This represents the number of households with at least one member who is at least 60 years old at the time of data collection.</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</si>
  <si>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because income, housing type, geographic, and homeownership information is reported elsewhere on this table.</t>
  </si>
  <si>
    <t>[8]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</si>
  <si>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[9] Estimated eligibility is based on CARE/FERA households in Zone 3 (Tier 3) of the CPUC Fire-Threat Map</t>
  </si>
  <si>
    <t>[10] This reflects communities within PG&amp;E’s service territory that are identified by the California Air Resources Board (CARB) Community Air Protection Program as communities continue to experience environmental and health inequities from air pollution.</t>
  </si>
  <si>
    <t>[11] Rates are based on the previous year. Estimated eligibility is based on CARE/FERA households with disconnections in the prior year as reported in PG&amp;E's R.18-07-015 Monthly Disconnection Report through December 2025.</t>
  </si>
  <si>
    <t>[12] PG&amp;E defines arrearages as overdue balance greater than 30 days. Estimated eligibility is based on CARE/FERA households with arrearages in the prior year as reported in PG&amp;E's R.18-07-015 Monthly Disconnection Report through December 2025.</t>
  </si>
  <si>
    <t>[13] PG&amp;E defines high usage as at least 400% of baseline at least three times in 12-month period.</t>
  </si>
  <si>
    <t>[14]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</si>
  <si>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[15]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</si>
  <si>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2022 base year) provided by the CPUC, PG&amp;E selects census tracts with Electric AR20  at above 15% or Gas AR20  above 10% to identify areas within its service territory as having high affordability ratio (CPUC 2022 Annual Affordability Report, pp 34, 44).</t>
  </si>
  <si>
    <t>[17]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</si>
  <si>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[18] Rate of Uptake may be slighter greater than 100% as homes that have received treatment this year may have been enrolled/contacted in the prior year.</t>
  </si>
  <si>
    <t xml:space="preserve">[19] This data captures tribal households located on federally-recognized tribes whose trust lands are identified in the Bureau of Indian Affairs, and also includes ESA participants from non federally-recognized tribes or households that self-identified as Native American. </t>
  </si>
  <si>
    <t xml:space="preserve">[20] May include both completed and in-progress projects; and averages may be different from the average for only the completed projects in Column C. </t>
  </si>
  <si>
    <t>[21] Estimated eligibility is based on CARE/FERA households impacted by PSPS.</t>
  </si>
  <si>
    <t>[22] Estimated eligibility is based on CARE/FERA households enrolled in Medical Baseline.</t>
  </si>
  <si>
    <t>Multifamily Whole Building (MFWB)</t>
  </si>
  <si>
    <t># of Properties Eligible [1]</t>
  </si>
  <si>
    <t># of PropertiesTreated [2]</t>
  </si>
  <si>
    <t># of Properties Contacted [3]</t>
  </si>
  <si>
    <t>Rate of Uptake =  (C/E)</t>
  </si>
  <si>
    <t>Avg. Energy Savings (kWh) Per Treated Properties (Energy Saving and HCS Measures) [4]</t>
  </si>
  <si>
    <t>Avg. Energy Savings (kWh) Per Treated Properties (Energy Saving Measures only) [5]</t>
  </si>
  <si>
    <t>Avg. Peak Demand Savings (kW) Per Treated Property</t>
  </si>
  <si>
    <t>Avg. Energy Savings (Therms) Per Treated Properties (Energy Saving and HCS Measures) [4]</t>
  </si>
  <si>
    <t>Avg. Energy Savings  (Therms) Per Treated Properties (Energy Saving Measures only) [5]</t>
  </si>
  <si>
    <t>Avg. Cost Per Treated Properties</t>
  </si>
  <si>
    <t>Location</t>
  </si>
  <si>
    <t xml:space="preserve">Tribal </t>
  </si>
  <si>
    <t xml:space="preserve">PSPS Zone </t>
  </si>
  <si>
    <t>Wildfire Zone [7]</t>
  </si>
  <si>
    <t>Climate Zone 1 (PG&amp;E)</t>
  </si>
  <si>
    <t xml:space="preserve">CARB Communities [8] </t>
  </si>
  <si>
    <t>Vulnerable [6]</t>
  </si>
  <si>
    <t>High Energy Burden [9]</t>
  </si>
  <si>
    <t>SEVI [10]</t>
  </si>
  <si>
    <t>Affordability Ratio [11]</t>
  </si>
  <si>
    <t>Respiratory (Asthma) [12]</t>
  </si>
  <si>
    <t>[1] Eligibility estimates provided by Res-Intel.</t>
  </si>
  <si>
    <t xml:space="preserve">[2] Households treated data is not additive because customers may be represented in multiple categories. Data is compiled based on ESA measures received YTD, and may include enrollments from prior years. </t>
  </si>
  <si>
    <t>[3] The number of Properties Contacted (defined as properties with a Project Approval letter) is fully updated starting September 2025</t>
  </si>
  <si>
    <t>[6] Vulnerable refers to Disadvantaged Vulnerable Communities (DVC) which consist consists of communities in the 25% highest scoring census tracts according to the most current versions of the California Communities Environmental Health Screening Tool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</si>
  <si>
    <t>[7] Includes Zone 3 (Tier 3) of the CPUC Fire-Threat Map</t>
  </si>
  <si>
    <t>[8] This reflects communities within PG&amp;E’s service territory that are identified by the California Air Resources Board (CARB) Community Air Protection Program as communities continue to experience environmental and health inequities from air pollution.</t>
  </si>
  <si>
    <t>[9]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</si>
  <si>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[10]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</si>
  <si>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[11]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PG&amp;E selects census tracts with Electric AR20  at above 15% or Gas AR20  above 10% to identify areas within its service territory as having high affordability ratio (CPUC 2019 Annual Affordability Report, pp 34, 44).</t>
  </si>
  <si>
    <t>[12]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</si>
  <si>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MFWB (individual in-unit treatment)</t>
  </si>
  <si>
    <t># of Units Eligible</t>
  </si>
  <si>
    <t># of UnitsTreated [1]</t>
  </si>
  <si>
    <t xml:space="preserve"># of Units Contacted </t>
  </si>
  <si>
    <t xml:space="preserve">Rate of Uptake =  (C/E) </t>
  </si>
  <si>
    <t>Avg. Energy Savings (kWh) Per Treated Unit (Energy Saving and HCS Measures) [2]</t>
  </si>
  <si>
    <t>Avg. Energy Savings (kWh) Per Treated Unit (Energy Saving Measures only) [3]</t>
  </si>
  <si>
    <t>Avg. Peak Demand Savings (kW) Per Treated Unit</t>
  </si>
  <si>
    <t>Avg. Energy Savings (Therms) Per Treated Unit (Energy Saving and HCS Measures) [2]</t>
  </si>
  <si>
    <t>Avg. Energy Savings  (Therms) Per Treated Unit (Energy Saving Measures only) [3]</t>
  </si>
  <si>
    <t>Avg. Cost Per Treated Unit</t>
  </si>
  <si>
    <t xml:space="preserve">  Previous</t>
  </si>
  <si>
    <t>Seniors [4]</t>
  </si>
  <si>
    <t>Hard-to-Reach [5]</t>
  </si>
  <si>
    <t>Disconnected</t>
  </si>
  <si>
    <t>Arrearages</t>
  </si>
  <si>
    <t>High Usage [9]</t>
  </si>
  <si>
    <t>High Energy Burden [10]</t>
  </si>
  <si>
    <t>SEVI [11]</t>
  </si>
  <si>
    <t>Affordability Ratio [12]</t>
  </si>
  <si>
    <t>Medical Baseline</t>
  </si>
  <si>
    <t>Respiratory (Asthma) [13]</t>
  </si>
  <si>
    <t xml:space="preserve">[1] Households treated data is not additive because customers may be represented in multiple categories. Data is compiled based on ESA measures received YTD, and may include enrollments from prior years. </t>
  </si>
  <si>
    <t>[2] PG&amp;E has considered the energy savings associated with all ESA measures installed for this entry, regardless of whether the savings have a negative or positive value for kW, kWh, and/or Therms. Many measures offered in ESA provide Non-Energy Benefits (including Health, Comfort, and Safety (HCS)) in addition to energy savings, and some of these measures may be associated with a negative savings value.</t>
  </si>
  <si>
    <t>[3] PG&amp;E has considered only the energy savings associated with the ESA measures installed for this entry that have a positive value for  kWh and/or Therms. Installed ESA measures with a negative savings value for both kWh and Therms were excluded.</t>
  </si>
  <si>
    <t>[4] This represents the number of households with at least one member who is at least 60 years old at the time of data collection.</t>
  </si>
  <si>
    <t>[5]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because income, housing type, geographic, and homeownership information is reported elsewhere on this table.</t>
  </si>
  <si>
    <t>[9] PG&amp;E defines high usage as at least 400% of baseline at least three times in 12-month period.</t>
  </si>
  <si>
    <t>[10] PG&amp;E utilizes the Low-Income Energy Affordability Data (LEAD) Tool developed DOE’s Office of Energy Efficiency &amp; Renewable Energy to identify census tracts with high energy burden for households at below 200 % Federal Poverty Level (FPL) that are in PG&amp;E’s service territory. The 2016 Needs Assessment for the Energy Savings Assistance and the California Alternate Rates for Energy Programs describes households that spent more 6.3% of their annual income on energy bills as having high energy burden (p.47).</t>
  </si>
  <si>
    <t>[11] The Socioeconomic Vulnerability Index (SEVI) metric represents the relative socioeconomic standing of census tracts, referred to as communities, in terms of poverty, unemployment, educational attainment, linguistic isolation, and percentage of income spent on housing. PG&amp;E utilizes the SEVI data provided by the CPUC to map its service territory by SEVI scores (L: 0 to 33; M: &gt;33 to 66; H: &gt;66).</t>
  </si>
  <si>
    <t>[12]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2023 (using 2019 base year) provided by the CPUC, PG&amp;E selects census tracts with Electric AR20  at above 15% or Gas AR20  above 10% to identify areas within its service territory as having high affordability ratio (CPUC 2019 Annual Affordability Report, pp 34, 44).</t>
  </si>
  <si>
    <t>[13] PG&amp;E utilizes the ‘Asthmas’ indicator in CalEnviroScreen 4.0 (published by the California Office of Environmental Health Hazard Assessment) as a proxy to identify locations with varying levels of respiratory conditions within its service territory. L: 0-33 percentile; M: &gt;33-66 percentile; L: &gt;66-100 percentile.</t>
  </si>
  <si>
    <t>Pilot Plus and Pilot Deep</t>
  </si>
  <si>
    <t>Rate of Uptake =  (C/E) [19]</t>
  </si>
  <si>
    <t>Avg. Energy Savings (kWh) Per Treated Households (Energy Saving and HCS Measures) [4]</t>
  </si>
  <si>
    <t>Avg. Energy Savings (kWh) Per Treated Households (Energy Saving Measures only) [5]</t>
  </si>
  <si>
    <t>Avg. Peak Demand Savings (kW) Per Treated Household</t>
  </si>
  <si>
    <t>Avg. Energy Savings (Therms) Per Treated Households (Energy Saving and HCS Measures) [4]</t>
  </si>
  <si>
    <t>Avg. Energy Savings  (Therms) Per Treated Households (Energy Saving Measures only) [5]</t>
  </si>
  <si>
    <t>Avg. Cost Per Treated Households</t>
  </si>
  <si>
    <t>Demographic</t>
  </si>
  <si>
    <t>Housing Type [23]</t>
  </si>
  <si>
    <t xml:space="preserve"> -   </t>
  </si>
  <si>
    <t>Rent vs. Own [22]</t>
  </si>
  <si>
    <t>Seniors[6]</t>
  </si>
  <si>
    <t>Veterans [18]*</t>
  </si>
  <si>
    <t>Hard-to-Reach [7]*</t>
  </si>
  <si>
    <t>Tribal [20]</t>
  </si>
  <si>
    <t>Climate Zone 3 (PG&amp;E) [21]</t>
  </si>
  <si>
    <t>Climate Zone 4 (PG&amp;E) [21]</t>
  </si>
  <si>
    <t>Climate Zone 11 (PG&amp;E) [21]</t>
  </si>
  <si>
    <t>Climate Zone 12 (PG&amp;E) [21]</t>
  </si>
  <si>
    <t>Climate Zone 13 (PG&amp;E) [21]</t>
  </si>
  <si>
    <t>[*] Data is collected directly from customers during enrollment screening. This data does not include customers who were contacted but did not respond, or customers who did not provide the information.</t>
  </si>
  <si>
    <t>[2] Households treated data is not additive because customers may be represented in multiple categories. Data is compiled based on projects closed YTD, and may include projects initiated in the previous year.</t>
  </si>
  <si>
    <t xml:space="preserve">[3] The number of households contacted includes YTD leads and enrollments. </t>
  </si>
  <si>
    <t>[5] Energy savings are derived from energy modeling software. The energy modeling software computes savings with interactive effects. Negative savings, if present, relate to interactive effects between measures. Health, comfort and safety measures, or measures with negative savings, cannot be easily removed from the model.</t>
  </si>
  <si>
    <t>[6] This represents the number of households with at least one member who is at least 60 years old at the time of data collection. Data is sourced from US Census, and retreived from PG&amp;E databases, unless and until provided by Pilot participants in enrollment documents.</t>
  </si>
  <si>
    <t>[7] "Hard-to-reach" residential customers include “those customers who do not have easy access to program information or generally do not participate in energy efficiency programs due to a language, income, housing type, geographic, or home ownership (split incentives) barrier” (Advice Letter 4482-G/6314-E dated September 1, 2021). For the purpose of this reporting, PG&amp;E is defining ‘hard-to-reach” as those residential customer self-identified as not preferring or speaking English as the primary language; income, housing type, geographic, and homeownership information is reported elsewhere on this table. "Contacted" and "Treated" information is retreived from PG&amp;E databases, based either on prior ESA engagement or through other interactions with PG&amp;E, unless and until provided by Pilot participants in enrollment documents.</t>
  </si>
  <si>
    <t xml:space="preserve">[8] This data is obtained from PG&amp;E databases, and captures "vulnerable" designation from any PG&amp;E program that tracks vulnerability. The definition may vary by program. Vulnerable status is unknown if data was not collected or the customer does not volunteer the information. </t>
  </si>
  <si>
    <t>[9] Includes Zone 3 (Tier 3) of the CPUC Fire-Threat Map</t>
  </si>
  <si>
    <t>[11] Data refreshed for ESA Pilot Plus quarterly, containing disconnections for the 12 months prior to commencing quarterly outreach.</t>
  </si>
  <si>
    <t>[16] The Affordability Ratio (AR) metric quantifies the percentage of a representative household’s income that would be used to pay for an essential utility service after non-discretionary expenses such as housing and other essential utility service charges are deducted from the household’s income. Using Gas AR20  and Electric AR20 data for 2022 (using 2019 base year) provided by the CPUC, PG&amp;E selects census tracts with Electric AR20  at above 15% or Gas AR20  above 10% to identify areas within its service territory as having high affordability ratio (CPUC 2019 Annual Affordability Report, pp 34, 44).</t>
  </si>
  <si>
    <t xml:space="preserve">[18] PG&amp;E is currently updating its form/system to begin data collection for this segment. </t>
  </si>
  <si>
    <t>[19] Rate of Uptake may be slighter greater than 100% as homes that have received treatment this year may have been enrolled/contacted in the prior year.</t>
  </si>
  <si>
    <t>[20] Currently, this data only captures tribal households located on federally-recognized tribes whose trust lands are identified in the Bureau of Indian Affairs. This  data currently does not include ESA participants from non federally-recognized tribes or households that self-identified as Native American. PG&amp;E plans to incorporate self-reported information in this reporting in the future.</t>
  </si>
  <si>
    <t>[21] Currently, Pilot Plus and Pilot Deep is enrolling customers from Climate Zones 11, 12 and 13. Incidental outreach may occur outside these areas, and unsolicited customer contacts may originate across PG&amp;E territory. Climate Zone 13 was added to Table 7 in May 2023 to reflect a customer in Fresno who received treatment after a word-of-mouth referral.</t>
  </si>
  <si>
    <t>[22] Data is sourced from US Census, and retreived from PG&amp;E databases, unless and until provided by Pilot participants in enrollment documents.</t>
  </si>
  <si>
    <t>[23] PG&amp;E is initially targeting customers with single family detached homes for participation in Pilos Plus and Pilot Deep. Other housing type are marked "N/A".</t>
  </si>
  <si>
    <t>Building Electrification (SCE Only)</t>
  </si>
  <si>
    <t xml:space="preserve"># of Households Eligible </t>
  </si>
  <si>
    <t xml:space="preserve"># of Households Treated </t>
  </si>
  <si>
    <t xml:space="preserve"># of Households Contacted </t>
  </si>
  <si>
    <t>Avg. Energy Savings (kWh) Per Treated Households</t>
  </si>
  <si>
    <t>Avg. Energy Savings (kW) Per Treated Households</t>
  </si>
  <si>
    <t>Avg. Energy Savings (Therms) Per Treated Households</t>
  </si>
  <si>
    <t>Previous</t>
  </si>
  <si>
    <t>New Participant</t>
  </si>
  <si>
    <t>Seniors</t>
  </si>
  <si>
    <t xml:space="preserve">Veterans </t>
  </si>
  <si>
    <t xml:space="preserve">Hard-to-Reach </t>
  </si>
  <si>
    <t>Vulnerable</t>
  </si>
  <si>
    <t>Tribal</t>
  </si>
  <si>
    <t>PSPS Zone</t>
  </si>
  <si>
    <t>Wildfire Zone</t>
  </si>
  <si>
    <t>Climate Zone</t>
  </si>
  <si>
    <t xml:space="preserve">Climate Zone </t>
  </si>
  <si>
    <t xml:space="preserve">CARB Communities </t>
  </si>
  <si>
    <t xml:space="preserve">Disconnected </t>
  </si>
  <si>
    <t xml:space="preserve">Arrearages </t>
  </si>
  <si>
    <t xml:space="preserve">High Usage </t>
  </si>
  <si>
    <t xml:space="preserve">High Energy Burden </t>
  </si>
  <si>
    <t xml:space="preserve">SEVI </t>
  </si>
  <si>
    <t xml:space="preserve">  Low</t>
  </si>
  <si>
    <t xml:space="preserve">  Medium</t>
  </si>
  <si>
    <t xml:space="preserve">  High</t>
  </si>
  <si>
    <t>Affordability Ratio</t>
  </si>
  <si>
    <t>Respiratory</t>
  </si>
  <si>
    <t>Energy Savings Assistance Program Table 8 - Clean Energy Referral, Leveraging, and Coordination</t>
  </si>
  <si>
    <t>Partner</t>
  </si>
  <si>
    <t>Brief Description of Effort</t>
  </si>
  <si>
    <t># of Referral [1]</t>
  </si>
  <si>
    <t># of Leveraging [2]</t>
  </si>
  <si>
    <t># of Coordination Efforts [3]</t>
  </si>
  <si>
    <t># of Leads [4]</t>
  </si>
  <si>
    <t># of Enrollments [5]</t>
  </si>
  <si>
    <t>LIHEAP</t>
  </si>
  <si>
    <t xml:space="preserve">When a home does not qualify for R&amp;R measures in ESA, contractors connect the customer to LIHEAP contractors.  </t>
  </si>
  <si>
    <t>CSD</t>
  </si>
  <si>
    <t xml:space="preserve">Coordination and collaboration with SPOC to support multifamily customers to learn about program opportunities applicable to multifamily properties. </t>
  </si>
  <si>
    <t>DAC-SASH</t>
  </si>
  <si>
    <t>Coordination with the DAC Single-family Affordable Solar Homes Program Administrator, GRID Alternatives, on referrals and homes treated.</t>
  </si>
  <si>
    <t>0*</t>
  </si>
  <si>
    <t>ESA Water-Energy Coordination Program [6]</t>
  </si>
  <si>
    <t>Allows ESA contractors to offer water conservation measures while they treat ESA customers.  Water Agencies select from a standardized menu of options that can include replacing toilets, leak detection, meter checks, etc. Water offerings are paid by each participating Water Agency.</t>
  </si>
  <si>
    <t>SoCal Gas ESA</t>
  </si>
  <si>
    <t>When a home is has PGE Electric Only and gas service is through SoCal Gas, contractors connect the customer to SoCal Gas ESA for additional assistance w/ ESA measures.</t>
  </si>
  <si>
    <t xml:space="preserve">[*] Enrollment effort in progress. Conversion status to be noted in upcoming reports in Q3. </t>
  </si>
  <si>
    <t xml:space="preserve">[1] # of referrals includes leads provided to a Partner Program by ESA. </t>
  </si>
  <si>
    <t>[2] # of leveraging accounts for households that have received  treatments by both ESA and the Partner Program where there were shared resources/cost, such as Direct Tech, CSD, Water Energy, Refrigerator, etc.</t>
  </si>
  <si>
    <t>[3] # of coordination efforts include joint marketing activities by ESA and its Partner Program. These joint marketing activities may include social media, leave behinds, customer outreach events and activities.</t>
  </si>
  <si>
    <t>[4] # of customer leads includes leads provided to ESA by partner programs.</t>
  </si>
  <si>
    <t>[5] # of enrollments includes customer leads that result in actual ESA enrollments/treatment. It does not include leads that are in the intake process or have been treated in prior years.</t>
  </si>
  <si>
    <t>[6] # of leveraging for ESA Water-Energy Coordination Program was correctly reported in April and incorrectly reported in May. Third-party data contained an error, producing lower numbers for May when April numbers were correct.</t>
  </si>
  <si>
    <t>Energy Savings Assistance Program Table 9 - Tribal Outreach</t>
  </si>
  <si>
    <t>OUTREACH STATUS</t>
  </si>
  <si>
    <t>Quantity (Includes CARE, FERA, and ESA)</t>
  </si>
  <si>
    <t xml:space="preserve">List of Participating Tribes </t>
  </si>
  <si>
    <t>Tribes Completed and ESA Meet &amp; Confer</t>
  </si>
  <si>
    <t xml:space="preserve">Dry Creek Rancheria Band of Pomo Indians, Big Valley Rancheria, Santa Ynez Band of Chumash Indians, Greenville Rancheria, Hoopa Valley Tribe, Habematolel Pomo of Upper Lake, Cloverdale Rancheria of Pomo Indians </t>
  </si>
  <si>
    <t>Tribes requested outreach materials or applications</t>
  </si>
  <si>
    <t>Federally Recognized Tribes who have not accepted an offer to Meet and Confer</t>
  </si>
  <si>
    <t>Non-Federally Recognized Tribes who participated in Meet &amp; Confer</t>
  </si>
  <si>
    <t xml:space="preserve">Tribes and Housing Authority sites involved in Focused Project/ESA </t>
  </si>
  <si>
    <t xml:space="preserve">Enterprise Rancheria of Maidu, Habematolel Pomo, Owens Valley, Big Valley Rancheria, Dry Creek Rancheria, Middletown Rancheria (Tribal Outreach Grant grantees) </t>
  </si>
  <si>
    <t>Partnership offers on Tribal Lands</t>
  </si>
  <si>
    <r>
      <rPr>
        <b/>
        <sz val="10"/>
        <rFont val="Arial"/>
        <family val="2"/>
      </rPr>
      <t>(Federally-Recognized Tribes)</t>
    </r>
    <r>
      <rPr>
        <sz val="10"/>
        <rFont val="Arial"/>
        <family val="2"/>
      </rPr>
      <t xml:space="preserve"> Bear River Band of the Rohnerville Rancheria, Big Lagoon Rancheria, Big Sandy Rancheria, Big Valley Band Rancheria, Blue Lake Rancheria, Buena Vista Rancheria of Mi-Wuk Indians, Cachil DeHe Band of Wintun Indians of the Colusa Indian Community, Cahto Tribe (Laytonville), California Valley Miwok Tribe, Chicken Ranch Rancheria, Cloverdale Rancheria of Pomo Indians of California, Cold Springs Rancheria, Cortina Rancheria, Coyote Valley Band of Pomo Indians, Dry Creek Rancheria of Pomo Indians, Elem Indian Colony, Enterprise Rancheria, Federated Indians of Graton Rancheria, Greenville Rancheria, Grindstone Indian Rancheria, Guidiville Indian Rancheria, Habematolel Pomo of Upper Lake, Hoopa Valley Tribe, Hopland Band of Pomo Indians, Ione Band of Miwok Indians of California, Jackson band of Mi-Wuk Indians, Kashia Band of Pomo Indians of the Stewart’s Point Rancheria, Karuk Tribe, Lower Lake (Koi Tribe), Lytton Rancheria of California, Manchester Band of Pomo Indians, Mechoopda Indian Tribe, Middletown Rancheria of Pomo Indians, Mooretown Rancheria, North Fork Rancheria, Paskenta Band of Nomlaki Indians, Picayune Rancheria of Chukchansi Indians, Pinoleville Pomo Nation, Pit River Tribe, Potter Valley Tribe, Redding Rancheria, Redwood Valley, Little River Band of Rancheria of Pomo, Robinson Rancheria, Round Valley Reservation, Santa Ynez Band of Chumash Mission Indians, Scotts Valley Band of Pomo Indians, Sherwood Valley Rancheria, Shingle Springs Band of Miwok Indians, Susanville Indian Rancheria, Table Mountain Rancheria, Tachi-Yokut Tribe (Santa Rosa Rancheria, Leemore, CA), Tejon Indian Tribe, Trinidad Rancheria, Tule River Indian Reservation, Tuolumne Band of Me-Wuk Indians, Tyme Maidu Tribe-Berry Creek Reservation, United Auburn Indian Community, Wilton Rancheria, Wiyot Tribe, Washoe Tribe of CA and NV, Yocha Dehe Wintun Nation, Yurok Tribe.                                          
 </t>
    </r>
    <r>
      <rPr>
        <b/>
        <sz val="10"/>
        <rFont val="Arial"/>
        <family val="2"/>
      </rPr>
      <t xml:space="preserve">(Non-Federally Recognized Tribes): </t>
    </r>
    <r>
      <rPr>
        <sz val="10"/>
        <rFont val="Arial"/>
        <family val="2"/>
      </rPr>
      <t xml:space="preserve"> Amah Mutsun Tribal Band, American Indian Council of Mariposa County (Southern Sierra Miwuk Nation), Butte Tribal Council, Calaveras Band of Mi-Wuk Indians, California Choinumni Tribal Project, Chaushila Yokuts, Coastal Band of the Chumash Nation, Coastanoan Ohlone Rumsen-Mutsen Tribe, Dumna Wo-Wah Tribal Government, Dunlap Band of Mono Indians, Dunlap Band of Mono Indians Historical Preservation Society, Haslett Basin Traditional Committee, Honey Lake Maidu, Indian Canyon Mutsun Band of Costanoan, Kern Valley  Indian Council, Kawaiisu Tribe. Kings River Choinumni Farm Tribe, Mishewal-Wappo Tribe of Alexander Valley, Muwekma Ohlone Indian Tribe, Nor-Rel-Muk Nation, North Fork Mono Tribe, Northern Band of Mono Yokuts, Noyo River Indian Community, Ohlone Indian Tribe, Salinan Tribe of Monterey San Luis Obispo and San Benito Counties, San Luis Obispo County Chumash Council, Shelbelna Band of Mendocino Coast Pomo Indians,  Sierra Mono Museum, Strawberry Valley Rancheria, The Mono Nation, Traditional Choinumni Tribe (East of Kings River), Trina Marine Ruano Family, Tsungwe Council, Tubatulabal Tribe, Wailaki Tribe, Winnemem Wintu Tribe, Wintu Tribe of Northern California, Wukchumni Tribal Council, Wuksachi Indian Tribe, Xolon Salinan Tribe.</t>
    </r>
  </si>
  <si>
    <t>Housing Authority and Tribal Temporary Assistance for Needy Families (TANF) office  who received outreach (this includes email, U.S. mail, and/or phone calls)</t>
  </si>
  <si>
    <r>
      <rPr>
        <b/>
        <sz val="10"/>
        <rFont val="Arial"/>
        <family val="2"/>
      </rPr>
      <t>Housing Authority Offices:</t>
    </r>
    <r>
      <rPr>
        <sz val="10"/>
        <rFont val="Arial"/>
        <family val="2"/>
      </rPr>
      <t xml:space="preserve"> Bear River Band of Rohnerville Rancheria, Berry Creek Rancheria, Big Sandy Rancheria, Big Valley Rancheria, Cher-Ae Heights Indian Community of The Trinidad Rancheria, Cloverdale Rancheria, Dry Creek Rancheria, Elem Indian Colony, Enterprise Rancheria of Maidu Indians, Federated Indians of Graton Rancheria, Fort Independence Reservation, Greenville Rancheria, Hoopa Valley Tribe, Ione Band of Miwok Indians, Karuk Tribe, Laytonville Rancheria, North Fork Rancheria, Picayune Rancheria, Pinoleville Reservation, Pit River Tribes, Round Valley Reservation, Santa Rosa Rancheria Tachi-Yokut, Stewarts Point Rancheria (Kashaya Pomo), Susanville Indian Rancheria, Tejon Indian Tribe, Tule River Indian Tribe, Upper Lake Rancheria, Washoe Tribe, Wilton Rancheria, and Yurok Tribe.                                                                                                                                                         
</t>
    </r>
    <r>
      <rPr>
        <b/>
        <sz val="10"/>
        <rFont val="Arial"/>
        <family val="2"/>
      </rPr>
      <t>TANF Offices:</t>
    </r>
    <r>
      <rPr>
        <sz val="10"/>
        <rFont val="Arial"/>
        <family val="2"/>
      </rPr>
      <t xml:space="preserve"> California Department of Social Services CALWORKS and Family Resilience Branch, Federated Indians of Graton Rancheria, Hoopa Valley Tribe, Karuk Tribe, North Fork Rancheria, Susanville Indian Rancheria, Tuolumne Rancheria, and Owens Valley Career Development Center.</t>
    </r>
  </si>
  <si>
    <t>Housing Authority, TANF and Health Organizations offices who participated in Meet and Confer</t>
  </si>
  <si>
    <t>CARE Program Table 1 - Program Expenses</t>
  </si>
  <si>
    <t>Current Month Expenses [5]</t>
  </si>
  <si>
    <t>Year to Date Expenses [5]</t>
  </si>
  <si>
    <t>CARE Program:</t>
  </si>
  <si>
    <t>Outreach</t>
  </si>
  <si>
    <t>Processing / Certification Re-certification</t>
  </si>
  <si>
    <t xml:space="preserve">Post Enrollment Verification </t>
  </si>
  <si>
    <t>IT Programming</t>
  </si>
  <si>
    <t>CHANGES Program [2]</t>
  </si>
  <si>
    <t>Studies and Pilots [3]</t>
  </si>
  <si>
    <t>Measurement and Evaluation [4]</t>
  </si>
  <si>
    <t>SUBTOTAL MANAGEMENT COSTS</t>
  </si>
  <si>
    <t>CARE Rate Discount [6]</t>
  </si>
  <si>
    <t>TOTAL PROGRAM COSTS &amp; CUSTOMER DISCOUNTS</t>
  </si>
  <si>
    <t>Other CARE Rate Benefits</t>
  </si>
  <si>
    <t xml:space="preserve"> - DWR Bond Charge Exemption</t>
  </si>
  <si>
    <t xml:space="preserve">                                                                                      </t>
  </si>
  <si>
    <t xml:space="preserve"> - CARE Surcharge Exemption [7]</t>
  </si>
  <si>
    <t xml:space="preserve"> - kWh Surcharge Exemption</t>
  </si>
  <si>
    <t xml:space="preserve"> - Vehicle Grid Integration Exemption</t>
  </si>
  <si>
    <t xml:space="preserve">Total Other CARE Rate Benefits </t>
  </si>
  <si>
    <t>[1] Authorized Budget: Approved for PY 2026 in D.21-06-015, Attachment 1, Table 2.</t>
  </si>
  <si>
    <t>[2] D.15-12-047 transitioned from CHANGES pilot to CHANGES program and funding for the effort is captured herein. D.21-06-015 approved funding for the CHANGES program through CARE program for PYs 2021-2026.</t>
  </si>
  <si>
    <t xml:space="preserve">[3] Reflects the budget and expenses for LINA study.  </t>
  </si>
  <si>
    <t xml:space="preserve">[4] Reflects the budget and expenses for Annual Eligibility Estimates prepared by Athens Research on behalf of the utilities. </t>
  </si>
  <si>
    <t>[5] Negative expenses may be due to accrual reversal as part of normal accounting process.</t>
  </si>
  <si>
    <t>[6] Per D.02-09-021, PG&amp;E is authorized to recover the full value of the discount through the CARE two-way balancing account on an automatic pass-through basis.</t>
  </si>
  <si>
    <t>[7] PPP Exemption - CARE customers are exempt from paying CARE program costs including PPP costs for CARE admin and the CARE surcharge. The CARE discount exceeded the authorized amount. Per D.02-09-021, PG&amp;E is authorized to recover the full value of the discount through the CARE two-way balancing account on an automatic pass-through basis.</t>
  </si>
  <si>
    <t>NOTE:  Any required corrections/adjustments are reported herein and supersede results reported in prior months and may reflect YTD adjustments.</t>
  </si>
  <si>
    <t>CARE Program Table 2 - Enrollment, Recertification, Attrition, and Enrollment Rate</t>
  </si>
  <si>
    <t>New Enrollment</t>
  </si>
  <si>
    <t>Recertification</t>
  </si>
  <si>
    <t>Attrition (Drop Offs)</t>
  </si>
  <si>
    <t>Enrollment</t>
  </si>
  <si>
    <t>Total 
CARE 
Participants</t>
  </si>
  <si>
    <r>
      <t xml:space="preserve">Estimated CARE Eligible </t>
    </r>
    <r>
      <rPr>
        <b/>
        <vertAlign val="superscript"/>
        <sz val="10"/>
        <rFont val="Arial"/>
        <family val="2"/>
      </rPr>
      <t>7</t>
    </r>
  </si>
  <si>
    <t>Enrollment
Rate %
(W/X)</t>
  </si>
  <si>
    <r>
      <t>Total Residential Accounts</t>
    </r>
    <r>
      <rPr>
        <b/>
        <vertAlign val="superscript"/>
        <sz val="10"/>
        <rFont val="Arial"/>
        <family val="2"/>
      </rPr>
      <t>6</t>
    </r>
  </si>
  <si>
    <t>Gas and Electric</t>
  </si>
  <si>
    <t>Automatic Enrollment</t>
  </si>
  <si>
    <t>Self-Certification (Income or Categorical)</t>
  </si>
  <si>
    <t>Total New Enrollment
(E+J)</t>
  </si>
  <si>
    <t>Scheduled</t>
  </si>
  <si>
    <t xml:space="preserve">Non-Scheduled </t>
  </si>
  <si>
    <t>Automatic</t>
  </si>
  <si>
    <t>Total 
Recertification  
(L+M+N)</t>
  </si>
  <si>
    <r>
      <t>No Response</t>
    </r>
    <r>
      <rPr>
        <b/>
        <vertAlign val="superscript"/>
        <sz val="10"/>
        <rFont val="Arial"/>
        <family val="2"/>
      </rPr>
      <t>4</t>
    </r>
  </si>
  <si>
    <t>Failed 
PEV</t>
  </si>
  <si>
    <t xml:space="preserve">Failed Recertification </t>
  </si>
  <si>
    <r>
      <t>Other</t>
    </r>
    <r>
      <rPr>
        <b/>
        <vertAlign val="superscript"/>
        <sz val="10"/>
        <rFont val="Arial"/>
        <family val="2"/>
      </rPr>
      <t>5</t>
    </r>
  </si>
  <si>
    <t>Total
Attrition
(P+Q+R+S)</t>
  </si>
  <si>
    <t>Gross
(K+O)</t>
  </si>
  <si>
    <t>Net Adjusted
(K-T)</t>
  </si>
  <si>
    <r>
      <t>Inter-Utility</t>
    </r>
    <r>
      <rPr>
        <b/>
        <vertAlign val="superscript"/>
        <sz val="10"/>
        <rFont val="Arial"/>
        <family val="2"/>
      </rPr>
      <t>1</t>
    </r>
  </si>
  <si>
    <r>
      <t>Intra-Utility</t>
    </r>
    <r>
      <rPr>
        <b/>
        <vertAlign val="superscript"/>
        <sz val="10"/>
        <rFont val="Arial"/>
        <family val="2"/>
      </rPr>
      <t>2</t>
    </r>
  </si>
  <si>
    <r>
      <t>Leveraging</t>
    </r>
    <r>
      <rPr>
        <b/>
        <vertAlign val="superscript"/>
        <sz val="10"/>
        <rFont val="Arial"/>
        <family val="2"/>
      </rPr>
      <t>3</t>
    </r>
  </si>
  <si>
    <t>Combined
(B+C+D)</t>
  </si>
  <si>
    <t>Online</t>
  </si>
  <si>
    <t>Paper</t>
  </si>
  <si>
    <t>Phone</t>
  </si>
  <si>
    <t>Capitation</t>
  </si>
  <si>
    <t>Combined (F+G+H+I)</t>
  </si>
  <si>
    <t>n/a</t>
  </si>
  <si>
    <t>YTD Total</t>
  </si>
  <si>
    <r>
      <t>1</t>
    </r>
    <r>
      <rPr>
        <sz val="11"/>
        <rFont val="Arial"/>
        <family val="2"/>
      </rPr>
      <t xml:space="preserve"> Enrollments via data sharing between the IOUs.</t>
    </r>
  </si>
  <si>
    <r>
      <t>2</t>
    </r>
    <r>
      <rPr>
        <sz val="11"/>
        <rFont val="Arial"/>
        <family val="2"/>
      </rPr>
      <t xml:space="preserve"> Enrollments via data sharing between departments and/or programs within the utility.</t>
    </r>
  </si>
  <si>
    <r>
      <t>3</t>
    </r>
    <r>
      <rPr>
        <sz val="11"/>
        <rFont val="Arial"/>
        <family val="2"/>
      </rPr>
      <t xml:space="preserve"> Enrollments via data sharing with programs outside the IOU that serve low-income customers.</t>
    </r>
  </si>
  <si>
    <r>
      <t xml:space="preserve">4 </t>
    </r>
    <r>
      <rPr>
        <sz val="11"/>
        <rFont val="Arial"/>
        <family val="2"/>
      </rPr>
      <t>PG&amp;E counts attrition due to no response in the Failed PEV and Failed Recertification columns, respectively.</t>
    </r>
  </si>
  <si>
    <r>
      <t xml:space="preserve">5 </t>
    </r>
    <r>
      <rPr>
        <sz val="11"/>
        <rFont val="Arial"/>
        <family val="2"/>
      </rPr>
      <t>Includes customers who closed their accounts, requested to be removed, or were otherwise ineligible for the program.</t>
    </r>
  </si>
  <si>
    <r>
      <rPr>
        <vertAlign val="superscript"/>
        <sz val="11"/>
        <rFont val="Arial"/>
        <family val="2"/>
      </rPr>
      <t>6</t>
    </r>
    <r>
      <rPr>
        <sz val="11"/>
        <rFont val="Arial"/>
        <family val="2"/>
      </rPr>
      <t xml:space="preserve"> Data represents total residential households with meter configurations technically eligible for CARE.</t>
    </r>
  </si>
  <si>
    <r>
      <rPr>
        <vertAlign val="superscript"/>
        <sz val="11"/>
        <rFont val="Arial"/>
        <family val="2"/>
      </rPr>
      <t xml:space="preserve">7 </t>
    </r>
    <r>
      <rPr>
        <sz val="11"/>
        <rFont val="Arial"/>
        <family val="2"/>
      </rPr>
      <t>In accordance with Ordering Paragraph 189 of D.21-06-015, the estimated CARE eligible is based on 2026's estimate.</t>
    </r>
  </si>
  <si>
    <r>
      <rPr>
        <b/>
        <sz val="11"/>
        <rFont val="Arial"/>
        <family val="2"/>
      </rPr>
      <t>Note:</t>
    </r>
    <r>
      <rPr>
        <sz val="11"/>
        <rFont val="Arial"/>
        <family val="2"/>
      </rPr>
      <t xml:space="preserve"> Any required corrections/adjustments are reported herein and supersede results reported in prior months and may reflect YTD adjustments.</t>
    </r>
  </si>
  <si>
    <t>CARE Program Table 3A - Post-Enrollment Verification Results (Model)</t>
  </si>
  <si>
    <t>Total CARE Households Enrolled</t>
  </si>
  <si>
    <t>Households Requested to Verify</t>
  </si>
  <si>
    <t>% of CARE Enrolled Requested to Verify Total</t>
  </si>
  <si>
    <t>CARE  Households De-enrolled (Due to no response)</t>
  </si>
  <si>
    <r>
      <t>CARE Households De-enrolled (Verified as Ineligible)</t>
    </r>
    <r>
      <rPr>
        <b/>
        <vertAlign val="superscript"/>
        <sz val="10"/>
        <rFont val="Arial"/>
        <family val="2"/>
      </rPr>
      <t>1</t>
    </r>
  </si>
  <si>
    <r>
      <t>Total Households De-enrolled</t>
    </r>
    <r>
      <rPr>
        <b/>
        <vertAlign val="superscript"/>
        <sz val="10"/>
        <rFont val="Arial"/>
        <family val="2"/>
      </rPr>
      <t>2</t>
    </r>
  </si>
  <si>
    <t>% De-enrolled through Post Enrollment Verification</t>
  </si>
  <si>
    <t>% of Total CARE Households De-enrolled</t>
  </si>
  <si>
    <r>
      <t>1</t>
    </r>
    <r>
      <rPr>
        <sz val="10"/>
        <rFont val="Arial"/>
        <family val="2"/>
      </rPr>
      <t xml:space="preserve"> Includes customers verified as over income or who requested to be de-enrolled.</t>
    </r>
  </si>
  <si>
    <r>
      <t>2</t>
    </r>
    <r>
      <rPr>
        <sz val="10"/>
        <rFont val="Arial"/>
        <family val="2"/>
      </rPr>
      <t xml:space="preserve"> Verification results are tied to the month initiated. Therefore, verification results may be pending due to the time permitted for a participant to respond.</t>
    </r>
  </si>
  <si>
    <r>
      <t xml:space="preserve">Note:  </t>
    </r>
    <r>
      <rPr>
        <sz val="10"/>
        <rFont val="Arial"/>
        <family val="2"/>
      </rPr>
      <t xml:space="preserve">Any required corrections/adjustments are reported herein and supersede results reported in prior months and may reflect YTD adjustments. </t>
    </r>
  </si>
  <si>
    <t>CARE Table 3B Post-Enrollment Verification Results (Electric only High Usage)</t>
  </si>
  <si>
    <r>
      <t>Households Requested to Verify</t>
    </r>
    <r>
      <rPr>
        <b/>
        <vertAlign val="superscript"/>
        <sz val="10"/>
        <rFont val="Arial"/>
        <family val="2"/>
      </rPr>
      <t>1</t>
    </r>
  </si>
  <si>
    <r>
      <t>CARE Households De-enrolled (Verified as Ineligible)</t>
    </r>
    <r>
      <rPr>
        <b/>
        <vertAlign val="superscript"/>
        <sz val="10"/>
        <rFont val="Arial"/>
        <family val="2"/>
      </rPr>
      <t>2</t>
    </r>
  </si>
  <si>
    <r>
      <t>Total Households De-enrolled</t>
    </r>
    <r>
      <rPr>
        <b/>
        <vertAlign val="superscript"/>
        <sz val="10"/>
        <rFont val="Arial"/>
        <family val="2"/>
      </rPr>
      <t>3</t>
    </r>
  </si>
  <si>
    <t xml:space="preserve">% of Total CARE Households  De-enrolled </t>
  </si>
  <si>
    <r>
      <t xml:space="preserve">1 </t>
    </r>
    <r>
      <rPr>
        <sz val="10"/>
        <rFont val="Arial"/>
        <family val="2"/>
      </rPr>
      <t>Includes all participants who were selected for high usage verification process.</t>
    </r>
  </si>
  <si>
    <r>
      <t>2</t>
    </r>
    <r>
      <rPr>
        <sz val="10"/>
        <rFont val="Arial"/>
        <family val="2"/>
      </rPr>
      <t xml:space="preserve"> Includes customers verified as over income, who requested to be de-enrolled, did not reduce usage, or did not agree to be weatherized.</t>
    </r>
  </si>
  <si>
    <r>
      <rPr>
        <vertAlign val="superscript"/>
        <sz val="10"/>
        <rFont val="Arial"/>
        <family val="2"/>
      </rPr>
      <t>3</t>
    </r>
    <r>
      <rPr>
        <sz val="10"/>
        <rFont val="Arial"/>
        <family val="2"/>
      </rPr>
      <t xml:space="preserve"> Verification results are tied to the month initiated. Therefore, verification results may be pending due to the time permitted for a participant to respond. Each utility may have a different de-enrollment date due to billing cycle or other contributing factors.</t>
    </r>
  </si>
  <si>
    <r>
      <t xml:space="preserve">Note:  </t>
    </r>
    <r>
      <rPr>
        <sz val="10"/>
        <rFont val="Arial"/>
        <family val="2"/>
      </rPr>
      <t>Any required corrections/adjustments are reported herein and supersede results reported in prior months and may reflect YTD adjustments.</t>
    </r>
  </si>
  <si>
    <t>CARE Program Table 4 - Enrollment by County</t>
  </si>
  <si>
    <r>
      <t>Estimated Eligible Households</t>
    </r>
    <r>
      <rPr>
        <b/>
        <vertAlign val="superscript"/>
        <sz val="10"/>
        <rFont val="Arial"/>
        <family val="2"/>
      </rPr>
      <t>1</t>
    </r>
  </si>
  <si>
    <r>
      <t>Total Households Enrolled</t>
    </r>
    <r>
      <rPr>
        <b/>
        <vertAlign val="superscript"/>
        <sz val="10"/>
        <rFont val="Arial"/>
        <family val="2"/>
      </rPr>
      <t>2</t>
    </r>
  </si>
  <si>
    <r>
      <t>Enrollment Rate</t>
    </r>
    <r>
      <rPr>
        <b/>
        <vertAlign val="superscript"/>
        <sz val="10"/>
        <rFont val="Arial"/>
        <family val="2"/>
      </rPr>
      <t>3</t>
    </r>
  </si>
  <si>
    <t xml:space="preserve">Rural </t>
  </si>
  <si>
    <t xml:space="preserve">ALAMEDA        </t>
  </si>
  <si>
    <t>ALPINE</t>
  </si>
  <si>
    <t xml:space="preserve">AMADOR         </t>
  </si>
  <si>
    <t xml:space="preserve">BUTTE          </t>
  </si>
  <si>
    <t xml:space="preserve">CALAVERAS      </t>
  </si>
  <si>
    <t xml:space="preserve">COLUSA         </t>
  </si>
  <si>
    <t xml:space="preserve">CONTRA COSTA   </t>
  </si>
  <si>
    <t xml:space="preserve">EL DORADO      </t>
  </si>
  <si>
    <t xml:space="preserve">FRESNO         </t>
  </si>
  <si>
    <t xml:space="preserve">GLENN          </t>
  </si>
  <si>
    <t xml:space="preserve">HUMBOLDT       </t>
  </si>
  <si>
    <t xml:space="preserve">KERN           </t>
  </si>
  <si>
    <t xml:space="preserve">KINGS          </t>
  </si>
  <si>
    <t xml:space="preserve">LAKE           </t>
  </si>
  <si>
    <t xml:space="preserve">LASSEN         </t>
  </si>
  <si>
    <t xml:space="preserve">MADERA         </t>
  </si>
  <si>
    <t xml:space="preserve">MARIN          </t>
  </si>
  <si>
    <t xml:space="preserve">MARIPOSA       </t>
  </si>
  <si>
    <t xml:space="preserve">MENDOCINO      </t>
  </si>
  <si>
    <t xml:space="preserve">MERCED         </t>
  </si>
  <si>
    <t xml:space="preserve">MONTEREY       </t>
  </si>
  <si>
    <t xml:space="preserve">NAPA           </t>
  </si>
  <si>
    <t xml:space="preserve">NEVADA         </t>
  </si>
  <si>
    <t xml:space="preserve">PLACER         </t>
  </si>
  <si>
    <t xml:space="preserve">PLUMAS         </t>
  </si>
  <si>
    <t xml:space="preserve">SACRAMENTO     </t>
  </si>
  <si>
    <t xml:space="preserve">SAN BENITO     </t>
  </si>
  <si>
    <t xml:space="preserve">SAN BERNARDINO </t>
  </si>
  <si>
    <t xml:space="preserve">SAN FRANCISCO  </t>
  </si>
  <si>
    <t xml:space="preserve">SAN JOAQUIN    </t>
  </si>
  <si>
    <t xml:space="preserve">SAN MATEO      </t>
  </si>
  <si>
    <t xml:space="preserve">SANTA BARBARA  </t>
  </si>
  <si>
    <t xml:space="preserve">SANTA CLARA    </t>
  </si>
  <si>
    <t xml:space="preserve">SANTA CRUZ     </t>
  </si>
  <si>
    <t xml:space="preserve">SHASTA         </t>
  </si>
  <si>
    <t xml:space="preserve">SIERRA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</si>
  <si>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</si>
  <si>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</si>
  <si>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</si>
  <si>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</si>
  <si>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</si>
  <si>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</si>
  <si>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</si>
  <si>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</si>
  <si>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</si>
  <si>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YOLO           </t>
  </si>
  <si>
    <t xml:space="preserve">YUBA           </t>
  </si>
  <si>
    <r>
      <rPr>
        <vertAlign val="superscript"/>
        <sz val="10"/>
        <rFont val="Arial"/>
        <family val="2"/>
      </rPr>
      <t xml:space="preserve">1 </t>
    </r>
    <r>
      <rPr>
        <sz val="10"/>
        <rFont val="Arial"/>
        <family val="2"/>
      </rPr>
      <t>In accordance with Ordering Paragraph 189 of D.21-06-015, the estimated CARE eligible is based on 2026's estimate.</t>
    </r>
  </si>
  <si>
    <r>
      <t>2</t>
    </r>
    <r>
      <rPr>
        <sz val="10"/>
        <rFont val="Arial"/>
        <family val="2"/>
      </rPr>
      <t xml:space="preserve"> Total Households Enrolled includes submeter tenants.</t>
    </r>
  </si>
  <si>
    <r>
      <rPr>
        <vertAlign val="superscript"/>
        <sz val="10"/>
        <rFont val="Arial"/>
        <family val="2"/>
      </rPr>
      <t>3</t>
    </r>
    <r>
      <rPr>
        <sz val="10"/>
        <rFont val="Arial"/>
        <family val="2"/>
      </rPr>
      <t xml:space="preserve"> Penetration Rate and Enrollment Rate are the same value.</t>
    </r>
  </si>
  <si>
    <t>`</t>
  </si>
  <si>
    <t>CARE Program Table 5 - Recertification Results</t>
  </si>
  <si>
    <t>Total CARE Households</t>
  </si>
  <si>
    <r>
      <t xml:space="preserve">Households Requested to Recertify </t>
    </r>
    <r>
      <rPr>
        <b/>
        <vertAlign val="superscript"/>
        <sz val="8"/>
        <rFont val="Arial"/>
        <family val="2"/>
      </rPr>
      <t>3</t>
    </r>
  </si>
  <si>
    <t>% of Households Total (C/B)</t>
  </si>
  <si>
    <r>
      <t>Households Recertified</t>
    </r>
    <r>
      <rPr>
        <b/>
        <vertAlign val="superscript"/>
        <sz val="10"/>
        <rFont val="Arial"/>
        <family val="2"/>
      </rPr>
      <t>1</t>
    </r>
  </si>
  <si>
    <r>
      <t>Households De-enrolled</t>
    </r>
    <r>
      <rPr>
        <b/>
        <vertAlign val="superscript"/>
        <sz val="10"/>
        <rFont val="Arial"/>
        <family val="2"/>
      </rPr>
      <t>2</t>
    </r>
  </si>
  <si>
    <r>
      <t>Recertification Rate %</t>
    </r>
    <r>
      <rPr>
        <b/>
        <vertAlign val="superscript"/>
        <sz val="10"/>
        <rFont val="Arial"/>
        <family val="2"/>
      </rPr>
      <t xml:space="preserve"> </t>
    </r>
    <r>
      <rPr>
        <b/>
        <sz val="10"/>
        <rFont val="Arial"/>
        <family val="2"/>
      </rPr>
      <t>(E/C)</t>
    </r>
  </si>
  <si>
    <t>% of Total Households De-enrolled (F/B)</t>
  </si>
  <si>
    <r>
      <rPr>
        <vertAlign val="superscript"/>
        <sz val="10"/>
        <rFont val="Arial"/>
        <family val="2"/>
      </rPr>
      <t>1</t>
    </r>
    <r>
      <rPr>
        <sz val="10"/>
        <rFont val="Arial"/>
        <family val="2"/>
      </rPr>
      <t xml:space="preserve"> Recertification results are tied to the month initiated and the recertification process allows customers 90 days to respond to the recertification request.  Results may be pending due to the time permitted for a participant to respond.  </t>
    </r>
  </si>
  <si>
    <r>
      <rPr>
        <vertAlign val="superscript"/>
        <sz val="10"/>
        <rFont val="Arial"/>
        <family val="2"/>
      </rPr>
      <t>2</t>
    </r>
    <r>
      <rPr>
        <sz val="10"/>
        <rFont val="Arial"/>
        <family val="2"/>
      </rPr>
      <t xml:space="preserve"> Includes customers who did not respond or who requested to be de-enrolled.</t>
    </r>
  </si>
  <si>
    <r>
      <rPr>
        <vertAlign val="superscript"/>
        <sz val="10"/>
        <rFont val="Arial"/>
        <family val="2"/>
      </rPr>
      <t>3</t>
    </r>
    <r>
      <rPr>
        <sz val="10"/>
        <rFont val="Arial"/>
        <family val="2"/>
      </rPr>
      <t xml:space="preserve"> Excludes count of customers automatically recertified.</t>
    </r>
  </si>
  <si>
    <t>Note:  Any required corrections/adjustments are reported herein and supersede results reported in prior months and may reflect YTD adjustments.</t>
  </si>
  <si>
    <r>
      <t>CARE Program Table 6 - Capitation Contractors</t>
    </r>
    <r>
      <rPr>
        <b/>
        <vertAlign val="superscript"/>
        <sz val="10"/>
        <rFont val="Arial"/>
        <family val="2"/>
      </rPr>
      <t>1</t>
    </r>
  </si>
  <si>
    <r>
      <t>Contractor</t>
    </r>
    <r>
      <rPr>
        <b/>
        <vertAlign val="superscript"/>
        <sz val="10"/>
        <rFont val="Arial"/>
        <family val="2"/>
      </rPr>
      <t>2</t>
    </r>
    <r>
      <rPr>
        <b/>
        <sz val="10"/>
        <rFont val="Arial"/>
        <family val="2"/>
      </rPr>
      <t xml:space="preserve"> </t>
    </r>
  </si>
  <si>
    <t>Contractor Type</t>
  </si>
  <si>
    <t>Total Enrollments</t>
  </si>
  <si>
    <t>(Check one or more if applicable)</t>
  </si>
  <si>
    <t>Private</t>
  </si>
  <si>
    <t>CBO</t>
  </si>
  <si>
    <t>WMDVBE</t>
  </si>
  <si>
    <t>Current Month</t>
  </si>
  <si>
    <t>Year-to-Date</t>
  </si>
  <si>
    <t>ACTS Foundation</t>
  </si>
  <si>
    <t>x </t>
  </si>
  <si>
    <t>Amador-Tuolumne Community Action Agency</t>
  </si>
  <si>
    <t>American GI Forum</t>
  </si>
  <si>
    <t>Binational of Central California</t>
  </si>
  <si>
    <t>Breathe California</t>
  </si>
  <si>
    <t>CATHOLIC CHARITIES DIOCESE of Fresno</t>
  </si>
  <si>
    <t>Catholic Charities of East Bay (Oakland)</t>
  </si>
  <si>
    <t>Central Coast Energy Services</t>
  </si>
  <si>
    <t>Cesar Moncada (Moncada Outreach)</t>
  </si>
  <si>
    <t>Chacon Sytems Inc.</t>
  </si>
  <si>
    <t>Child Abuse Prevention Council of SJC</t>
  </si>
  <si>
    <t>Commnity Housing Opportunities Corporation (CHOC)</t>
  </si>
  <si>
    <t>Community Action Marin</t>
  </si>
  <si>
    <t>Community Action Partnership of Kern (CAPK)</t>
  </si>
  <si>
    <t>Community Action Partnership of Madera County</t>
  </si>
  <si>
    <t>Community Bridges</t>
  </si>
  <si>
    <t>Community Resource Project</t>
  </si>
  <si>
    <t>Dignity Health Connected Living</t>
  </si>
  <si>
    <t>El Puente Comunitario</t>
  </si>
  <si>
    <t>Fair Housing Advocates of Northern California</t>
  </si>
  <si>
    <t>Fresno EOC</t>
  </si>
  <si>
    <t>Independent Living Center of Kern</t>
  </si>
  <si>
    <t>Interfaith Council of Amador</t>
  </si>
  <si>
    <t>Merced County Community Action</t>
  </si>
  <si>
    <t>Midtown Family Services</t>
  </si>
  <si>
    <t>Monument Crisis Center</t>
  </si>
  <si>
    <t>National Diversity Coalition</t>
  </si>
  <si>
    <t>North Coast Energy Services</t>
  </si>
  <si>
    <t>Rebuilding Together East Bay Network</t>
  </si>
  <si>
    <t>Sacramento Municipal Utility District (SMUD)</t>
  </si>
  <si>
    <t>Sacred Heart Community Service</t>
  </si>
  <si>
    <t>Self Help Enterprise</t>
  </si>
  <si>
    <t>Spectrum Community Services</t>
  </si>
  <si>
    <t>Up Valley Family Centers of Napa</t>
  </si>
  <si>
    <t>Valley Clean Air Now (CAN)</t>
  </si>
  <si>
    <t>West Modesto Community Collaborative</t>
  </si>
  <si>
    <r>
      <rPr>
        <vertAlign val="superscript"/>
        <sz val="10"/>
        <rFont val="Arial"/>
        <family val="2"/>
      </rPr>
      <t>1</t>
    </r>
    <r>
      <rPr>
        <sz val="10"/>
        <rFont val="Arial"/>
        <family val="2"/>
      </rPr>
      <t xml:space="preserve"> All capitation contractors with current contracts are listed regardless of whether they have signed up customers or submitted invoices this year.</t>
    </r>
  </si>
  <si>
    <t>CARE Program Table 7 - Expenditures for Pilots and Studies [*]</t>
  </si>
  <si>
    <t>Authorized 2021-2026 Budget</t>
  </si>
  <si>
    <t xml:space="preserve">Current Month Expenses </t>
  </si>
  <si>
    <t xml:space="preserve">Year to Date Expenses </t>
  </si>
  <si>
    <t xml:space="preserve">Cycle to Date Expenses </t>
  </si>
  <si>
    <t>Studies</t>
  </si>
  <si>
    <t>Joint IOU - 2022 Low Income Needs Assessment (LINA) Study</t>
  </si>
  <si>
    <t>Joint IOU - 2025 Low Income Needs Assessment (LINA) Study</t>
  </si>
  <si>
    <t>Joint IOU - 2028 Low Income Needs Assessment (LINA) Study</t>
  </si>
  <si>
    <t xml:space="preserve">Joint IOU - Statewide CARE-ESA Categorical Study </t>
  </si>
  <si>
    <r>
      <rPr>
        <b/>
        <sz val="10"/>
        <color theme="1"/>
        <rFont val="Arial"/>
        <family val="2"/>
      </rPr>
      <t>NOTE</t>
    </r>
    <r>
      <rPr>
        <sz val="10"/>
        <color theme="1"/>
        <rFont val="Arial"/>
        <family val="2"/>
      </rPr>
      <t>: Any required corrections/adjustments are reported herein and supersede results reported in prior months and may reflect YTD adjustments.</t>
    </r>
  </si>
  <si>
    <t>[*] See ESA Table 6 for studies footnotes.</t>
  </si>
  <si>
    <t>CARE Program Table 8 - CARE and Disadvantaged Communities Enrollment Rate for Zip Codes</t>
  </si>
  <si>
    <t>CARE Enrollment Rate for Zip Codes that have 10% or more disconnections [1]</t>
  </si>
  <si>
    <t>CARE Enrollment Rate for Zip Codes in High Poverty (Income Less than 100% FPG) [2]</t>
  </si>
  <si>
    <t>CARE Enrollment Rate for Zip Codes in High Poverty (with 70% or Less CARE Penetration)</t>
  </si>
  <si>
    <t>CARE Enrollment Rate for DAC (Zip/Census Track) Codes in High Poverty (with 70% or Less CARE Enrollment Rate) [3]</t>
  </si>
  <si>
    <t>Note:</t>
  </si>
  <si>
    <t>[1] Disconnection Rates are based on the previous year.</t>
  </si>
  <si>
    <t>[2] Includes zip codes with &gt;25% of customers with incomes less than 100% FPG.</t>
  </si>
  <si>
    <t>[3] DACs are defined at the census tract level. Corresponding zip codes are provided for the purpose of this table; however, the entire zip code listed may not be considered a DAC.</t>
  </si>
  <si>
    <t>Any required corrections/adjustments are reported herein and supersede results reported in prior months and may reflect YTD adjustments.</t>
  </si>
  <si>
    <t>CARE Program Table 8A - CARE Top 10 Lowest Enrollment Rates in High Disconnection, High Poverty, 
and DAC Communities by Zip Code</t>
  </si>
  <si>
    <t>ZIP</t>
  </si>
  <si>
    <t>Top 10 Lowest CARE Enrollment Rate for Zip Codes that have 10% or more Disconnections [1]</t>
  </si>
  <si>
    <t>Top 10 Lowest CARE Enrollment Rate for Zip Codes in High Poverty (Income Less than 100% FPG) [2]</t>
  </si>
  <si>
    <t>Top 10 Lowest CARE Enrollment Rate for Zip Codes in DAC [3]</t>
  </si>
  <si>
    <t>95511</t>
  </si>
  <si>
    <t>95211</t>
  </si>
  <si>
    <t>93721</t>
  </si>
  <si>
    <t>93447</t>
  </si>
  <si>
    <t>93628</t>
  </si>
  <si>
    <t>93206</t>
  </si>
  <si>
    <t>95560</t>
  </si>
  <si>
    <t>96061</t>
  </si>
  <si>
    <t>95652</t>
  </si>
  <si>
    <t>95428</t>
  </si>
  <si>
    <t>95375</t>
  </si>
  <si>
    <t>95333</t>
  </si>
  <si>
    <t>95537</t>
  </si>
  <si>
    <t>95364</t>
  </si>
  <si>
    <t>93301</t>
  </si>
  <si>
    <t>93633</t>
  </si>
  <si>
    <t>93219</t>
  </si>
  <si>
    <t>95939</t>
  </si>
  <si>
    <t>96063</t>
  </si>
  <si>
    <t>93620</t>
  </si>
  <si>
    <t>95335</t>
  </si>
  <si>
    <t>95202</t>
  </si>
  <si>
    <t>93201</t>
  </si>
  <si>
    <t>93405</t>
  </si>
  <si>
    <t>93701</t>
  </si>
  <si>
    <t>95653</t>
  </si>
  <si>
    <t>94704</t>
  </si>
  <si>
    <t>93241</t>
  </si>
  <si>
    <t>Notes:</t>
  </si>
  <si>
    <t xml:space="preserve">Zip codes with fewer than 100 customers are excluded for privacy reasons. </t>
  </si>
  <si>
    <t>FERA Program Table 1 - Program Expenses</t>
  </si>
  <si>
    <t>% of Budget 
Spent YTD</t>
  </si>
  <si>
    <t>FERA Program:</t>
  </si>
  <si>
    <t>Pilot(s)</t>
  </si>
  <si>
    <t xml:space="preserve">FERA Rate Discount </t>
  </si>
  <si>
    <t>[1]  Authorized Budget: Approved for PY 2026 in D.21-06-015, Attachment 1, Table 4.</t>
  </si>
  <si>
    <t>FERA Program Table 2 - Enrollment, Recertification, Attrition, and Enrollment Rate</t>
  </si>
  <si>
    <t>Total 
FERA 
Participants</t>
  </si>
  <si>
    <r>
      <t>Estimated FERA Eligible</t>
    </r>
    <r>
      <rPr>
        <b/>
        <vertAlign val="superscript"/>
        <sz val="10"/>
        <rFont val="Arial"/>
        <family val="2"/>
      </rPr>
      <t>5</t>
    </r>
  </si>
  <si>
    <r>
      <t>Enrollment</t>
    </r>
    <r>
      <rPr>
        <b/>
        <vertAlign val="superscript"/>
        <sz val="10"/>
        <rFont val="Arial"/>
        <family val="2"/>
      </rPr>
      <t>6</t>
    </r>
    <r>
      <rPr>
        <b/>
        <sz val="10"/>
        <rFont val="Arial"/>
        <family val="2"/>
      </rPr>
      <t xml:space="preserve">
Rate %
(W/X)</t>
    </r>
  </si>
  <si>
    <t xml:space="preserve">Other </t>
  </si>
  <si>
    <r>
      <t>1</t>
    </r>
    <r>
      <rPr>
        <sz val="10"/>
        <rFont val="Arial"/>
        <family val="2"/>
      </rPr>
      <t xml:space="preserve"> Enrollments via data sharing between the IOUs.</t>
    </r>
  </si>
  <si>
    <r>
      <t>2</t>
    </r>
    <r>
      <rPr>
        <sz val="10"/>
        <rFont val="Arial"/>
        <family val="2"/>
      </rPr>
      <t xml:space="preserve"> Enrollments via data sharing between departments and/or programs within the utility.</t>
    </r>
  </si>
  <si>
    <r>
      <t>3</t>
    </r>
    <r>
      <rPr>
        <sz val="10"/>
        <rFont val="Arial"/>
        <family val="2"/>
      </rPr>
      <t xml:space="preserve"> Enrollments via data sharing with programs outside the IOU that serve low-income customers.</t>
    </r>
  </si>
  <si>
    <r>
      <t xml:space="preserve">4 </t>
    </r>
    <r>
      <rPr>
        <sz val="10"/>
        <rFont val="Arial"/>
        <family val="2"/>
      </rPr>
      <t>PG&amp;E counts attrition due to no response in the Failed PEV and Failed Recertification columns, respectively.</t>
    </r>
  </si>
  <si>
    <r>
      <rPr>
        <vertAlign val="superscript"/>
        <sz val="9"/>
        <rFont val="Arial"/>
        <family val="2"/>
      </rPr>
      <t xml:space="preserve">5 </t>
    </r>
    <r>
      <rPr>
        <sz val="10"/>
        <rFont val="Arial"/>
        <family val="2"/>
      </rPr>
      <t>In accordance with Ordering Paragraph 189 of D.21-06-015, the estimated FERA eligible is based on 2026's estimate.</t>
    </r>
  </si>
  <si>
    <t>FERA Program Table 3A - Post-Enrollment Verification Results (Model)</t>
  </si>
  <si>
    <t>Total FERA Households Enrolled</t>
  </si>
  <si>
    <t>% of FERA Enrolled Requested to Verify Total</t>
  </si>
  <si>
    <t>FERA  Households De-enrolled (Due to no response)</t>
  </si>
  <si>
    <r>
      <t>FERA Households De-enrolled (Verified as Ineligible)</t>
    </r>
    <r>
      <rPr>
        <b/>
        <vertAlign val="superscript"/>
        <sz val="10"/>
        <rFont val="Arial"/>
        <family val="2"/>
      </rPr>
      <t>1</t>
    </r>
  </si>
  <si>
    <t>% of Total FERA Households De-enrolled</t>
  </si>
  <si>
    <r>
      <t>2</t>
    </r>
    <r>
      <rPr>
        <sz val="10"/>
        <rFont val="Arial"/>
        <family val="2"/>
      </rPr>
      <t xml:space="preserve"> Verification results are tied to the month initiated.  Therefore, verification results may be pending due to the time permitted for a participant to respond.</t>
    </r>
  </si>
  <si>
    <r>
      <t xml:space="preserve">Note: </t>
    </r>
    <r>
      <rPr>
        <sz val="10"/>
        <rFont val="Arial"/>
        <family val="2"/>
      </rPr>
      <t xml:space="preserve">Any required corrections/adjustments are reported herein and supersede results reported in prior months and may reflect YTD adjustments. </t>
    </r>
  </si>
  <si>
    <t>FERA Table 3B Post-Enrollment Verification Results (Electric only High Usage)</t>
  </si>
  <si>
    <t xml:space="preserve">% of Total FERA Households  De-enrolled </t>
  </si>
  <si>
    <t>FERA Program Table 4 - Enrollment by County</t>
  </si>
  <si>
    <t xml:space="preserve">Enrollment Rate </t>
  </si>
  <si>
    <r>
      <rPr>
        <vertAlign val="superscript"/>
        <sz val="10"/>
        <rFont val="Arial"/>
        <family val="2"/>
      </rPr>
      <t xml:space="preserve">1 </t>
    </r>
    <r>
      <rPr>
        <sz val="10"/>
        <rFont val="Arial"/>
        <family val="2"/>
      </rPr>
      <t>In accordance with Ordering Paragraph 189 of D.21-06-015, the estimated FERA eligible is based on 2026's estimate.</t>
    </r>
  </si>
  <si>
    <r>
      <t>2</t>
    </r>
    <r>
      <rPr>
        <sz val="10"/>
        <rFont val="Arial"/>
        <family val="2"/>
      </rPr>
      <t xml:space="preserve"> Total Households Enrolled does not include submeter tenants.</t>
    </r>
  </si>
  <si>
    <t>FERA Program Table 5 - Recertification Results</t>
  </si>
  <si>
    <t>Total FERA Households</t>
  </si>
  <si>
    <r>
      <t xml:space="preserve">Households Requested to Recertify </t>
    </r>
    <r>
      <rPr>
        <b/>
        <vertAlign val="superscript"/>
        <sz val="8"/>
        <rFont val="Arial"/>
        <family val="2"/>
      </rPr>
      <t>2</t>
    </r>
  </si>
  <si>
    <t>Households De-enrolled</t>
  </si>
  <si>
    <r>
      <t xml:space="preserve">2 </t>
    </r>
    <r>
      <rPr>
        <sz val="10"/>
        <rFont val="Arial"/>
        <family val="2"/>
      </rPr>
      <t>Excludes count of customers recertified through the probability model.</t>
    </r>
  </si>
  <si>
    <r>
      <rPr>
        <b/>
        <sz val="10"/>
        <rFont val="Arial"/>
        <family val="2"/>
      </rPr>
      <t xml:space="preserve">Note: </t>
    </r>
    <r>
      <rPr>
        <sz val="10"/>
        <rFont val="Arial"/>
        <family val="2"/>
      </rPr>
      <t xml:space="preserve"> Any required corrections/adjustments are reported herein and supersede results reported in prior months and may reflect YTD adjustments.</t>
    </r>
  </si>
  <si>
    <r>
      <t>FERA Program Table 6 - Capitation Contractors</t>
    </r>
    <r>
      <rPr>
        <b/>
        <vertAlign val="superscript"/>
        <sz val="10"/>
        <rFont val="Arial"/>
        <family val="2"/>
      </rPr>
      <t>1</t>
    </r>
  </si>
  <si>
    <t>Mutual Housing California</t>
  </si>
  <si>
    <t xml:space="preserve">Total Enrollments </t>
  </si>
  <si>
    <t xml:space="preserve">[1] The estimates for eligible households will be provided based on the 250% Federal Poverty Guidelines where applicable. </t>
  </si>
  <si>
    <t>[12] Estimated eligibility is based on CARE/FERA households with arrearages (defined as overdue balance greater than 30 days) in the prior year as reported in PG&amp;E's R.18-07-015 Monthly Disconnection Report through Decemeber 2021. For "Contacted" and "Treated" data, Arrearages is defined as any customer who qualifies for the Arrearages Management Plan (AMP). Eligibility criteria are described here: https://www.pge.com/en_US/residential/save-energy-money/help-paying-your-bill/payment-assistance-overview/payment-assistance-overview.page</t>
  </si>
  <si>
    <r>
      <rPr>
        <vertAlign val="superscript"/>
        <sz val="10"/>
        <rFont val="Arial"/>
        <family val="2"/>
      </rPr>
      <t>2</t>
    </r>
    <r>
      <rPr>
        <sz val="10"/>
        <rFont val="Arial"/>
        <family val="2"/>
      </rPr>
      <t xml:space="preserve"> The list of contractors had discrepencies within the IQP monthly reports from January through May 2026. The list has since been corrected.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</si>
</sst>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0.00;[Red]#,##0.00"/>
    <numFmt numFmtId="174" formatCode="_([$$-409]* #,##0_);_([$$-409]* \(#,##0\);_([$$-409]* &quot;-&quot;??_);_(@_)"/>
    <numFmt numFmtId="175" formatCode="[$-409]mmm\-yy;@"/>
    <numFmt numFmtId="176" formatCode="0.000%"/>
    <numFmt numFmtId="177" formatCode="_(&quot;$&quot;* #,##0.0_);_(&quot;$&quot;* \(#,##0.0\);_(&quot;$&quot;* &quot;-&quot;?_);_(@_)"/>
    <numFmt numFmtId="178" formatCode="_(* #,##0.0_);_(* \(#,##0.0\);_(* &quot;-&quot;??_);_(@_)"/>
    <numFmt numFmtId="179" formatCode="_(* #,##0.0_);_(* \(#,##0.0\);_(* &quot;-&quot;_);_(@_)"/>
    <numFmt numFmtId="180" formatCode="0.0"/>
    <numFmt numFmtId="181" formatCode="0.000"/>
    <numFmt numFmtId="182" formatCode="&quot;$&quot;#,##0.00"/>
    <numFmt numFmtId="183" formatCode="0_);\(0\)"/>
    <numFmt numFmtId="184" formatCode="&quot;$&quot;#,##0"/>
    <numFmt numFmtId="185" formatCode="_(* #,##0.000_);_(* \(#,##0.000\);_(* &quot;-&quot;??_);_(@_)"/>
  </numFmts>
  <fonts count="159">
    <font>
      <sz val="10"/>
      <name val="Arial"/>
      <family val="2"/>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b/>
      <sz val="11"/>
      <name val="Arial"/>
      <family val="2"/>
    </font>
    <font>
      <sz val="11"/>
      <name val="Arial"/>
      <family val="2"/>
    </font>
    <font>
      <vertAlign val="superscript"/>
      <sz val="10"/>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vertAlign val="superscript"/>
      <sz val="12"/>
      <name val="Arial"/>
      <family val="2"/>
    </font>
    <font>
      <b/>
      <sz val="10"/>
      <color theme="1"/>
      <name val="Arial"/>
      <family val="2"/>
    </font>
    <font>
      <b/>
      <sz val="10"/>
      <color rgb="FFFF0000"/>
      <name val="Arial"/>
      <family val="2"/>
    </font>
    <font>
      <strike/>
      <sz val="10"/>
      <color rgb="FFFF0000"/>
      <name val="Arial"/>
      <family val="2"/>
    </font>
    <font>
      <strike/>
      <sz val="10"/>
      <name val="Arial"/>
      <family val="2"/>
    </font>
    <font>
      <sz val="11"/>
      <name val="Calibri"/>
      <family val="2"/>
    </font>
    <font>
      <sz val="20"/>
      <color rgb="FFFF0000"/>
      <name val="Arial"/>
      <family val="2"/>
    </font>
    <font>
      <b/>
      <sz val="10"/>
      <name val="Calibri"/>
      <family val="2"/>
      <scheme val="minor"/>
    </font>
    <font>
      <sz val="10"/>
      <color rgb="FF000000"/>
      <name val="Arial"/>
      <family val="2"/>
    </font>
    <font>
      <sz val="10"/>
      <name val="Arial"/>
      <family val="2"/>
    </font>
    <font>
      <sz val="8"/>
      <color indexed="10"/>
      <name val="Arial"/>
      <family val="2"/>
    </font>
    <font>
      <vertAlign val="superscript"/>
      <sz val="11"/>
      <name val="Arial"/>
      <family val="2"/>
    </font>
    <font>
      <b/>
      <sz val="10"/>
      <color indexed="10"/>
      <name val="Arial"/>
      <family val="2"/>
    </font>
    <font>
      <sz val="11"/>
      <color rgb="FF000000"/>
      <name val="Calibri"/>
      <family val="2"/>
    </font>
    <font>
      <b/>
      <strike/>
      <sz val="10"/>
      <color rgb="FFFF0000"/>
      <name val="Arial"/>
      <family val="2"/>
    </font>
    <font>
      <b/>
      <sz val="10"/>
      <color theme="9" tint="-0.249977111117893"/>
      <name val="Arial"/>
      <family val="2"/>
    </font>
    <font>
      <b/>
      <sz val="12"/>
      <color rgb="FFFF0000"/>
      <name val="Arial"/>
      <family val="2"/>
    </font>
    <font>
      <b/>
      <sz val="16"/>
      <color rgb="FFFF0000"/>
      <name val="Times New Roman"/>
      <family val="1"/>
    </font>
    <font>
      <b/>
      <sz val="16"/>
      <name val="Arial"/>
      <family val="2"/>
    </font>
    <font>
      <sz val="11"/>
      <name val="Times New Roman"/>
      <family val="1"/>
    </font>
    <font>
      <sz val="16"/>
      <name val="Arial"/>
      <family val="2"/>
    </font>
    <font>
      <sz val="11"/>
      <name val="Calibri"/>
      <family val="2"/>
      <scheme val="minor"/>
    </font>
    <font>
      <i/>
      <sz val="10"/>
      <color theme="1"/>
      <name val="Arial"/>
      <family val="2"/>
    </font>
    <font>
      <u/>
      <sz val="11"/>
      <color theme="10"/>
      <name val="Calibri"/>
      <family val="2"/>
      <scheme val="minor"/>
    </font>
    <font>
      <sz val="20"/>
      <name val="Arial"/>
      <family val="2"/>
    </font>
    <font>
      <b/>
      <sz val="14"/>
      <name val="Calibri"/>
      <family val="2"/>
    </font>
    <font>
      <b/>
      <sz val="10"/>
      <color rgb="FF000000"/>
      <name val="Arial"/>
      <family val="2"/>
    </font>
    <font>
      <sz val="11"/>
      <color indexed="8"/>
      <name val="Calibri"/>
      <family val="2"/>
      <scheme val="minor"/>
    </font>
    <font>
      <sz val="11"/>
      <color rgb="FFFF0000"/>
      <name val="Calibri"/>
      <family val="2"/>
      <scheme val="minor"/>
    </font>
    <font>
      <vertAlign val="superscript"/>
      <sz val="12"/>
      <name val="Arial"/>
      <family val="2"/>
    </font>
    <font>
      <vertAlign val="superscript"/>
      <sz val="10"/>
      <color rgb="FF000000"/>
      <name val="Arial"/>
      <family val="2"/>
    </font>
    <font>
      <i/>
      <sz val="10"/>
      <name val="Arial"/>
      <family val="2"/>
    </font>
    <font>
      <b/>
      <sz val="11"/>
      <color rgb="FF000000"/>
      <name val="Calibri"/>
      <family val="2"/>
    </font>
    <font>
      <sz val="11"/>
      <color rgb="FF212121"/>
      <name val="Calibri"/>
      <family val="2"/>
    </font>
    <font>
      <b/>
      <sz val="11"/>
      <color rgb="FF212121"/>
      <name val="Calibri"/>
      <family val="2"/>
    </font>
    <font>
      <sz val="11"/>
      <color rgb="FF000000"/>
      <name val="Times New Roman"/>
      <family val="1"/>
      <charset val="1"/>
    </font>
    <font>
      <vertAlign val="superscript"/>
      <sz val="9"/>
      <name val="Arial"/>
      <family val="2"/>
    </font>
    <font>
      <b/>
      <vertAlign val="superscript"/>
      <sz val="8"/>
      <name val="Arial"/>
      <family val="2"/>
    </font>
    <font>
      <sz val="10"/>
      <name val="Calibri"/>
      <family val="2"/>
      <scheme val="minor"/>
    </font>
    <font>
      <b/>
      <sz val="42"/>
      <color theme="7"/>
      <name val="Cambria"/>
      <family val="2"/>
      <scheme val="major"/>
    </font>
    <font>
      <i/>
      <sz val="11"/>
      <color theme="7"/>
      <name val="Calibri"/>
      <family val="2"/>
      <scheme val="minor"/>
    </font>
    <font>
      <b/>
      <sz val="11"/>
      <color theme="1" tint="0.24994659260841701"/>
      <name val="Calibri"/>
      <family val="2"/>
      <scheme val="minor"/>
    </font>
    <font>
      <sz val="12"/>
      <color theme="1" tint="0.24994659260841701"/>
      <name val="Cambria"/>
      <family val="2"/>
      <scheme val="major"/>
    </font>
    <font>
      <sz val="11"/>
      <color theme="1" tint="0.24994659260841701"/>
      <name val="Cambria"/>
      <family val="2"/>
      <scheme val="major"/>
    </font>
    <font>
      <sz val="14"/>
      <color theme="1" tint="0.24994659260841701"/>
      <name val="Calibri"/>
      <family val="2"/>
      <scheme val="minor"/>
    </font>
    <font>
      <b/>
      <sz val="11"/>
      <color theme="1" tint="0.34998626667073579"/>
      <name val="Calibri"/>
      <family val="2"/>
      <scheme val="minor"/>
    </font>
    <font>
      <b/>
      <sz val="13"/>
      <color theme="1" tint="0.24994659260841701"/>
      <name val="Cambria"/>
      <family val="2"/>
      <scheme val="major"/>
    </font>
    <font>
      <b/>
      <sz val="13"/>
      <color theme="7"/>
      <name val="Cambria"/>
      <family val="2"/>
      <scheme val="major"/>
    </font>
    <font>
      <sz val="11"/>
      <color rgb="FF000000"/>
      <name val="Aptos Narrow"/>
      <family val="2"/>
    </font>
    <font>
      <sz val="11"/>
      <color rgb="FF000000"/>
      <name val="Calibri"/>
      <family val="2"/>
      <scheme val="minor"/>
    </font>
  </fonts>
  <fills count="5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rgb="FFFFFFFF"/>
        <bgColor indexed="64"/>
      </patternFill>
    </fill>
    <fill>
      <patternFill patternType="solid">
        <fgColor theme="0" tint="-0.249977111117893"/>
        <bgColor indexed="64"/>
      </patternFill>
    </fill>
    <fill>
      <patternFill patternType="solid">
        <fgColor rgb="FFD9D9D9"/>
        <bgColor rgb="FF000000"/>
      </patternFill>
    </fill>
    <fill>
      <patternFill patternType="solid">
        <fgColor rgb="FFBFBFBF"/>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D9D9D9"/>
        <bgColor indexed="64"/>
      </patternFill>
    </fill>
    <fill>
      <patternFill patternType="solid">
        <fgColor theme="0" tint="-4.9989318521683403E-2"/>
        <bgColor indexed="64"/>
      </patternFill>
    </fill>
    <fill>
      <patternFill patternType="solid">
        <fgColor indexed="65"/>
        <bgColor auto="1"/>
      </patternFill>
    </fill>
    <fill>
      <patternFill patternType="solid">
        <fgColor theme="0" tint="-0.1498764000366222"/>
        <bgColor indexed="64"/>
      </patternFill>
    </fill>
    <fill>
      <patternFill patternType="solid">
        <fgColor theme="9" tint="0.59996337778862885"/>
        <bgColor indexed="64"/>
      </patternFill>
    </fill>
    <fill>
      <patternFill patternType="lightUp">
        <fgColor theme="7"/>
      </patternFill>
    </fill>
    <fill>
      <patternFill patternType="lightUp">
        <fgColor theme="7"/>
        <bgColor theme="9" tint="0.59996337778862885"/>
      </patternFill>
    </fill>
    <fill>
      <patternFill patternType="solid">
        <fgColor theme="9"/>
        <bgColor indexed="64"/>
      </patternFill>
    </fill>
    <fill>
      <patternFill patternType="solid">
        <fgColor rgb="FFFFFFFF"/>
        <bgColor rgb="FF000000"/>
      </patternFill>
    </fill>
  </fills>
  <borders count="163">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top style="thin">
        <color auto="1"/>
      </top>
      <bottom style="medium">
        <color auto="1"/>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rgb="FF000000"/>
      </left>
      <right style="thin">
        <color rgb="FF000000"/>
      </right>
      <top style="thin">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medium">
        <color rgb="FF000000"/>
      </right>
      <top style="medium">
        <color rgb="FF000000"/>
      </top>
      <bottom style="medium">
        <color auto="1"/>
      </bottom>
      <diagonal/>
    </border>
    <border>
      <left style="medium">
        <color rgb="FF000000"/>
      </left>
      <right style="thin">
        <color rgb="FF000000"/>
      </right>
      <top style="medium">
        <color rgb="FF000000"/>
      </top>
      <bottom style="medium">
        <color auto="1"/>
      </bottom>
      <diagonal/>
    </border>
    <border>
      <left style="thin">
        <color rgb="FF000000"/>
      </left>
      <right style="thin">
        <color rgb="FF000000"/>
      </right>
      <top style="medium">
        <color rgb="FF000000"/>
      </top>
      <bottom style="medium">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style="medium">
        <color auto="1"/>
      </right>
      <top style="medium">
        <color rgb="FF000000"/>
      </top>
      <bottom style="medium">
        <color auto="1"/>
      </bottom>
      <diagonal/>
    </border>
    <border>
      <left/>
      <right style="thin">
        <color indexed="64"/>
      </right>
      <top style="medium">
        <color indexed="64"/>
      </top>
      <bottom style="medium">
        <color indexed="64"/>
      </bottom>
      <diagonal/>
    </border>
    <border>
      <left style="medium">
        <color auto="1"/>
      </left>
      <right style="medium">
        <color auto="1"/>
      </right>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indexed="64"/>
      </right>
      <top style="medium">
        <color indexed="64"/>
      </top>
      <bottom style="thin">
        <color indexed="64"/>
      </bottom>
      <diagonal/>
    </border>
    <border>
      <left/>
      <right style="thin">
        <color auto="1"/>
      </right>
      <top style="thin">
        <color auto="1"/>
      </top>
      <bottom style="medium">
        <color auto="1"/>
      </bottom>
      <diagonal/>
    </border>
    <border>
      <left style="thin">
        <color indexed="64"/>
      </left>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rgb="FF000000"/>
      </left>
      <right style="medium">
        <color rgb="FF000000"/>
      </right>
      <top style="medium">
        <color rgb="FF000000"/>
      </top>
      <bottom style="thin">
        <color auto="1"/>
      </bottom>
      <diagonal/>
    </border>
    <border>
      <left style="medium">
        <color rgb="FF000000"/>
      </left>
      <right style="medium">
        <color rgb="FF000000"/>
      </right>
      <top style="thin">
        <color auto="1"/>
      </top>
      <bottom style="medium">
        <color rgb="FF000000"/>
      </bottom>
      <diagonal/>
    </border>
    <border>
      <left/>
      <right style="thin">
        <color auto="1"/>
      </right>
      <top style="medium">
        <color rgb="FF000000"/>
      </top>
      <bottom style="thin">
        <color auto="1"/>
      </bottom>
      <diagonal/>
    </border>
    <border>
      <left/>
      <right style="thin">
        <color auto="1"/>
      </right>
      <top style="thin">
        <color auto="1"/>
      </top>
      <bottom style="medium">
        <color rgb="FF000000"/>
      </bottom>
      <diagonal/>
    </border>
    <border>
      <left style="thin">
        <color auto="1"/>
      </left>
      <right/>
      <top style="medium">
        <color rgb="FF000000"/>
      </top>
      <bottom style="thin">
        <color auto="1"/>
      </bottom>
      <diagonal/>
    </border>
    <border>
      <left style="thin">
        <color auto="1"/>
      </left>
      <right/>
      <top style="thin">
        <color auto="1"/>
      </top>
      <bottom style="medium">
        <color rgb="FF000000"/>
      </bottom>
      <diagonal/>
    </border>
    <border>
      <left style="thin">
        <color auto="1"/>
      </left>
      <right/>
      <top style="thin">
        <color auto="1"/>
      </top>
      <bottom style="medium">
        <color indexed="64"/>
      </bottom>
      <diagonal/>
    </border>
    <border>
      <left style="medium">
        <color indexed="64"/>
      </left>
      <right style="thin">
        <color rgb="FF000000"/>
      </right>
      <top style="medium">
        <color rgb="FF000000"/>
      </top>
      <bottom style="medium">
        <color indexed="64"/>
      </bottom>
      <diagonal/>
    </border>
    <border>
      <left style="medium">
        <color rgb="FF000000"/>
      </left>
      <right style="medium">
        <color rgb="FF000000"/>
      </right>
      <top style="thin">
        <color auto="1"/>
      </top>
      <bottom/>
      <diagonal/>
    </border>
    <border>
      <left style="medium">
        <color rgb="FF000000"/>
      </left>
      <right style="thin">
        <color auto="1"/>
      </right>
      <top style="thin">
        <color auto="1"/>
      </top>
      <bottom/>
      <diagonal/>
    </border>
    <border>
      <left style="thin">
        <color auto="1"/>
      </left>
      <right style="medium">
        <color rgb="FF000000"/>
      </right>
      <top style="thin">
        <color auto="1"/>
      </top>
      <bottom/>
      <diagonal/>
    </border>
    <border>
      <left style="medium">
        <color rgb="FF000000"/>
      </left>
      <right style="medium">
        <color rgb="FF000000"/>
      </right>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style="medium">
        <color indexed="64"/>
      </left>
      <right style="medium">
        <color rgb="FF000000"/>
      </right>
      <top style="medium">
        <color indexed="64"/>
      </top>
      <bottom style="thin">
        <color auto="1"/>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medium">
        <color indexed="64"/>
      </left>
      <right style="medium">
        <color rgb="FF000000"/>
      </right>
      <top style="thin">
        <color auto="1"/>
      </top>
      <bottom style="thin">
        <color auto="1"/>
      </bottom>
      <diagonal/>
    </border>
    <border>
      <left style="medium">
        <color indexed="64"/>
      </left>
      <right style="medium">
        <color rgb="FF000000"/>
      </right>
      <top style="thin">
        <color auto="1"/>
      </top>
      <bottom style="medium">
        <color indexed="64"/>
      </bottom>
      <diagonal/>
    </border>
    <border>
      <left style="medium">
        <color rgb="FF000000"/>
      </left>
      <right style="thin">
        <color auto="1"/>
      </right>
      <top style="thin">
        <color auto="1"/>
      </top>
      <bottom style="medium">
        <color indexed="64"/>
      </bottom>
      <diagonal/>
    </border>
    <border>
      <left style="thin">
        <color auto="1"/>
      </left>
      <right style="medium">
        <color rgb="FF000000"/>
      </right>
      <top style="thin">
        <color auto="1"/>
      </top>
      <bottom style="medium">
        <color indexed="64"/>
      </bottom>
      <diagonal/>
    </border>
    <border>
      <left style="medium">
        <color auto="1"/>
      </left>
      <right style="medium">
        <color auto="1"/>
      </right>
      <top style="thin">
        <color rgb="FF000000"/>
      </top>
      <bottom style="thin">
        <color auto="1"/>
      </bottom>
      <diagonal/>
    </border>
    <border>
      <left style="thin">
        <color auto="1"/>
      </left>
      <right/>
      <top/>
      <bottom style="medium">
        <color auto="1"/>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auto="1"/>
      </right>
      <top style="thin">
        <color auto="1"/>
      </top>
      <bottom style="thin">
        <color auto="1"/>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bottom/>
      <diagonal/>
    </border>
    <border>
      <left style="medium">
        <color indexed="64"/>
      </left>
      <right style="medium">
        <color indexed="64"/>
      </right>
      <top/>
      <bottom style="medium">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right/>
      <top style="thin">
        <color theme="9" tint="-0.24994659260841701"/>
      </top>
      <bottom style="thin">
        <color theme="9" tint="-0.24994659260841701"/>
      </bottom>
      <diagonal/>
    </border>
    <border>
      <left style="thick">
        <color theme="0"/>
      </left>
      <right style="thick">
        <color theme="0"/>
      </right>
      <top style="thin">
        <color theme="0"/>
      </top>
      <bottom style="thick">
        <color theme="0"/>
      </bottom>
      <diagonal/>
    </border>
    <border>
      <left style="thick">
        <color theme="0"/>
      </left>
      <right style="thick">
        <color theme="0"/>
      </right>
      <top style="thick">
        <color theme="0"/>
      </top>
      <bottom style="thick">
        <color theme="0"/>
      </bottom>
      <diagonal/>
    </border>
    <border>
      <left/>
      <right/>
      <top/>
      <bottom style="thin">
        <color theme="7"/>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s>
  <cellStyleXfs count="31385">
    <xf numFmtId="0" fontId="0" fillId="0" borderId="0"/>
    <xf numFmtId="9" fontId="118" fillId="0" borderId="0" applyFont="0" applyFill="0" applyBorder="0" applyAlignment="0" applyProtection="0"/>
    <xf numFmtId="44" fontId="118" fillId="0" borderId="0" applyFont="0" applyFill="0" applyBorder="0" applyAlignment="0" applyProtection="0"/>
    <xf numFmtId="42" fontId="118" fillId="0" borderId="0" applyFont="0" applyFill="0" applyBorder="0" applyAlignment="0" applyProtection="0"/>
    <xf numFmtId="43" fontId="118" fillId="0" borderId="0" applyFont="0" applyFill="0" applyBorder="0" applyAlignment="0" applyProtection="0"/>
    <xf numFmtId="41" fontId="118"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166" fontId="46" fillId="8" borderId="1">
      <alignment horizontal="center" vertical="center"/>
    </xf>
    <xf numFmtId="166" fontId="46" fillId="8" borderId="1">
      <alignment horizontal="center" vertical="center"/>
    </xf>
    <xf numFmtId="166" fontId="46" fillId="8" borderId="1">
      <alignment horizontal="center" vertical="center"/>
    </xf>
    <xf numFmtId="166" fontId="46" fillId="8" borderId="1">
      <alignment horizontal="center" vertical="center"/>
    </xf>
    <xf numFmtId="0" fontId="29" fillId="3" borderId="0" applyNumberFormat="0" applyBorder="0" applyAlignment="0" applyProtection="0"/>
    <xf numFmtId="0" fontId="30" fillId="20" borderId="2" applyNumberFormat="0" applyAlignment="0" applyProtection="0"/>
    <xf numFmtId="0" fontId="31" fillId="21" borderId="3" applyNumberFormat="0" applyAlignment="0" applyProtection="0"/>
    <xf numFmtId="41" fontId="118" fillId="0" borderId="0" applyFont="0" applyFill="0" applyBorder="0" applyAlignment="0" applyProtection="0"/>
    <xf numFmtId="41"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7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0" fontId="32" fillId="0" borderId="0" applyNumberForma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0" fontId="33" fillId="4"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8" fillId="0" borderId="0" applyNumberFormat="0" applyFill="0" applyBorder="0" applyAlignment="0" applyProtection="0"/>
    <xf numFmtId="0" fontId="44" fillId="0" borderId="4" applyNumberFormat="0" applyProtection="0"/>
    <xf numFmtId="170" fontId="44" fillId="0" borderId="5">
      <alignment horizontal="left" vertical="center"/>
    </xf>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34" fillId="0" borderId="6" applyNumberFormat="0" applyFill="0" applyAlignment="0" applyProtection="0"/>
    <xf numFmtId="0" fontId="34" fillId="0" borderId="0" applyNumberForma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8" fontId="118" fillId="0" borderId="0" applyFont="0" applyFill="0" applyBorder="0" applyProtection="0"/>
    <xf numFmtId="0" fontId="50" fillId="0" borderId="7" applyNumberFormat="0" applyFill="0" applyAlignment="0" applyProtection="0"/>
    <xf numFmtId="0" fontId="78" fillId="0" borderId="0" applyNumberFormat="0" applyFill="0" applyBorder="0">
      <protection locked="0"/>
    </xf>
    <xf numFmtId="0" fontId="47" fillId="22" borderId="8" applyNumberFormat="0" applyBorder="0" applyAlignment="0" applyProtection="0"/>
    <xf numFmtId="0" fontId="47" fillId="22" borderId="8" applyNumberFormat="0" applyBorder="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6" fillId="0" borderId="9" applyNumberFormat="0" applyFill="0" applyAlignment="0" applyProtection="0"/>
    <xf numFmtId="0" fontId="37" fillId="23" borderId="0" applyNumberFormat="0" applyBorder="0" applyAlignment="0" applyProtection="0"/>
    <xf numFmtId="37" fontId="51" fillId="0" borderId="0"/>
    <xf numFmtId="37" fontId="51" fillId="0" borderId="0"/>
    <xf numFmtId="37" fontId="51" fillId="0" borderId="0"/>
    <xf numFmtId="37" fontId="51" fillId="0" borderId="0"/>
    <xf numFmtId="169" fontId="52" fillId="0" borderId="0"/>
    <xf numFmtId="169" fontId="52" fillId="0" borderId="0"/>
    <xf numFmtId="169" fontId="52" fillId="0" borderId="0"/>
    <xf numFmtId="169" fontId="52"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170" fontId="118" fillId="0" borderId="0"/>
    <xf numFmtId="170" fontId="66" fillId="0" borderId="0"/>
    <xf numFmtId="170" fontId="66" fillId="0" borderId="0"/>
    <xf numFmtId="0" fontId="118" fillId="0" borderId="0"/>
    <xf numFmtId="0" fontId="118" fillId="0" borderId="0"/>
    <xf numFmtId="0" fontId="118" fillId="0" borderId="0"/>
    <xf numFmtId="0" fontId="118" fillId="0" borderId="0"/>
    <xf numFmtId="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0" fontId="118" fillId="0" borderId="0"/>
    <xf numFmtId="170" fontId="118" fillId="0" borderId="0"/>
    <xf numFmtId="170" fontId="76" fillId="0" borderId="0"/>
    <xf numFmtId="170" fontId="118" fillId="0" borderId="0"/>
    <xf numFmtId="0" fontId="118" fillId="0" borderId="0"/>
    <xf numFmtId="0" fontId="118" fillId="0" borderId="0"/>
    <xf numFmtId="0" fontId="118" fillId="0" borderId="0"/>
    <xf numFmtId="0" fontId="118" fillId="0" borderId="0"/>
    <xf numFmtId="0" fontId="118" fillId="0" borderId="0"/>
    <xf numFmtId="0" fontId="80" fillId="0" borderId="0"/>
    <xf numFmtId="0" fontId="80" fillId="0" borderId="0"/>
    <xf numFmtId="0" fontId="80" fillId="0" borderId="0"/>
    <xf numFmtId="0" fontId="80" fillId="0" borderId="0"/>
    <xf numFmtId="0" fontId="80" fillId="0" borderId="0"/>
    <xf numFmtId="170" fontId="76" fillId="0" borderId="0"/>
    <xf numFmtId="0" fontId="80" fillId="0" borderId="0"/>
    <xf numFmtId="0" fontId="80" fillId="0" borderId="0"/>
    <xf numFmtId="0" fontId="80" fillId="0" borderId="0"/>
    <xf numFmtId="0" fontId="80" fillId="0" borderId="0"/>
    <xf numFmtId="0" fontId="80" fillId="0" borderId="0"/>
    <xf numFmtId="0" fontId="80" fillId="0" borderId="0"/>
    <xf numFmtId="170" fontId="76" fillId="0" borderId="0"/>
    <xf numFmtId="170" fontId="118" fillId="0" borderId="0"/>
    <xf numFmtId="170" fontId="118" fillId="0" borderId="0"/>
    <xf numFmtId="170" fontId="118" fillId="0" borderId="0"/>
    <xf numFmtId="0" fontId="118" fillId="0" borderId="0"/>
    <xf numFmtId="0" fontId="118" fillId="22" borderId="10" applyNumberFormat="0" applyFont="0" applyAlignment="0" applyProtection="0"/>
    <xf numFmtId="0" fontId="38" fillId="20" borderId="11" applyNumberFormat="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42" fillId="23" borderId="11" applyNumberFormat="0" applyProtection="0">
      <alignment vertical="center"/>
    </xf>
    <xf numFmtId="0" fontId="42" fillId="23" borderId="11" applyNumberFormat="0" applyProtection="0">
      <alignment vertical="center"/>
    </xf>
    <xf numFmtId="0" fontId="77" fillId="2" borderId="8" applyNumberFormat="0" applyProtection="0">
      <alignment horizontal="right" vertical="center" wrapText="1"/>
    </xf>
    <xf numFmtId="0" fontId="42" fillId="23" borderId="11" applyNumberFormat="0" applyProtection="0">
      <alignment vertical="center"/>
    </xf>
    <xf numFmtId="0" fontId="77" fillId="2" borderId="8" applyNumberFormat="0" applyProtection="0">
      <alignment horizontal="right" vertical="center" wrapText="1"/>
    </xf>
    <xf numFmtId="0" fontId="59" fillId="23" borderId="12" applyNumberFormat="0" applyProtection="0">
      <alignment vertical="center"/>
    </xf>
    <xf numFmtId="4" fontId="60" fillId="24" borderId="13">
      <alignment vertical="center"/>
    </xf>
    <xf numFmtId="4" fontId="61" fillId="24" borderId="13">
      <alignment vertical="center"/>
    </xf>
    <xf numFmtId="4" fontId="60" fillId="25" borderId="13">
      <alignment vertical="center"/>
    </xf>
    <xf numFmtId="4" fontId="61" fillId="25" borderId="13">
      <alignment vertical="center"/>
    </xf>
    <xf numFmtId="0" fontId="42" fillId="23" borderId="11" applyNumberFormat="0" applyProtection="0">
      <alignment horizontal="left" vertical="center" indent="1"/>
    </xf>
    <xf numFmtId="0" fontId="42" fillId="23" borderId="11" applyNumberFormat="0" applyProtection="0">
      <alignment horizontal="left" vertical="center" indent="1"/>
    </xf>
    <xf numFmtId="0" fontId="77" fillId="2" borderId="8" applyNumberFormat="0" applyProtection="0">
      <alignment horizontal="left" vertical="center" indent="1"/>
    </xf>
    <xf numFmtId="0" fontId="42" fillId="23" borderId="11" applyNumberFormat="0" applyProtection="0">
      <alignment horizontal="left" vertical="center" indent="1"/>
    </xf>
    <xf numFmtId="0" fontId="77" fillId="2" borderId="8" applyNumberFormat="0" applyProtection="0">
      <alignment horizontal="left" vertical="center" indent="1"/>
    </xf>
    <xf numFmtId="0" fontId="41" fillId="23" borderId="12" applyNumberFormat="0" applyProtection="0">
      <alignment horizontal="left" vertical="top" indent="1"/>
    </xf>
    <xf numFmtId="0" fontId="62" fillId="12" borderId="8" applyNumberFormat="0" applyProtection="0">
      <alignment horizontal="left" vertical="center"/>
    </xf>
    <xf numFmtId="0" fontId="56" fillId="21" borderId="8" applyNumberFormat="0">
      <alignment horizontal="right" vertical="center"/>
    </xf>
    <xf numFmtId="0" fontId="42" fillId="3" borderId="12" applyNumberFormat="0" applyProtection="0">
      <alignment horizontal="right" vertical="center"/>
    </xf>
    <xf numFmtId="0" fontId="42" fillId="3" borderId="12" applyNumberFormat="0" applyProtection="0">
      <alignment horizontal="right" vertical="center"/>
    </xf>
    <xf numFmtId="0" fontId="42" fillId="9" borderId="12" applyNumberFormat="0" applyProtection="0">
      <alignment horizontal="right" vertical="center"/>
    </xf>
    <xf numFmtId="0" fontId="42" fillId="9" borderId="12" applyNumberFormat="0" applyProtection="0">
      <alignment horizontal="right" vertical="center"/>
    </xf>
    <xf numFmtId="0" fontId="42" fillId="17" borderId="12" applyNumberFormat="0" applyProtection="0">
      <alignment horizontal="right" vertical="center"/>
    </xf>
    <xf numFmtId="0" fontId="42" fillId="17" borderId="12" applyNumberFormat="0" applyProtection="0">
      <alignment horizontal="right" vertical="center"/>
    </xf>
    <xf numFmtId="0" fontId="42" fillId="11" borderId="12" applyNumberFormat="0" applyProtection="0">
      <alignment horizontal="right" vertical="center"/>
    </xf>
    <xf numFmtId="0" fontId="42" fillId="11" borderId="12" applyNumberFormat="0" applyProtection="0">
      <alignment horizontal="right" vertical="center"/>
    </xf>
    <xf numFmtId="0" fontId="42" fillId="15" borderId="12" applyNumberFormat="0" applyProtection="0">
      <alignment horizontal="right" vertical="center"/>
    </xf>
    <xf numFmtId="0" fontId="42" fillId="15" borderId="12" applyNumberFormat="0" applyProtection="0">
      <alignment horizontal="right" vertical="center"/>
    </xf>
    <xf numFmtId="0" fontId="42" fillId="19" borderId="12" applyNumberFormat="0" applyProtection="0">
      <alignment horizontal="right" vertical="center"/>
    </xf>
    <xf numFmtId="0" fontId="42" fillId="19" borderId="12" applyNumberFormat="0" applyProtection="0">
      <alignment horizontal="right" vertical="center"/>
    </xf>
    <xf numFmtId="0" fontId="42" fillId="18" borderId="12" applyNumberFormat="0" applyProtection="0">
      <alignment horizontal="right" vertical="center"/>
    </xf>
    <xf numFmtId="0" fontId="42" fillId="18" borderId="12" applyNumberFormat="0" applyProtection="0">
      <alignment horizontal="right" vertical="center"/>
    </xf>
    <xf numFmtId="0" fontId="42" fillId="26" borderId="12" applyNumberFormat="0" applyProtection="0">
      <alignment horizontal="right" vertical="center"/>
    </xf>
    <xf numFmtId="0" fontId="42" fillId="26" borderId="12" applyNumberFormat="0" applyProtection="0">
      <alignment horizontal="right" vertical="center"/>
    </xf>
    <xf numFmtId="0" fontId="42" fillId="10" borderId="12" applyNumberFormat="0" applyProtection="0">
      <alignment horizontal="right" vertical="center"/>
    </xf>
    <xf numFmtId="0" fontId="42" fillId="10" borderId="12" applyNumberFormat="0" applyProtection="0">
      <alignment horizontal="right" vertical="center"/>
    </xf>
    <xf numFmtId="0" fontId="41" fillId="0" borderId="8" applyNumberFormat="0" applyProtection="0">
      <alignment horizontal="left" vertical="center" indent="1"/>
    </xf>
    <xf numFmtId="0" fontId="42" fillId="0" borderId="8" applyNumberFormat="0" applyProtection="0">
      <alignment horizontal="left" vertical="center" indent="1"/>
    </xf>
    <xf numFmtId="0" fontId="42" fillId="0" borderId="8" applyNumberFormat="0" applyProtection="0">
      <alignment horizontal="left" vertical="center" indent="1"/>
    </xf>
    <xf numFmtId="0" fontId="42" fillId="0" borderId="8"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3" fillId="27" borderId="0" applyNumberFormat="0" applyProtection="0">
      <alignment horizontal="left" vertical="center" indent="1"/>
    </xf>
    <xf numFmtId="0" fontId="64" fillId="20" borderId="12" applyNumberFormat="0" applyProtection="0">
      <alignment horizontal="center" vertical="center"/>
    </xf>
    <xf numFmtId="4" fontId="65" fillId="28" borderId="14">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0" borderId="0" applyNumberFormat="0" applyProtection="0">
      <alignment horizontal="left" vertical="center" indent="1"/>
    </xf>
    <xf numFmtId="0" fontId="62" fillId="2" borderId="8" applyNumberFormat="0" applyProtection="0">
      <alignment horizontal="left" vertical="center" indent="2"/>
    </xf>
    <xf numFmtId="0" fontId="62" fillId="2" borderId="8" applyNumberFormat="0" applyProtection="0">
      <alignment horizontal="left" vertical="center" indent="2"/>
    </xf>
    <xf numFmtId="0" fontId="62" fillId="2" borderId="8" applyNumberFormat="0" applyProtection="0">
      <alignment horizontal="left" vertical="center" indent="2"/>
    </xf>
    <xf numFmtId="0" fontId="62" fillId="2" borderId="8" applyNumberFormat="0" applyProtection="0">
      <alignment horizontal="left" vertical="center" indent="2"/>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66" fillId="0" borderId="8" applyNumberFormat="0" applyProtection="0">
      <alignment horizontal="left" vertical="center" indent="2"/>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42" fillId="22" borderId="12" applyNumberFormat="0" applyProtection="0">
      <alignment vertical="center"/>
    </xf>
    <xf numFmtId="0" fontId="42" fillId="22" borderId="12" applyNumberFormat="0" applyProtection="0">
      <alignment vertical="center"/>
    </xf>
    <xf numFmtId="0" fontId="67" fillId="22" borderId="12" applyNumberFormat="0" applyProtection="0">
      <alignment vertical="center"/>
    </xf>
    <xf numFmtId="4" fontId="68" fillId="24" borderId="14">
      <alignment vertical="center"/>
    </xf>
    <xf numFmtId="4" fontId="69" fillId="24" borderId="14">
      <alignment vertical="center"/>
    </xf>
    <xf numFmtId="4" fontId="68" fillId="25" borderId="14">
      <alignment vertical="center"/>
    </xf>
    <xf numFmtId="4" fontId="69" fillId="25" borderId="14">
      <alignment vertical="center"/>
    </xf>
    <xf numFmtId="0" fontId="57" fillId="0" borderId="0" applyNumberFormat="0" applyProtection="0">
      <alignment horizontal="left" vertical="center" indent="1"/>
    </xf>
    <xf numFmtId="0" fontId="42" fillId="22" borderId="12" applyNumberFormat="0" applyProtection="0">
      <alignment horizontal="left" vertical="top" indent="1"/>
    </xf>
    <xf numFmtId="0" fontId="42" fillId="22" borderId="12" applyNumberFormat="0" applyProtection="0">
      <alignment horizontal="left" vertical="top" indent="1"/>
    </xf>
    <xf numFmtId="0" fontId="56" fillId="21" borderId="8" applyNumberFormat="0">
      <alignment horizontal="left" vertical="center"/>
    </xf>
    <xf numFmtId="0" fontId="47" fillId="0" borderId="8" applyNumberFormat="0" applyProtection="0">
      <alignment horizontal="left" vertical="center" indent="1"/>
    </xf>
    <xf numFmtId="0" fontId="42" fillId="31" borderId="11" applyNumberFormat="0" applyProtection="0">
      <alignment horizontal="right" vertical="center"/>
    </xf>
    <xf numFmtId="0" fontId="42" fillId="31" borderId="11" applyNumberFormat="0" applyProtection="0">
      <alignment horizontal="right" vertical="center"/>
    </xf>
    <xf numFmtId="0" fontId="76" fillId="0" borderId="8" applyNumberFormat="0" applyProtection="0">
      <alignment horizontal="right" vertical="center" wrapText="1"/>
    </xf>
    <xf numFmtId="0" fontId="42" fillId="31" borderId="11" applyNumberFormat="0" applyProtection="0">
      <alignment horizontal="right" vertical="center"/>
    </xf>
    <xf numFmtId="0" fontId="76" fillId="0" borderId="8" applyNumberFormat="0" applyProtection="0">
      <alignment horizontal="right" vertical="center" wrapText="1"/>
    </xf>
    <xf numFmtId="0" fontId="67" fillId="30" borderId="12" applyNumberFormat="0" applyProtection="0">
      <alignment horizontal="right" vertical="center"/>
    </xf>
    <xf numFmtId="4" fontId="70" fillId="24" borderId="14">
      <alignment vertical="center"/>
    </xf>
    <xf numFmtId="4" fontId="71" fillId="24" borderId="14">
      <alignment vertical="center"/>
    </xf>
    <xf numFmtId="4" fontId="70" fillId="25" borderId="14">
      <alignment vertical="center"/>
    </xf>
    <xf numFmtId="4" fontId="71" fillId="17" borderId="14">
      <alignment vertical="center"/>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76" fillId="0" borderId="8" applyNumberFormat="0" applyProtection="0">
      <alignment horizontal="left" vertical="center" indent="1"/>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118" fillId="2" borderId="11" applyNumberFormat="0" applyProtection="0">
      <alignment horizontal="left" vertical="center" indent="1"/>
    </xf>
    <xf numFmtId="0" fontId="76" fillId="0" borderId="8" applyNumberFormat="0" applyProtection="0">
      <alignment horizontal="left" vertical="center" indent="1"/>
    </xf>
    <xf numFmtId="0" fontId="62" fillId="12" borderId="8" applyNumberFormat="0" applyProtection="0">
      <alignment horizontal="center" vertical="top" wrapText="1"/>
    </xf>
    <xf numFmtId="4" fontId="72" fillId="28" borderId="15">
      <alignment vertical="center"/>
    </xf>
    <xf numFmtId="4" fontId="73" fillId="28" borderId="15">
      <alignment vertical="center"/>
    </xf>
    <xf numFmtId="4" fontId="60" fillId="24" borderId="15">
      <alignment vertical="center"/>
    </xf>
    <xf numFmtId="4" fontId="61" fillId="24" borderId="15">
      <alignment vertical="center"/>
    </xf>
    <xf numFmtId="4" fontId="60" fillId="25" borderId="14">
      <alignment vertical="center"/>
    </xf>
    <xf numFmtId="4" fontId="61" fillId="25" borderId="14">
      <alignment vertical="center"/>
    </xf>
    <xf numFmtId="4" fontId="74" fillId="22" borderId="15">
      <alignment horizontal="left" vertical="center" indent="1"/>
    </xf>
    <xf numFmtId="0" fontId="55" fillId="0" borderId="0" applyNumberFormat="0" applyProtection="0">
      <alignment vertical="center"/>
    </xf>
    <xf numFmtId="0" fontId="45" fillId="0" borderId="12" applyNumberFormat="0" applyProtection="0">
      <alignment horizontal="right" vertical="center"/>
    </xf>
    <xf numFmtId="0" fontId="45" fillId="0" borderId="12" applyNumberFormat="0" applyProtection="0">
      <alignment horizontal="right" vertical="center"/>
    </xf>
    <xf numFmtId="170" fontId="75" fillId="28" borderId="16">
      <protection locked="0"/>
    </xf>
    <xf numFmtId="170" fontId="75" fillId="32" borderId="0"/>
    <xf numFmtId="170" fontId="58" fillId="0" borderId="0"/>
    <xf numFmtId="0" fontId="53" fillId="0" borderId="0" applyNumberFormat="0" applyFont="0" applyFill="0" applyBorder="0" applyAlignment="0" applyProtection="0"/>
    <xf numFmtId="0" fontId="53" fillId="0" borderId="0" applyNumberFormat="0" applyFont="0" applyFill="0" applyBorder="0" applyAlignment="0" applyProtection="0"/>
    <xf numFmtId="0" fontId="53" fillId="0" borderId="0" applyNumberFormat="0" applyFont="0" applyFill="0" applyBorder="0" applyAlignment="0" applyProtection="0"/>
    <xf numFmtId="0" fontId="39" fillId="0" borderId="0"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47" fillId="23" borderId="0" applyNumberFormat="0" applyBorder="0" applyAlignment="0" applyProtection="0"/>
    <xf numFmtId="0" fontId="47" fillId="23" borderId="0" applyNumberFormat="0" applyBorder="0" applyAlignment="0" applyProtection="0"/>
    <xf numFmtId="37" fontId="47" fillId="0" borderId="0"/>
    <xf numFmtId="37" fontId="47" fillId="0" borderId="0"/>
    <xf numFmtId="37" fontId="47" fillId="0" borderId="0"/>
    <xf numFmtId="37" fontId="47" fillId="0" borderId="0"/>
    <xf numFmtId="3" fontId="54" fillId="0" borderId="7" applyProtection="0"/>
    <xf numFmtId="0" fontId="40" fillId="0" borderId="0" applyNumberFormat="0" applyFill="0" applyBorder="0" applyAlignment="0" applyProtection="0"/>
    <xf numFmtId="0" fontId="80" fillId="0" borderId="0"/>
    <xf numFmtId="0" fontId="80" fillId="0" borderId="0"/>
    <xf numFmtId="0" fontId="45" fillId="0" borderId="12" applyNumberFormat="0" applyProtection="0">
      <alignment horizontal="right" vertical="center"/>
    </xf>
    <xf numFmtId="0" fontId="118" fillId="0" borderId="0"/>
    <xf numFmtId="0" fontId="118" fillId="0" borderId="0"/>
    <xf numFmtId="0" fontId="118" fillId="0" borderId="0"/>
    <xf numFmtId="0" fontId="118" fillId="0" borderId="0"/>
    <xf numFmtId="0" fontId="118" fillId="0" borderId="0"/>
    <xf numFmtId="0" fontId="80" fillId="0" borderId="0"/>
    <xf numFmtId="0" fontId="80" fillId="0" borderId="0"/>
    <xf numFmtId="0" fontId="80" fillId="0" borderId="0"/>
    <xf numFmtId="0" fontId="26" fillId="0" borderId="0"/>
    <xf numFmtId="0" fontId="86"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3" borderId="0" applyNumberFormat="0" applyBorder="0" applyAlignment="0" applyProtection="0"/>
    <xf numFmtId="0" fontId="30" fillId="20" borderId="2" applyNumberFormat="0" applyAlignment="0" applyProtection="0"/>
    <xf numFmtId="0" fontId="31" fillId="21" borderId="3" applyNumberFormat="0" applyAlignment="0" applyProtection="0"/>
    <xf numFmtId="43" fontId="86"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87" fillId="0" borderId="18" applyNumberFormat="0" applyFill="0" applyAlignment="0" applyProtection="0"/>
    <xf numFmtId="0" fontId="88" fillId="0" borderId="13"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35" fillId="7" borderId="2" applyNumberFormat="0" applyAlignment="0" applyProtection="0"/>
    <xf numFmtId="0" fontId="36" fillId="0" borderId="9" applyNumberFormat="0" applyFill="0" applyAlignment="0" applyProtection="0"/>
    <xf numFmtId="0" fontId="37" fillId="23" borderId="0" applyNumberFormat="0" applyBorder="0" applyAlignment="0" applyProtection="0"/>
    <xf numFmtId="0" fontId="86" fillId="22" borderId="10" applyNumberFormat="0" applyFont="0" applyAlignment="0" applyProtection="0"/>
    <xf numFmtId="0" fontId="38" fillId="20" borderId="11" applyNumberFormat="0" applyAlignment="0" applyProtection="0"/>
    <xf numFmtId="9" fontId="86" fillId="0" borderId="0" applyFont="0" applyFill="0" applyBorder="0" applyAlignment="0" applyProtection="0"/>
    <xf numFmtId="0" fontId="39" fillId="0" borderId="0" applyNumberFormat="0" applyFill="0" applyBorder="0" applyAlignment="0" applyProtection="0"/>
    <xf numFmtId="0" fontId="89" fillId="0" borderId="19" applyNumberFormat="0" applyFill="0" applyAlignment="0" applyProtection="0"/>
    <xf numFmtId="0" fontId="40" fillId="0" borderId="0" applyNumberFormat="0" applyFill="0" applyBorder="0" applyAlignment="0" applyProtection="0"/>
    <xf numFmtId="0" fontId="26" fillId="0" borderId="0"/>
    <xf numFmtId="0" fontId="118" fillId="0" borderId="0"/>
    <xf numFmtId="172" fontId="91" fillId="0" borderId="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26" fillId="0" borderId="0"/>
    <xf numFmtId="0" fontId="48" fillId="0" borderId="0" applyNumberFormat="0" applyFill="0" applyBorder="0" applyAlignment="0" applyProtection="0"/>
    <xf numFmtId="0" fontId="44" fillId="0" borderId="4" applyNumberFormat="0" applyProtection="0"/>
    <xf numFmtId="0" fontId="44" fillId="0" borderId="5">
      <alignment horizontal="left" vertical="center"/>
    </xf>
    <xf numFmtId="0" fontId="49"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50" fillId="0" borderId="7" applyNumberFormat="0" applyFill="0" applyAlignment="0" applyProtection="0"/>
    <xf numFmtId="0" fontId="118" fillId="0" borderId="0"/>
    <xf numFmtId="0" fontId="118" fillId="0" borderId="0"/>
    <xf numFmtId="0" fontId="118" fillId="0" borderId="0"/>
    <xf numFmtId="0" fontId="26" fillId="0" borderId="0"/>
    <xf numFmtId="9" fontId="118" fillId="0" borderId="0" applyFont="0" applyFill="0" applyBorder="0" applyAlignment="0" applyProtection="0"/>
    <xf numFmtId="0" fontId="92" fillId="23" borderId="20" applyNumberFormat="0" applyProtection="0">
      <alignment vertical="center"/>
    </xf>
    <xf numFmtId="0" fontId="93" fillId="23" borderId="20" applyNumberFormat="0" applyProtection="0">
      <alignment vertical="center"/>
    </xf>
    <xf numFmtId="0" fontId="94" fillId="23" borderId="20" applyNumberFormat="0" applyProtection="0">
      <alignment horizontal="left" vertical="center" indent="1"/>
    </xf>
    <xf numFmtId="0" fontId="41" fillId="23" borderId="12" applyNumberFormat="0" applyProtection="0">
      <alignment horizontal="left" vertical="top" indent="1"/>
    </xf>
    <xf numFmtId="0" fontId="95" fillId="27" borderId="20" applyNumberFormat="0" applyProtection="0">
      <alignment horizontal="left" vertical="center" indent="1"/>
    </xf>
    <xf numFmtId="0" fontId="70" fillId="17" borderId="20" applyNumberFormat="0" applyProtection="0">
      <alignment vertical="center"/>
    </xf>
    <xf numFmtId="0" fontId="83" fillId="7" borderId="20" applyNumberFormat="0" applyProtection="0">
      <alignment vertical="center"/>
    </xf>
    <xf numFmtId="0" fontId="70" fillId="24" borderId="20" applyNumberFormat="0" applyProtection="0">
      <alignment vertical="center"/>
    </xf>
    <xf numFmtId="0" fontId="60" fillId="17" borderId="20" applyNumberFormat="0" applyProtection="0">
      <alignment vertical="center"/>
    </xf>
    <xf numFmtId="0" fontId="74" fillId="33" borderId="20" applyNumberFormat="0" applyProtection="0">
      <alignment horizontal="left" vertical="center" indent="1"/>
    </xf>
    <xf numFmtId="0" fontId="74" fillId="30" borderId="20" applyNumberFormat="0" applyProtection="0">
      <alignment horizontal="left" vertical="center" indent="1"/>
    </xf>
    <xf numFmtId="0" fontId="96" fillId="27" borderId="20" applyNumberFormat="0" applyProtection="0">
      <alignment horizontal="left" vertical="center" indent="1"/>
    </xf>
    <xf numFmtId="0" fontId="97" fillId="8" borderId="20" applyNumberFormat="0" applyProtection="0">
      <alignment vertical="center"/>
    </xf>
    <xf numFmtId="0" fontId="65" fillId="28" borderId="20" applyNumberFormat="0" applyProtection="0">
      <alignment horizontal="left" vertical="center" indent="1"/>
    </xf>
    <xf numFmtId="0" fontId="98" fillId="30" borderId="20" applyNumberFormat="0" applyProtection="0">
      <alignment horizontal="left" vertical="center" indent="1"/>
    </xf>
    <xf numFmtId="0" fontId="99" fillId="27" borderId="20"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00" fillId="28" borderId="20" applyNumberFormat="0" applyProtection="0">
      <alignment vertical="center"/>
    </xf>
    <xf numFmtId="0" fontId="101" fillId="28" borderId="20" applyNumberFormat="0" applyProtection="0">
      <alignment vertical="center"/>
    </xf>
    <xf numFmtId="0" fontId="74" fillId="30" borderId="20" applyNumberFormat="0" applyProtection="0">
      <alignment horizontal="left" vertical="center" indent="1"/>
    </xf>
    <xf numFmtId="0" fontId="42" fillId="22" borderId="12" applyNumberFormat="0" applyProtection="0">
      <alignment horizontal="left" vertical="top" indent="1"/>
    </xf>
    <xf numFmtId="0" fontId="42" fillId="22" borderId="12" applyNumberFormat="0" applyProtection="0">
      <alignment horizontal="left" vertical="top" indent="1"/>
    </xf>
    <xf numFmtId="0" fontId="102" fillId="28" borderId="20" applyNumberFormat="0" applyProtection="0">
      <alignment vertical="center"/>
    </xf>
    <xf numFmtId="0" fontId="103" fillId="28" borderId="20" applyNumberFormat="0" applyProtection="0">
      <alignment vertical="center"/>
    </xf>
    <xf numFmtId="0" fontId="74" fillId="30" borderId="20" applyNumberFormat="0" applyProtection="0">
      <alignment horizontal="left" vertical="center" indent="1"/>
    </xf>
    <xf numFmtId="0" fontId="42" fillId="29" borderId="12" applyNumberFormat="0" applyProtection="0">
      <alignment horizontal="left" vertical="top" indent="1"/>
    </xf>
    <xf numFmtId="0" fontId="42" fillId="29" borderId="12" applyNumberFormat="0" applyProtection="0">
      <alignment horizontal="left" vertical="top" indent="1"/>
    </xf>
    <xf numFmtId="0" fontId="72" fillId="28" borderId="20" applyNumberFormat="0" applyProtection="0">
      <alignment vertical="center"/>
    </xf>
    <xf numFmtId="0" fontId="73" fillId="28" borderId="20" applyNumberFormat="0" applyProtection="0">
      <alignment vertical="center"/>
    </xf>
    <xf numFmtId="0" fontId="74" fillId="22" borderId="20" applyNumberFormat="0" applyProtection="0">
      <alignment horizontal="left" vertical="center" indent="1"/>
    </xf>
    <xf numFmtId="0" fontId="104" fillId="8" borderId="20" applyNumberFormat="0" applyProtection="0">
      <alignment horizontal="left" indent="1"/>
    </xf>
    <xf numFmtId="0" fontId="90" fillId="28" borderId="20" applyNumberFormat="0" applyProtection="0">
      <alignment vertical="center"/>
    </xf>
    <xf numFmtId="0" fontId="53" fillId="0" borderId="0" applyNumberFormat="0" applyFon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26" fillId="0" borderId="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8" fontId="118" fillId="0" borderId="0" applyFont="0" applyFill="0" applyBorder="0" applyProtection="0"/>
    <xf numFmtId="0" fontId="118" fillId="0" borderId="0"/>
    <xf numFmtId="0" fontId="118" fillId="0" borderId="0"/>
    <xf numFmtId="0" fontId="118" fillId="0" borderId="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118" fillId="0" borderId="0"/>
    <xf numFmtId="0" fontId="27" fillId="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4"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7"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8"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1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5"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11"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10"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13"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30" fillId="28" borderId="2" applyNumberFormat="0" applyAlignment="0" applyProtection="0"/>
    <xf numFmtId="0" fontId="30" fillId="28" borderId="2" applyNumberFormat="0" applyAlignment="0" applyProtection="0"/>
    <xf numFmtId="0" fontId="30" fillId="20" borderId="2" applyNumberFormat="0" applyAlignment="0" applyProtection="0"/>
    <xf numFmtId="0" fontId="30" fillId="28" borderId="2" applyNumberFormat="0" applyAlignment="0" applyProtection="0"/>
    <xf numFmtId="0" fontId="30" fillId="28" borderId="2" applyNumberFormat="0" applyAlignment="0" applyProtection="0"/>
    <xf numFmtId="0" fontId="30" fillId="28" borderId="2" applyNumberFormat="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18"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86"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3"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0"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14"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2" fontId="118" fillId="0" borderId="0" applyFont="0" applyFill="0" applyBorder="0" applyAlignment="0" applyProtection="0"/>
    <xf numFmtId="0" fontId="107" fillId="0" borderId="21" applyNumberFormat="0" applyFill="0" applyAlignment="0" applyProtection="0"/>
    <xf numFmtId="0" fontId="107" fillId="0" borderId="21" applyNumberFormat="0" applyFill="0" applyAlignment="0" applyProtection="0"/>
    <xf numFmtId="0" fontId="87" fillId="0" borderId="18" applyNumberFormat="0" applyFill="0" applyAlignment="0" applyProtection="0"/>
    <xf numFmtId="0" fontId="107" fillId="0" borderId="21" applyNumberFormat="0" applyFill="0" applyAlignment="0" applyProtection="0"/>
    <xf numFmtId="0" fontId="107" fillId="0" borderId="21" applyNumberFormat="0" applyFill="0" applyAlignment="0" applyProtection="0"/>
    <xf numFmtId="0" fontId="107" fillId="0" borderId="21" applyNumberFormat="0" applyFill="0" applyAlignment="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9" fillId="0" borderId="0" applyNumberFormat="0" applyFont="0" applyFill="0" applyBorder="0" applyProtection="0"/>
    <xf numFmtId="0" fontId="44" fillId="0" borderId="0" applyNumberFormat="0" applyFont="0" applyFill="0" applyBorder="0" applyProtection="0"/>
    <xf numFmtId="0" fontId="108" fillId="0" borderId="13" applyNumberFormat="0" applyFill="0" applyAlignment="0" applyProtection="0"/>
    <xf numFmtId="0" fontId="108" fillId="0" borderId="13" applyNumberFormat="0" applyFill="0" applyAlignment="0" applyProtection="0"/>
    <xf numFmtId="0" fontId="88" fillId="0" borderId="13" applyNumberFormat="0" applyFill="0" applyAlignment="0" applyProtection="0"/>
    <xf numFmtId="0" fontId="108" fillId="0" borderId="13" applyNumberFormat="0" applyFill="0" applyAlignment="0" applyProtection="0"/>
    <xf numFmtId="0" fontId="108" fillId="0" borderId="13" applyNumberFormat="0" applyFill="0" applyAlignment="0" applyProtection="0"/>
    <xf numFmtId="0" fontId="108" fillId="0" borderId="13" applyNumberFormat="0" applyFill="0" applyAlignment="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44" fillId="0" borderId="0" applyNumberFormat="0" applyFont="0" applyFill="0" applyBorder="0" applyProtection="0"/>
    <xf numFmtId="0" fontId="105" fillId="0" borderId="22" applyNumberFormat="0" applyFill="0" applyAlignment="0" applyProtection="0"/>
    <xf numFmtId="0" fontId="105" fillId="0" borderId="22" applyNumberFormat="0" applyFill="0" applyAlignment="0" applyProtection="0"/>
    <xf numFmtId="0" fontId="34" fillId="0" borderId="6" applyNumberFormat="0" applyFill="0" applyAlignment="0" applyProtection="0"/>
    <xf numFmtId="0" fontId="105" fillId="0" borderId="22" applyNumberFormat="0" applyFill="0" applyAlignment="0" applyProtection="0"/>
    <xf numFmtId="0" fontId="105" fillId="0" borderId="22" applyNumberFormat="0" applyFill="0" applyAlignment="0" applyProtection="0"/>
    <xf numFmtId="0" fontId="105" fillId="0" borderId="22"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3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167" fontId="118" fillId="0" borderId="0">
      <protection locked="0"/>
    </xf>
    <xf numFmtId="0" fontId="35" fillId="23" borderId="2" applyNumberFormat="0" applyAlignment="0" applyProtection="0"/>
    <xf numFmtId="0" fontId="35" fillId="23" borderId="2" applyNumberFormat="0" applyAlignment="0" applyProtection="0"/>
    <xf numFmtId="0" fontId="35" fillId="7" borderId="2" applyNumberFormat="0" applyAlignment="0" applyProtection="0"/>
    <xf numFmtId="0" fontId="35" fillId="23" borderId="2" applyNumberFormat="0" applyAlignment="0" applyProtection="0"/>
    <xf numFmtId="0" fontId="35" fillId="23" borderId="2" applyNumberFormat="0" applyAlignment="0" applyProtection="0"/>
    <xf numFmtId="0" fontId="35" fillId="23"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35" fillId="7" borderId="2" applyNumberFormat="0" applyAlignment="0" applyProtection="0"/>
    <xf numFmtId="0" fontId="86"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26" fillId="0" borderId="0"/>
    <xf numFmtId="0" fontId="26" fillId="0" borderId="0"/>
    <xf numFmtId="0" fontId="26" fillId="0" borderId="0"/>
    <xf numFmtId="0" fontId="118" fillId="0" borderId="0"/>
    <xf numFmtId="0" fontId="118" fillId="0" borderId="0"/>
    <xf numFmtId="0" fontId="26" fillId="0" borderId="0"/>
    <xf numFmtId="0" fontId="26" fillId="0" borderId="0"/>
    <xf numFmtId="0" fontId="26" fillId="0" borderId="0"/>
    <xf numFmtId="0" fontId="118" fillId="0" borderId="0"/>
    <xf numFmtId="0" fontId="86" fillId="0" borderId="0"/>
    <xf numFmtId="0" fontId="118" fillId="0" borderId="0"/>
    <xf numFmtId="0" fontId="118" fillId="0" borderId="0"/>
    <xf numFmtId="0" fontId="118" fillId="0" borderId="0"/>
    <xf numFmtId="0" fontId="26" fillId="0" borderId="0"/>
    <xf numFmtId="0" fontId="118" fillId="0" borderId="0"/>
    <xf numFmtId="0" fontId="118" fillId="0" borderId="0"/>
    <xf numFmtId="0" fontId="26" fillId="0" borderId="0"/>
    <xf numFmtId="0" fontId="118" fillId="0" borderId="0"/>
    <xf numFmtId="0" fontId="118" fillId="0" borderId="0"/>
    <xf numFmtId="0" fontId="118" fillId="0" borderId="0"/>
    <xf numFmtId="0" fontId="26" fillId="0" borderId="0"/>
    <xf numFmtId="0" fontId="118" fillId="0" borderId="0"/>
    <xf numFmtId="0" fontId="118" fillId="0" borderId="0"/>
    <xf numFmtId="0" fontId="118" fillId="0" borderId="0"/>
    <xf numFmtId="0" fontId="118" fillId="0" borderId="0"/>
    <xf numFmtId="0" fontId="8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0" fontId="118" fillId="0" borderId="0"/>
    <xf numFmtId="0" fontId="86" fillId="0" borderId="0"/>
    <xf numFmtId="0" fontId="118" fillId="0" borderId="0"/>
    <xf numFmtId="0" fontId="118" fillId="0" borderId="0"/>
    <xf numFmtId="0" fontId="26" fillId="0" borderId="0"/>
    <xf numFmtId="0" fontId="118" fillId="0" borderId="0"/>
    <xf numFmtId="0" fontId="8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118" fillId="0" borderId="0"/>
    <xf numFmtId="0" fontId="86" fillId="0" borderId="0"/>
    <xf numFmtId="0" fontId="118" fillId="0" borderId="0"/>
    <xf numFmtId="0" fontId="118" fillId="22" borderId="10" applyNumberFormat="0" applyFont="0" applyAlignment="0" applyProtection="0"/>
    <xf numFmtId="0" fontId="118" fillId="22" borderId="10" applyNumberFormat="0" applyFont="0" applyAlignment="0" applyProtection="0"/>
    <xf numFmtId="0" fontId="86" fillId="22" borderId="10" applyNumberFormat="0" applyFont="0" applyAlignment="0" applyProtection="0"/>
    <xf numFmtId="0" fontId="118" fillId="22" borderId="10" applyNumberFormat="0" applyFont="0" applyAlignment="0" applyProtection="0"/>
    <xf numFmtId="0" fontId="118" fillId="22" borderId="10" applyNumberFormat="0" applyFont="0" applyAlignment="0" applyProtection="0"/>
    <xf numFmtId="0" fontId="118" fillId="22" borderId="10" applyNumberFormat="0" applyFont="0" applyAlignment="0" applyProtection="0"/>
    <xf numFmtId="0" fontId="38" fillId="28" borderId="11" applyNumberFormat="0" applyAlignment="0" applyProtection="0"/>
    <xf numFmtId="0" fontId="38" fillId="28" borderId="11" applyNumberFormat="0" applyAlignment="0" applyProtection="0"/>
    <xf numFmtId="0" fontId="38" fillId="20" borderId="11" applyNumberFormat="0" applyAlignment="0" applyProtection="0"/>
    <xf numFmtId="0" fontId="38" fillId="28" borderId="11" applyNumberFormat="0" applyAlignment="0" applyProtection="0"/>
    <xf numFmtId="0" fontId="38" fillId="28" borderId="11" applyNumberFormat="0" applyAlignment="0" applyProtection="0"/>
    <xf numFmtId="0" fontId="38" fillId="28" borderId="11" applyNumberFormat="0" applyAlignment="0" applyProtection="0"/>
    <xf numFmtId="9"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10"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86" fillId="0" borderId="0" applyFont="0" applyFill="0" applyBorder="0" applyAlignment="0" applyProtection="0"/>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center"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7" borderId="12" applyNumberFormat="0" applyProtection="0">
      <alignment horizontal="left" vertical="top"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center"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29" borderId="12" applyNumberFormat="0" applyProtection="0">
      <alignment horizontal="left" vertical="top"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center"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8" borderId="12" applyNumberFormat="0" applyProtection="0">
      <alignment horizontal="left" vertical="top"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center"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18" fillId="30" borderId="12" applyNumberFormat="0" applyProtection="0">
      <alignment horizontal="left" vertical="top" indent="1"/>
    </xf>
    <xf numFmtId="0" fontId="106"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89" fillId="0" borderId="23" applyNumberFormat="0" applyFill="0" applyAlignment="0" applyProtection="0"/>
    <xf numFmtId="0" fontId="89" fillId="0" borderId="23" applyNumberFormat="0" applyFill="0" applyAlignment="0" applyProtection="0"/>
    <xf numFmtId="0" fontId="89" fillId="0" borderId="19" applyNumberFormat="0" applyFill="0" applyAlignment="0" applyProtection="0"/>
    <xf numFmtId="0" fontId="89" fillId="0" borderId="23" applyNumberFormat="0" applyFill="0" applyAlignment="0" applyProtection="0"/>
    <xf numFmtId="0" fontId="89" fillId="0" borderId="23" applyNumberFormat="0" applyFill="0" applyAlignment="0" applyProtection="0"/>
    <xf numFmtId="0" fontId="89" fillId="0" borderId="23" applyNumberFormat="0" applyFill="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118" fillId="0" borderId="17" applyNumberFormat="0" applyFill="0" applyBorder="0" applyAlignment="0" applyProtection="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118" fillId="0" borderId="0"/>
    <xf numFmtId="0" fontId="118" fillId="0" borderId="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9" fontId="86" fillId="0" borderId="0" applyFont="0" applyFill="0" applyBorder="0" applyAlignment="0" applyProtection="0"/>
    <xf numFmtId="0" fontId="35" fillId="7" borderId="2" applyNumberFormat="0" applyAlignment="0" applyProtection="0"/>
    <xf numFmtId="43" fontId="86" fillId="0" borderId="0" applyFont="0" applyFill="0" applyBorder="0" applyAlignment="0" applyProtection="0"/>
    <xf numFmtId="0" fontId="86"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9" fontId="118"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9" fontId="118" fillId="0" borderId="0" applyFont="0" applyFill="0" applyBorder="0" applyAlignment="0" applyProtection="0"/>
    <xf numFmtId="0" fontId="118" fillId="0" borderId="0"/>
    <xf numFmtId="9" fontId="118" fillId="0" borderId="0" applyFont="0" applyFill="0" applyBorder="0" applyAlignment="0" applyProtection="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8" fillId="0" borderId="0"/>
    <xf numFmtId="9" fontId="86" fillId="0" borderId="0" applyFont="0" applyFill="0" applyBorder="0" applyAlignment="0" applyProtection="0"/>
    <xf numFmtId="43" fontId="86" fillId="0" borderId="0" applyFont="0" applyFill="0" applyBorder="0" applyAlignment="0" applyProtection="0"/>
    <xf numFmtId="0" fontId="86" fillId="0" borderId="0"/>
    <xf numFmtId="9" fontId="86" fillId="0" borderId="0" applyFont="0" applyFill="0" applyBorder="0" applyAlignment="0" applyProtection="0"/>
    <xf numFmtId="43" fontId="86" fillId="0" borderId="0" applyFont="0" applyFill="0" applyBorder="0" applyAlignment="0" applyProtection="0"/>
    <xf numFmtId="0" fontId="35" fillId="7" borderId="2" applyNumberFormat="0" applyAlignment="0" applyProtection="0"/>
    <xf numFmtId="0" fontId="86" fillId="0" borderId="0"/>
    <xf numFmtId="0" fontId="35" fillId="7" borderId="2" applyNumberFormat="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43" fontId="118" fillId="0" borderId="0" applyFont="0" applyFill="0" applyBorder="0" applyAlignment="0" applyProtection="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43"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0" fontId="118" fillId="0" borderId="0"/>
    <xf numFmtId="0" fontId="118" fillId="0" borderId="0"/>
    <xf numFmtId="43" fontId="118" fillId="0" borderId="0" applyFont="0" applyFill="0" applyBorder="0" applyAlignment="0" applyProtection="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43" fontId="118" fillId="0" borderId="0" applyFont="0" applyFill="0" applyBorder="0" applyAlignment="0" applyProtection="0"/>
    <xf numFmtId="0" fontId="118" fillId="0" borderId="0"/>
    <xf numFmtId="9" fontId="118" fillId="0" borderId="0" applyFont="0" applyFill="0" applyBorder="0" applyAlignment="0" applyProtection="0"/>
    <xf numFmtId="43" fontId="118" fillId="0" borderId="0" applyFont="0" applyFill="0" applyBorder="0" applyAlignment="0" applyProtection="0"/>
    <xf numFmtId="0" fontId="118" fillId="0" borderId="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118" fillId="0" borderId="0"/>
    <xf numFmtId="9" fontId="118" fillId="0" borderId="0" applyFont="0" applyFill="0" applyBorder="0" applyAlignment="0" applyProtection="0"/>
    <xf numFmtId="9" fontId="118" fillId="0" borderId="0" applyFont="0" applyFill="0" applyBorder="0" applyAlignment="0" applyProtection="0"/>
    <xf numFmtId="43"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118" fillId="0" borderId="0" applyFont="0" applyFill="0" applyBorder="0" applyAlignment="0" applyProtection="0"/>
    <xf numFmtId="9" fontId="11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34" borderId="0" applyNumberFormat="0" applyBorder="0" applyAlignment="0" applyProtection="0"/>
    <xf numFmtId="0" fontId="26" fillId="0" borderId="0"/>
    <xf numFmtId="0" fontId="25" fillId="0" borderId="0"/>
    <xf numFmtId="0" fontId="24" fillId="0" borderId="0"/>
    <xf numFmtId="0" fontId="23" fillId="0" borderId="0"/>
    <xf numFmtId="0" fontId="22" fillId="0" borderId="0"/>
    <xf numFmtId="9" fontId="22" fillId="0" borderId="0" applyFont="0" applyFill="0" applyBorder="0" applyAlignment="0" applyProtection="0"/>
    <xf numFmtId="0" fontId="21" fillId="0" borderId="0"/>
    <xf numFmtId="9" fontId="21" fillId="0" borderId="0" applyFont="0" applyFill="0" applyBorder="0" applyAlignment="0" applyProtection="0"/>
    <xf numFmtId="0" fontId="20" fillId="0" borderId="0"/>
    <xf numFmtId="9" fontId="20" fillId="0" borderId="0" applyFont="0" applyFill="0" applyBorder="0" applyAlignment="0" applyProtection="0"/>
    <xf numFmtId="0" fontId="19" fillId="0" borderId="0"/>
    <xf numFmtId="0" fontId="18" fillId="0" borderId="0"/>
    <xf numFmtId="9" fontId="18" fillId="0" borderId="0" applyFont="0" applyFill="0" applyBorder="0" applyAlignment="0" applyProtection="0"/>
    <xf numFmtId="0" fontId="17" fillId="0" borderId="0"/>
    <xf numFmtId="9" fontId="17" fillId="0" borderId="0" applyFont="0" applyFill="0" applyBorder="0" applyAlignment="0" applyProtection="0"/>
    <xf numFmtId="0" fontId="16" fillId="0" borderId="0"/>
    <xf numFmtId="44" fontId="16" fillId="0" borderId="0" applyFont="0" applyFill="0" applyBorder="0" applyAlignment="0" applyProtection="0"/>
    <xf numFmtId="0" fontId="52" fillId="0" borderId="0"/>
    <xf numFmtId="0" fontId="80" fillId="0" borderId="0"/>
    <xf numFmtId="0" fontId="118" fillId="0" borderId="0"/>
    <xf numFmtId="0" fontId="15" fillId="0" borderId="0"/>
    <xf numFmtId="44" fontId="15" fillId="0" borderId="0" applyFont="0" applyFill="0" applyBorder="0" applyAlignment="0" applyProtection="0"/>
    <xf numFmtId="0" fontId="42" fillId="0" borderId="0"/>
    <xf numFmtId="0" fontId="14" fillId="0" borderId="0"/>
    <xf numFmtId="44" fontId="14" fillId="0" borderId="0" applyFont="0" applyFill="0" applyBorder="0" applyAlignment="0" applyProtection="0"/>
    <xf numFmtId="0" fontId="13" fillId="0" borderId="0"/>
    <xf numFmtId="0" fontId="12" fillId="0" borderId="0"/>
    <xf numFmtId="0" fontId="132" fillId="0" borderId="0" applyNumberFormat="0" applyFill="0" applyBorder="0" applyAlignment="0" applyProtection="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66" fillId="0" borderId="0"/>
    <xf numFmtId="0" fontId="7" fillId="0" borderId="0"/>
    <xf numFmtId="43" fontId="11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8" fillId="0" borderId="0" applyFont="0" applyFill="0" applyBorder="0" applyAlignment="0" applyProtection="0"/>
    <xf numFmtId="44" fontId="6" fillId="0" borderId="0" applyFont="0" applyFill="0" applyBorder="0" applyAlignment="0" applyProtection="0"/>
    <xf numFmtId="0" fontId="6" fillId="0" borderId="0"/>
    <xf numFmtId="0" fontId="136" fillId="0" borderId="0"/>
    <xf numFmtId="0" fontId="6"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50" fillId="51" borderId="157" applyNumberFormat="0" applyProtection="0">
      <alignment horizontal="left" vertical="center"/>
    </xf>
    <xf numFmtId="1" fontId="151" fillId="51" borderId="157">
      <alignment horizontal="center" vertical="center"/>
    </xf>
    <xf numFmtId="0" fontId="152" fillId="52" borderId="158" applyNumberFormat="0" applyFont="0" applyAlignment="0">
      <alignment horizontal="center"/>
    </xf>
    <xf numFmtId="0" fontId="153" fillId="0" borderId="0" applyNumberFormat="0" applyFill="0" applyBorder="0" applyProtection="0">
      <alignment horizontal="left" vertical="center"/>
    </xf>
    <xf numFmtId="0" fontId="152" fillId="53" borderId="159" applyNumberFormat="0" applyFont="0" applyAlignment="0">
      <alignment horizontal="center"/>
    </xf>
    <xf numFmtId="0" fontId="152" fillId="54" borderId="159" applyNumberFormat="0" applyFont="0" applyAlignment="0">
      <alignment horizontal="center"/>
    </xf>
    <xf numFmtId="0" fontId="154" fillId="0" borderId="0" applyFill="0" applyBorder="0" applyProtection="0">
      <alignment horizontal="center" wrapText="1"/>
    </xf>
    <xf numFmtId="3" fontId="154" fillId="0" borderId="160" applyFill="0" applyProtection="0">
      <alignment horizontal="center"/>
    </xf>
    <xf numFmtId="0" fontId="155" fillId="0" borderId="0" applyFill="0" applyBorder="0" applyProtection="0">
      <alignment horizontal="left" wrapText="1"/>
    </xf>
    <xf numFmtId="9" fontId="156" fillId="0" borderId="0" applyFill="0" applyBorder="0" applyProtection="0">
      <alignment horizontal="center" vertical="center"/>
    </xf>
    <xf numFmtId="0" fontId="152" fillId="0" borderId="0" applyNumberFormat="0" applyFill="0" applyBorder="0" applyProtection="0">
      <alignment horizontal="center" vertical="center"/>
    </xf>
    <xf numFmtId="0" fontId="148" fillId="0" borderId="0" applyNumberFormat="0" applyFill="0" applyBorder="0" applyProtection="0">
      <alignment vertical="center"/>
    </xf>
    <xf numFmtId="0" fontId="148" fillId="0" borderId="0" applyNumberFormat="0" applyFill="0" applyBorder="0" applyAlignment="0" applyProtection="0"/>
    <xf numFmtId="0" fontId="149" fillId="0" borderId="0" applyNumberFormat="0" applyFill="0" applyBorder="0" applyProtection="0">
      <alignment vertical="center"/>
    </xf>
    <xf numFmtId="0" fontId="154" fillId="0" borderId="0" applyFill="0" applyProtection="0">
      <alignment horizontal="center" vertical="center" wrapText="1"/>
    </xf>
    <xf numFmtId="0" fontId="154" fillId="0" borderId="0" applyFill="0" applyProtection="0">
      <alignment horizontal="left"/>
    </xf>
    <xf numFmtId="0" fontId="154" fillId="0" borderId="0" applyFill="0" applyProtection="0">
      <alignment vertical="center"/>
    </xf>
    <xf numFmtId="0" fontId="47" fillId="0" borderId="0">
      <alignment horizontal="left" vertical="center" wrapText="1"/>
    </xf>
    <xf numFmtId="0" fontId="114" fillId="0" borderId="0"/>
    <xf numFmtId="0" fontId="114" fillId="0" borderId="0"/>
    <xf numFmtId="0" fontId="114" fillId="0" borderId="0"/>
    <xf numFmtId="0" fontId="114" fillId="0" borderId="0"/>
    <xf numFmtId="0" fontId="53" fillId="0" borderId="0"/>
    <xf numFmtId="0" fontId="114" fillId="0" borderId="0"/>
    <xf numFmtId="0" fontId="114" fillId="0" borderId="0"/>
    <xf numFmtId="0" fontId="114" fillId="0" borderId="0"/>
    <xf numFmtId="0" fontId="53" fillId="0" borderId="0"/>
    <xf numFmtId="0" fontId="118" fillId="0" borderId="0"/>
    <xf numFmtId="0" fontId="53" fillId="0" borderId="0"/>
    <xf numFmtId="0" fontId="1" fillId="0" borderId="0"/>
    <xf numFmtId="0" fontId="53" fillId="0" borderId="0"/>
    <xf numFmtId="0" fontId="53" fillId="0" borderId="0"/>
    <xf numFmtId="0" fontId="1" fillId="0" borderId="0"/>
    <xf numFmtId="0" fontId="136" fillId="0" borderId="0"/>
    <xf numFmtId="0" fontId="136" fillId="0" borderId="0"/>
    <xf numFmtId="44" fontId="53" fillId="0" borderId="0" applyFont="0" applyFill="0" applyBorder="0" applyAlignment="0" applyProtection="0"/>
    <xf numFmtId="0" fontId="53" fillId="0" borderId="0"/>
    <xf numFmtId="0" fontId="53" fillId="0" borderId="0"/>
    <xf numFmtId="0" fontId="53" fillId="0" borderId="0"/>
    <xf numFmtId="0" fontId="158" fillId="0" borderId="0"/>
  </cellStyleXfs>
  <cellXfs count="1684">
    <xf numFmtId="0" fontId="0" fillId="0" borderId="0" xfId="0"/>
    <xf numFmtId="176" fontId="0" fillId="0" borderId="0" xfId="1" applyNumberFormat="1" applyFont="1"/>
    <xf numFmtId="0" fontId="81" fillId="0" borderId="0" xfId="0" applyFont="1"/>
    <xf numFmtId="0" fontId="85" fillId="0" borderId="0" xfId="0" applyFont="1"/>
    <xf numFmtId="0" fontId="0" fillId="35" borderId="0" xfId="0" applyFill="1"/>
    <xf numFmtId="0" fontId="0" fillId="0" borderId="0" xfId="0" applyAlignment="1">
      <alignment horizontal="center"/>
    </xf>
    <xf numFmtId="164" fontId="0" fillId="0" borderId="0" xfId="0" applyNumberFormat="1"/>
    <xf numFmtId="0" fontId="0" fillId="0" borderId="0" xfId="0" applyAlignment="1">
      <alignment horizontal="center" wrapText="1"/>
    </xf>
    <xf numFmtId="0" fontId="43" fillId="36" borderId="27" xfId="0" applyFont="1" applyFill="1" applyBorder="1"/>
    <xf numFmtId="0" fontId="43" fillId="0" borderId="0" xfId="0" applyFont="1"/>
    <xf numFmtId="0" fontId="43" fillId="0" borderId="29" xfId="0" applyFont="1" applyBorder="1"/>
    <xf numFmtId="164" fontId="43" fillId="0" borderId="29" xfId="4" applyNumberFormat="1" applyFont="1" applyBorder="1"/>
    <xf numFmtId="0" fontId="0" fillId="0" borderId="30" xfId="0" applyBorder="1"/>
    <xf numFmtId="37" fontId="43" fillId="0" borderId="29" xfId="4" applyNumberFormat="1" applyFont="1" applyBorder="1"/>
    <xf numFmtId="0" fontId="111" fillId="0" borderId="0" xfId="0" applyFont="1"/>
    <xf numFmtId="0" fontId="113" fillId="0" borderId="0" xfId="0" applyFont="1"/>
    <xf numFmtId="0" fontId="113" fillId="0" borderId="0" xfId="0" applyFont="1" applyAlignment="1">
      <alignment horizontal="left"/>
    </xf>
    <xf numFmtId="44" fontId="0" fillId="0" borderId="0" xfId="2" applyFont="1" applyFill="1" applyBorder="1"/>
    <xf numFmtId="0" fontId="43" fillId="36" borderId="33" xfId="0" applyFont="1" applyFill="1" applyBorder="1"/>
    <xf numFmtId="0" fontId="43" fillId="36" borderId="34" xfId="0" applyFont="1" applyFill="1" applyBorder="1"/>
    <xf numFmtId="0" fontId="43" fillId="36" borderId="35" xfId="0" applyFont="1" applyFill="1" applyBorder="1"/>
    <xf numFmtId="0" fontId="43" fillId="36" borderId="36" xfId="0" applyFont="1" applyFill="1" applyBorder="1" applyAlignment="1">
      <alignment horizontal="center"/>
    </xf>
    <xf numFmtId="164" fontId="43" fillId="0" borderId="0" xfId="4" applyNumberFormat="1" applyFont="1" applyBorder="1"/>
    <xf numFmtId="37" fontId="43" fillId="0" borderId="0" xfId="4" applyNumberFormat="1" applyFont="1" applyBorder="1"/>
    <xf numFmtId="173" fontId="0" fillId="0" borderId="39" xfId="0" applyNumberFormat="1" applyBorder="1" applyAlignment="1">
      <alignment horizontal="justify" vertical="center" wrapText="1"/>
    </xf>
    <xf numFmtId="164" fontId="0" fillId="0" borderId="0" xfId="4" applyNumberFormat="1" applyFont="1" applyFill="1"/>
    <xf numFmtId="44" fontId="0" fillId="0" borderId="0" xfId="2" applyFont="1" applyFill="1"/>
    <xf numFmtId="0" fontId="113" fillId="37" borderId="46" xfId="0" applyFont="1" applyFill="1" applyBorder="1"/>
    <xf numFmtId="0" fontId="113" fillId="37" borderId="30" xfId="0" applyFont="1" applyFill="1" applyBorder="1"/>
    <xf numFmtId="0" fontId="113" fillId="37" borderId="47" xfId="0" applyFont="1" applyFill="1" applyBorder="1"/>
    <xf numFmtId="10" fontId="0" fillId="0" borderId="0" xfId="1" applyNumberFormat="1" applyFont="1"/>
    <xf numFmtId="0" fontId="43" fillId="0" borderId="29" xfId="0" applyFont="1" applyBorder="1" applyAlignment="1">
      <alignment wrapText="1"/>
    </xf>
    <xf numFmtId="0" fontId="43" fillId="0" borderId="29" xfId="0" applyFont="1" applyBorder="1" applyAlignment="1">
      <alignment horizontal="left" wrapText="1" indent="1"/>
    </xf>
    <xf numFmtId="0" fontId="43" fillId="36" borderId="45" xfId="0" applyFont="1" applyFill="1" applyBorder="1"/>
    <xf numFmtId="0" fontId="43" fillId="36" borderId="45" xfId="0" applyFont="1" applyFill="1" applyBorder="1" applyAlignment="1">
      <alignment horizontal="left"/>
    </xf>
    <xf numFmtId="0" fontId="81" fillId="0" borderId="0" xfId="0" applyFont="1" applyAlignment="1">
      <alignment horizontal="left" wrapText="1"/>
    </xf>
    <xf numFmtId="0" fontId="43" fillId="0" borderId="50" xfId="0" applyFont="1" applyBorder="1"/>
    <xf numFmtId="0" fontId="43" fillId="0" borderId="51" xfId="0" applyFont="1" applyBorder="1"/>
    <xf numFmtId="0" fontId="43" fillId="0" borderId="52" xfId="0" applyFont="1" applyBorder="1"/>
    <xf numFmtId="0" fontId="115" fillId="0" borderId="0" xfId="0" applyFont="1" applyAlignment="1">
      <alignment horizontal="left"/>
    </xf>
    <xf numFmtId="49" fontId="44" fillId="0" borderId="0" xfId="0" applyNumberFormat="1" applyFont="1" applyAlignment="1">
      <alignment horizontal="center"/>
    </xf>
    <xf numFmtId="0" fontId="43" fillId="36" borderId="32" xfId="0" applyFont="1" applyFill="1" applyBorder="1"/>
    <xf numFmtId="0" fontId="43" fillId="36" borderId="32" xfId="0" applyFont="1" applyFill="1" applyBorder="1" applyAlignment="1">
      <alignment horizontal="center" wrapText="1"/>
    </xf>
    <xf numFmtId="0" fontId="43" fillId="37" borderId="32" xfId="0" applyFont="1" applyFill="1" applyBorder="1"/>
    <xf numFmtId="0" fontId="43" fillId="37" borderId="31" xfId="0" applyFont="1" applyFill="1" applyBorder="1"/>
    <xf numFmtId="0" fontId="43" fillId="0" borderId="31" xfId="0" applyFont="1" applyBorder="1"/>
    <xf numFmtId="0" fontId="0" fillId="37" borderId="32" xfId="0" applyFill="1" applyBorder="1"/>
    <xf numFmtId="0" fontId="0" fillId="0" borderId="31" xfId="0" applyBorder="1"/>
    <xf numFmtId="0" fontId="0" fillId="37" borderId="31" xfId="0" applyFill="1" applyBorder="1"/>
    <xf numFmtId="0" fontId="0" fillId="0" borderId="50" xfId="0" applyBorder="1"/>
    <xf numFmtId="0" fontId="0" fillId="0" borderId="51" xfId="0" applyBorder="1"/>
    <xf numFmtId="0" fontId="43" fillId="0" borderId="0" xfId="0" applyFont="1" applyAlignment="1">
      <alignment horizontal="left"/>
    </xf>
    <xf numFmtId="0" fontId="0" fillId="37" borderId="8" xfId="0" applyFill="1" applyBorder="1"/>
    <xf numFmtId="171" fontId="0" fillId="0" borderId="60" xfId="1" applyNumberFormat="1" applyFont="1" applyBorder="1"/>
    <xf numFmtId="164" fontId="0" fillId="37" borderId="8" xfId="4" applyNumberFormat="1" applyFont="1" applyFill="1" applyBorder="1"/>
    <xf numFmtId="39" fontId="0" fillId="37" borderId="8" xfId="4" applyNumberFormat="1" applyFont="1" applyFill="1" applyBorder="1"/>
    <xf numFmtId="0" fontId="0" fillId="37" borderId="60" xfId="0" applyFill="1" applyBorder="1"/>
    <xf numFmtId="164" fontId="0" fillId="0" borderId="8" xfId="0" applyNumberFormat="1" applyBorder="1"/>
    <xf numFmtId="0" fontId="0" fillId="0" borderId="60" xfId="0" applyBorder="1"/>
    <xf numFmtId="0" fontId="0" fillId="0" borderId="8" xfId="0" applyBorder="1"/>
    <xf numFmtId="0" fontId="0" fillId="0" borderId="59" xfId="0" applyBorder="1"/>
    <xf numFmtId="0" fontId="0" fillId="0" borderId="62" xfId="0" applyBorder="1" applyAlignment="1">
      <alignment horizontal="left"/>
    </xf>
    <xf numFmtId="0" fontId="43" fillId="0" borderId="8" xfId="0" applyFont="1" applyBorder="1" applyAlignment="1">
      <alignment wrapText="1"/>
    </xf>
    <xf numFmtId="164" fontId="0" fillId="0" borderId="8" xfId="4" applyNumberFormat="1" applyFont="1" applyBorder="1"/>
    <xf numFmtId="164" fontId="0" fillId="0" borderId="8" xfId="4" quotePrefix="1" applyNumberFormat="1" applyFont="1" applyBorder="1" applyAlignment="1">
      <alignment horizontal="center"/>
    </xf>
    <xf numFmtId="164" fontId="0" fillId="0" borderId="8" xfId="4" applyNumberFormat="1" applyFont="1" applyBorder="1" applyAlignment="1">
      <alignment horizontal="center"/>
    </xf>
    <xf numFmtId="0" fontId="43" fillId="36" borderId="59" xfId="0" applyFont="1" applyFill="1" applyBorder="1" applyAlignment="1">
      <alignment horizontal="center"/>
    </xf>
    <xf numFmtId="0" fontId="43" fillId="37" borderId="63" xfId="0" applyFont="1" applyFill="1" applyBorder="1"/>
    <xf numFmtId="9" fontId="0" fillId="0" borderId="59" xfId="0" applyNumberFormat="1" applyBorder="1"/>
    <xf numFmtId="9" fontId="0" fillId="0" borderId="8" xfId="0" applyNumberFormat="1" applyBorder="1"/>
    <xf numFmtId="9" fontId="0" fillId="0" borderId="60" xfId="0" applyNumberFormat="1" applyBorder="1"/>
    <xf numFmtId="42" fontId="0" fillId="0" borderId="8" xfId="0" applyNumberFormat="1" applyBorder="1"/>
    <xf numFmtId="165" fontId="0" fillId="0" borderId="8" xfId="2" applyNumberFormat="1" applyFont="1" applyFill="1" applyBorder="1" applyAlignment="1">
      <alignment vertical="center"/>
    </xf>
    <xf numFmtId="0" fontId="43" fillId="36" borderId="63" xfId="0" applyFont="1" applyFill="1" applyBorder="1"/>
    <xf numFmtId="0" fontId="43" fillId="36" borderId="62" xfId="0" applyFont="1" applyFill="1" applyBorder="1" applyAlignment="1">
      <alignment horizontal="center"/>
    </xf>
    <xf numFmtId="0" fontId="43" fillId="36" borderId="30" xfId="0" applyFont="1" applyFill="1" applyBorder="1" applyAlignment="1">
      <alignment horizontal="center"/>
    </xf>
    <xf numFmtId="0" fontId="43" fillId="36" borderId="54" xfId="0" applyFont="1" applyFill="1" applyBorder="1" applyAlignment="1">
      <alignment horizontal="center"/>
    </xf>
    <xf numFmtId="0" fontId="0" fillId="36" borderId="27" xfId="0" applyFill="1" applyBorder="1"/>
    <xf numFmtId="0" fontId="0" fillId="36" borderId="28" xfId="0" applyFill="1" applyBorder="1"/>
    <xf numFmtId="0" fontId="0" fillId="36" borderId="65" xfId="0" applyFill="1" applyBorder="1"/>
    <xf numFmtId="0" fontId="0" fillId="36" borderId="39" xfId="0" applyFill="1" applyBorder="1"/>
    <xf numFmtId="0" fontId="0" fillId="36" borderId="50" xfId="0" applyFill="1" applyBorder="1"/>
    <xf numFmtId="0" fontId="0" fillId="0" borderId="63" xfId="0" quotePrefix="1" applyBorder="1" applyAlignment="1">
      <alignment horizontal="left"/>
    </xf>
    <xf numFmtId="0" fontId="0" fillId="0" borderId="63" xfId="0" applyBorder="1"/>
    <xf numFmtId="9" fontId="0" fillId="0" borderId="24" xfId="1" applyFont="1" applyBorder="1"/>
    <xf numFmtId="9" fontId="0" fillId="0" borderId="29" xfId="1" applyFont="1" applyBorder="1"/>
    <xf numFmtId="9" fontId="0" fillId="0" borderId="38" xfId="1" applyFont="1" applyBorder="1"/>
    <xf numFmtId="0" fontId="81" fillId="0" borderId="63" xfId="0" applyFont="1" applyBorder="1"/>
    <xf numFmtId="0" fontId="0" fillId="0" borderId="43" xfId="0" applyBorder="1"/>
    <xf numFmtId="0" fontId="0" fillId="0" borderId="27" xfId="0" applyBorder="1"/>
    <xf numFmtId="165" fontId="0" fillId="0" borderId="0" xfId="0" applyNumberFormat="1"/>
    <xf numFmtId="0" fontId="0" fillId="0" borderId="64" xfId="0" quotePrefix="1" applyBorder="1" applyAlignment="1">
      <alignment horizontal="left"/>
    </xf>
    <xf numFmtId="3" fontId="0" fillId="0" borderId="0" xfId="0" applyNumberFormat="1"/>
    <xf numFmtId="9" fontId="0" fillId="0" borderId="0" xfId="1" applyFont="1"/>
    <xf numFmtId="164" fontId="0" fillId="0" borderId="8" xfId="4" applyNumberFormat="1" applyFont="1" applyFill="1" applyBorder="1" applyAlignment="1">
      <alignment horizontal="left"/>
    </xf>
    <xf numFmtId="164" fontId="0" fillId="0" borderId="8" xfId="4" applyNumberFormat="1" applyFont="1" applyBorder="1" applyAlignment="1">
      <alignment horizontal="left" vertical="center" wrapText="1"/>
    </xf>
    <xf numFmtId="164" fontId="0" fillId="0" borderId="8" xfId="4" applyNumberFormat="1" applyFont="1" applyBorder="1" applyAlignment="1">
      <alignment horizontal="left"/>
    </xf>
    <xf numFmtId="0" fontId="0" fillId="37" borderId="36" xfId="0" applyFill="1" applyBorder="1"/>
    <xf numFmtId="0" fontId="0" fillId="37" borderId="31" xfId="0" applyFill="1" applyBorder="1" applyAlignment="1">
      <alignment horizontal="center"/>
    </xf>
    <xf numFmtId="164" fontId="0" fillId="0" borderId="31" xfId="0" applyNumberFormat="1" applyBorder="1"/>
    <xf numFmtId="164" fontId="0" fillId="0" borderId="48" xfId="0" applyNumberFormat="1" applyBorder="1"/>
    <xf numFmtId="164" fontId="0" fillId="37" borderId="59" xfId="4" applyNumberFormat="1" applyFont="1" applyFill="1" applyBorder="1"/>
    <xf numFmtId="174" fontId="0" fillId="0" borderId="31" xfId="0" applyNumberFormat="1" applyBorder="1"/>
    <xf numFmtId="0" fontId="0" fillId="0" borderId="64" xfId="0" applyBorder="1"/>
    <xf numFmtId="0" fontId="43" fillId="0" borderId="63" xfId="0" applyFont="1" applyBorder="1"/>
    <xf numFmtId="171" fontId="0" fillId="0" borderId="31" xfId="1" applyNumberFormat="1" applyFont="1" applyBorder="1"/>
    <xf numFmtId="164" fontId="0" fillId="37" borderId="31" xfId="4" applyNumberFormat="1" applyFont="1" applyFill="1" applyBorder="1"/>
    <xf numFmtId="164" fontId="0" fillId="0" borderId="31" xfId="4" applyNumberFormat="1" applyFont="1" applyBorder="1"/>
    <xf numFmtId="44" fontId="0" fillId="0" borderId="38" xfId="2" applyFont="1" applyFill="1" applyBorder="1"/>
    <xf numFmtId="44" fontId="0" fillId="0" borderId="47" xfId="2" applyFont="1" applyFill="1" applyBorder="1"/>
    <xf numFmtId="3" fontId="43" fillId="0" borderId="46" xfId="4" applyNumberFormat="1" applyFont="1" applyFill="1" applyBorder="1"/>
    <xf numFmtId="0" fontId="43" fillId="36" borderId="24" xfId="0" applyFont="1" applyFill="1" applyBorder="1"/>
    <xf numFmtId="0" fontId="43" fillId="36" borderId="38" xfId="0" applyFont="1" applyFill="1" applyBorder="1" applyAlignment="1">
      <alignment horizontal="center"/>
    </xf>
    <xf numFmtId="3" fontId="43" fillId="0" borderId="38" xfId="4" applyNumberFormat="1" applyFont="1" applyFill="1" applyBorder="1"/>
    <xf numFmtId="3" fontId="43" fillId="0" borderId="68" xfId="4" applyNumberFormat="1" applyFont="1" applyFill="1" applyBorder="1"/>
    <xf numFmtId="0" fontId="43" fillId="0" borderId="45" xfId="0" applyFont="1" applyBorder="1"/>
    <xf numFmtId="3" fontId="43" fillId="36" borderId="46" xfId="4" applyNumberFormat="1" applyFont="1" applyFill="1" applyBorder="1"/>
    <xf numFmtId="9" fontId="0" fillId="0" borderId="25" xfId="0" applyNumberFormat="1" applyBorder="1"/>
    <xf numFmtId="9" fontId="0" fillId="0" borderId="26" xfId="0" applyNumberFormat="1" applyBorder="1"/>
    <xf numFmtId="9" fontId="0" fillId="0" borderId="44" xfId="0" applyNumberFormat="1" applyBorder="1"/>
    <xf numFmtId="9" fontId="43" fillId="0" borderId="78" xfId="0" applyNumberFormat="1" applyFont="1" applyBorder="1"/>
    <xf numFmtId="9" fontId="43" fillId="0" borderId="79" xfId="0" applyNumberFormat="1" applyFont="1" applyBorder="1"/>
    <xf numFmtId="9" fontId="43" fillId="0" borderId="80" xfId="0" applyNumberFormat="1" applyFont="1" applyBorder="1"/>
    <xf numFmtId="0" fontId="43" fillId="37" borderId="82" xfId="0" applyFont="1" applyFill="1" applyBorder="1" applyAlignment="1">
      <alignment horizontal="center"/>
    </xf>
    <xf numFmtId="0" fontId="43" fillId="0" borderId="78" xfId="0" applyFont="1" applyBorder="1"/>
    <xf numFmtId="3" fontId="43" fillId="0" borderId="83" xfId="4" applyNumberFormat="1" applyFont="1" applyFill="1" applyBorder="1"/>
    <xf numFmtId="3" fontId="43" fillId="0" borderId="79" xfId="4" applyNumberFormat="1" applyFont="1" applyFill="1" applyBorder="1"/>
    <xf numFmtId="9" fontId="43" fillId="0" borderId="78" xfId="2" applyNumberFormat="1" applyFont="1" applyFill="1" applyBorder="1" applyAlignment="1">
      <alignment vertical="center" wrapText="1"/>
    </xf>
    <xf numFmtId="9" fontId="43" fillId="0" borderId="79" xfId="2" applyNumberFormat="1" applyFont="1" applyFill="1" applyBorder="1" applyAlignment="1">
      <alignment vertical="center" wrapText="1"/>
    </xf>
    <xf numFmtId="9" fontId="43" fillId="0" borderId="80" xfId="2" applyNumberFormat="1" applyFont="1" applyFill="1" applyBorder="1" applyAlignment="1">
      <alignment vertical="center" wrapText="1"/>
    </xf>
    <xf numFmtId="0" fontId="43" fillId="0" borderId="76" xfId="0" quotePrefix="1" applyFont="1" applyBorder="1" applyAlignment="1">
      <alignment horizontal="left"/>
    </xf>
    <xf numFmtId="0" fontId="43" fillId="36" borderId="89" xfId="0" applyFont="1" applyFill="1" applyBorder="1"/>
    <xf numFmtId="0" fontId="43" fillId="36" borderId="87" xfId="0" applyFont="1" applyFill="1" applyBorder="1"/>
    <xf numFmtId="0" fontId="0" fillId="37" borderId="89" xfId="0" applyFill="1" applyBorder="1"/>
    <xf numFmtId="0" fontId="43" fillId="36" borderId="88" xfId="0" applyFont="1" applyFill="1" applyBorder="1"/>
    <xf numFmtId="0" fontId="0" fillId="0" borderId="71" xfId="0" applyBorder="1"/>
    <xf numFmtId="0" fontId="0" fillId="0" borderId="48" xfId="0" applyBorder="1"/>
    <xf numFmtId="0" fontId="0" fillId="0" borderId="0" xfId="0" quotePrefix="1" applyAlignment="1">
      <alignment horizontal="left" wrapText="1"/>
    </xf>
    <xf numFmtId="164" fontId="0" fillId="0" borderId="26" xfId="4" applyNumberFormat="1" applyFont="1" applyBorder="1" applyAlignment="1">
      <alignment horizontal="left"/>
    </xf>
    <xf numFmtId="164" fontId="0" fillId="0" borderId="26" xfId="4" applyNumberFormat="1" applyFont="1" applyBorder="1" applyAlignment="1">
      <alignment horizontal="left" vertical="center" wrapText="1"/>
    </xf>
    <xf numFmtId="44" fontId="0" fillId="0" borderId="0" xfId="2" applyFont="1"/>
    <xf numFmtId="0" fontId="0" fillId="36" borderId="78" xfId="0" applyFill="1" applyBorder="1"/>
    <xf numFmtId="0" fontId="0" fillId="36" borderId="79" xfId="0" applyFill="1" applyBorder="1"/>
    <xf numFmtId="0" fontId="0" fillId="36" borderId="80" xfId="0" applyFill="1" applyBorder="1"/>
    <xf numFmtId="0" fontId="0" fillId="36" borderId="62" xfId="0" applyFill="1" applyBorder="1"/>
    <xf numFmtId="165" fontId="118" fillId="36" borderId="27" xfId="2" applyNumberFormat="1" applyFill="1" applyBorder="1"/>
    <xf numFmtId="165" fontId="118" fillId="36" borderId="28" xfId="2" applyNumberFormat="1" applyFill="1" applyBorder="1"/>
    <xf numFmtId="165" fontId="118" fillId="36" borderId="65" xfId="2" applyNumberFormat="1" applyFill="1" applyBorder="1"/>
    <xf numFmtId="9" fontId="0" fillId="0" borderId="0" xfId="0" applyNumberFormat="1"/>
    <xf numFmtId="0" fontId="47" fillId="0" borderId="0" xfId="0" applyFont="1"/>
    <xf numFmtId="0" fontId="0" fillId="37" borderId="8" xfId="0" applyFill="1" applyBorder="1" applyAlignment="1">
      <alignment horizontal="center" wrapText="1"/>
    </xf>
    <xf numFmtId="44" fontId="0" fillId="37" borderId="8" xfId="2" applyFont="1" applyFill="1" applyBorder="1" applyAlignment="1">
      <alignment wrapText="1"/>
    </xf>
    <xf numFmtId="165" fontId="47" fillId="0" borderId="0" xfId="0" applyNumberFormat="1" applyFont="1"/>
    <xf numFmtId="0" fontId="119" fillId="0" borderId="0" xfId="0" applyFont="1"/>
    <xf numFmtId="2" fontId="0" fillId="0" borderId="0" xfId="0" applyNumberFormat="1"/>
    <xf numFmtId="0" fontId="82" fillId="0" borderId="0" xfId="0" applyFont="1" applyAlignment="1">
      <alignment horizontal="center"/>
    </xf>
    <xf numFmtId="3" fontId="83" fillId="0" borderId="0" xfId="0" applyNumberFormat="1" applyFont="1"/>
    <xf numFmtId="3" fontId="83" fillId="0" borderId="0" xfId="0" applyNumberFormat="1" applyFont="1" applyAlignment="1">
      <alignment horizontal="center"/>
    </xf>
    <xf numFmtId="0" fontId="43" fillId="36" borderId="78" xfId="0" applyFont="1" applyFill="1" applyBorder="1" applyAlignment="1">
      <alignment horizontal="center" vertical="center" wrapText="1"/>
    </xf>
    <xf numFmtId="3" fontId="43" fillId="36" borderId="79" xfId="0" applyNumberFormat="1" applyFont="1" applyFill="1" applyBorder="1" applyAlignment="1">
      <alignment horizontal="center" vertical="center" wrapText="1"/>
    </xf>
    <xf numFmtId="0" fontId="43" fillId="36" borderId="79" xfId="0" applyFont="1" applyFill="1" applyBorder="1" applyAlignment="1">
      <alignment horizontal="center" vertical="center" wrapText="1"/>
    </xf>
    <xf numFmtId="0" fontId="43" fillId="36" borderId="80" xfId="0" applyFont="1" applyFill="1" applyBorder="1" applyAlignment="1">
      <alignment horizontal="center" vertical="center" wrapText="1"/>
    </xf>
    <xf numFmtId="175" fontId="43" fillId="0" borderId="24" xfId="0" applyNumberFormat="1" applyFont="1" applyBorder="1" applyAlignment="1">
      <alignment horizontal="left"/>
    </xf>
    <xf numFmtId="3" fontId="0" fillId="0" borderId="29" xfId="0" applyNumberFormat="1" applyBorder="1" applyAlignment="1">
      <alignment horizontal="center" vertical="center"/>
    </xf>
    <xf numFmtId="171" fontId="0" fillId="0" borderId="29" xfId="0" applyNumberFormat="1" applyBorder="1" applyAlignment="1">
      <alignment horizontal="center" vertical="center"/>
    </xf>
    <xf numFmtId="171" fontId="0" fillId="0" borderId="38" xfId="0" applyNumberFormat="1" applyBorder="1" applyAlignment="1">
      <alignment horizontal="center" vertical="center"/>
    </xf>
    <xf numFmtId="175" fontId="43" fillId="0" borderId="59" xfId="0" applyNumberFormat="1" applyFont="1" applyBorder="1" applyAlignment="1">
      <alignment horizontal="left"/>
    </xf>
    <xf numFmtId="3" fontId="0" fillId="0" borderId="8" xfId="0" applyNumberFormat="1" applyBorder="1" applyAlignment="1">
      <alignment horizontal="center" vertical="center"/>
    </xf>
    <xf numFmtId="175" fontId="43" fillId="0" borderId="25" xfId="0" applyNumberFormat="1" applyFont="1" applyBorder="1" applyAlignment="1">
      <alignment horizontal="left"/>
    </xf>
    <xf numFmtId="3" fontId="0" fillId="0" borderId="26" xfId="0" applyNumberFormat="1" applyBorder="1" applyAlignment="1">
      <alignment horizontal="center" vertical="center"/>
    </xf>
    <xf numFmtId="0" fontId="43" fillId="0" borderId="78" xfId="0" applyFont="1" applyBorder="1" applyAlignment="1">
      <alignment horizontal="center"/>
    </xf>
    <xf numFmtId="3" fontId="43" fillId="0" borderId="79" xfId="0" applyNumberFormat="1" applyFont="1" applyBorder="1" applyAlignment="1">
      <alignment horizontal="center" vertical="center"/>
    </xf>
    <xf numFmtId="171" fontId="43" fillId="0" borderId="79" xfId="0" applyNumberFormat="1" applyFont="1" applyBorder="1" applyAlignment="1">
      <alignment horizontal="center" vertical="center"/>
    </xf>
    <xf numFmtId="171" fontId="43" fillId="0" borderId="80" xfId="0" applyNumberFormat="1" applyFont="1" applyBorder="1" applyAlignment="1">
      <alignment horizontal="center" vertical="center"/>
    </xf>
    <xf numFmtId="0" fontId="43" fillId="0" borderId="0" xfId="0" applyFont="1" applyAlignment="1">
      <alignment horizontal="center"/>
    </xf>
    <xf numFmtId="3" fontId="43" fillId="0" borderId="0" xfId="0" applyNumberFormat="1" applyFont="1" applyAlignment="1">
      <alignment horizontal="right"/>
    </xf>
    <xf numFmtId="10" fontId="43" fillId="0" borderId="0" xfId="0" applyNumberFormat="1" applyFont="1" applyAlignment="1">
      <alignment horizontal="right"/>
    </xf>
    <xf numFmtId="0" fontId="0" fillId="0" borderId="0" xfId="0" applyAlignment="1">
      <alignment vertical="center"/>
    </xf>
    <xf numFmtId="171" fontId="0" fillId="0" borderId="0" xfId="1" applyNumberFormat="1" applyFont="1" applyAlignment="1">
      <alignment vertical="center"/>
    </xf>
    <xf numFmtId="0" fontId="0" fillId="0" borderId="0" xfId="0" applyAlignment="1">
      <alignment vertical="center" wrapText="1"/>
    </xf>
    <xf numFmtId="0" fontId="0" fillId="0" borderId="0" xfId="0" applyAlignment="1">
      <alignment wrapText="1"/>
    </xf>
    <xf numFmtId="3" fontId="0" fillId="0" borderId="37" xfId="0" applyNumberFormat="1" applyBorder="1" applyAlignment="1">
      <alignment horizontal="center" vertical="center"/>
    </xf>
    <xf numFmtId="0" fontId="0" fillId="0" borderId="0" xfId="31306" applyFont="1"/>
    <xf numFmtId="0" fontId="0" fillId="0" borderId="59" xfId="0" applyBorder="1" applyAlignment="1">
      <alignment horizontal="left"/>
    </xf>
    <xf numFmtId="171" fontId="0" fillId="0" borderId="8" xfId="0" applyNumberFormat="1" applyBorder="1" applyAlignment="1">
      <alignment horizontal="center" vertical="center"/>
    </xf>
    <xf numFmtId="171" fontId="0" fillId="0" borderId="60" xfId="0" applyNumberFormat="1" applyBorder="1" applyAlignment="1">
      <alignment horizontal="center" vertical="center"/>
    </xf>
    <xf numFmtId="3" fontId="0" fillId="0" borderId="0" xfId="0" applyNumberFormat="1" applyAlignment="1">
      <alignment horizontal="center"/>
    </xf>
    <xf numFmtId="0" fontId="0" fillId="0" borderId="25" xfId="0" applyBorder="1" applyAlignment="1">
      <alignment horizontal="left"/>
    </xf>
    <xf numFmtId="0" fontId="42" fillId="0" borderId="63" xfId="0" applyFont="1" applyBorder="1" applyAlignment="1">
      <alignment horizontal="left" vertical="center" wrapText="1"/>
    </xf>
    <xf numFmtId="0" fontId="0" fillId="0" borderId="8" xfId="31307" applyFont="1" applyBorder="1" applyAlignment="1">
      <alignment horizontal="center" vertical="center"/>
    </xf>
    <xf numFmtId="0" fontId="0" fillId="0" borderId="53" xfId="31307" applyFont="1" applyBorder="1" applyAlignment="1">
      <alignment horizontal="center" vertical="center"/>
    </xf>
    <xf numFmtId="0" fontId="121" fillId="0" borderId="8" xfId="31307" applyFont="1" applyBorder="1" applyAlignment="1">
      <alignment horizontal="center" vertical="center"/>
    </xf>
    <xf numFmtId="0" fontId="0" fillId="0" borderId="63" xfId="882" applyFont="1" applyBorder="1" applyAlignment="1">
      <alignment horizontal="left"/>
    </xf>
    <xf numFmtId="0" fontId="43" fillId="0" borderId="0" xfId="31307" applyFont="1" applyAlignment="1">
      <alignment horizontal="left"/>
    </xf>
    <xf numFmtId="0" fontId="83" fillId="0" borderId="0" xfId="0" applyFont="1"/>
    <xf numFmtId="3" fontId="0" fillId="0" borderId="66" xfId="0" applyNumberFormat="1" applyBorder="1" applyAlignment="1">
      <alignment horizontal="center" vertical="center"/>
    </xf>
    <xf numFmtId="0" fontId="118" fillId="0" borderId="0" xfId="0" applyFont="1"/>
    <xf numFmtId="0" fontId="43" fillId="0" borderId="33" xfId="0" applyFont="1" applyBorder="1" applyAlignment="1">
      <alignment horizontal="center" vertical="center" wrapText="1"/>
    </xf>
    <xf numFmtId="9" fontId="81" fillId="0" borderId="0" xfId="1" applyFont="1" applyAlignment="1">
      <alignment horizontal="center"/>
    </xf>
    <xf numFmtId="171" fontId="81" fillId="0" borderId="0" xfId="1" applyNumberFormat="1" applyFont="1" applyAlignment="1">
      <alignment horizontal="center"/>
    </xf>
    <xf numFmtId="171" fontId="0" fillId="0" borderId="0" xfId="0" applyNumberFormat="1" applyAlignment="1">
      <alignment horizontal="center"/>
    </xf>
    <xf numFmtId="171" fontId="0" fillId="0" borderId="0" xfId="1" applyNumberFormat="1" applyFont="1" applyAlignment="1">
      <alignment horizontal="center"/>
    </xf>
    <xf numFmtId="176" fontId="0" fillId="0" borderId="0" xfId="0" applyNumberFormat="1" applyAlignment="1">
      <alignment horizontal="center"/>
    </xf>
    <xf numFmtId="0" fontId="0" fillId="0" borderId="0" xfId="0" applyAlignment="1">
      <alignment vertical="top" wrapText="1"/>
    </xf>
    <xf numFmtId="0" fontId="0" fillId="0" borderId="0" xfId="0" applyAlignment="1">
      <alignment horizontal="left" wrapText="1"/>
    </xf>
    <xf numFmtId="0" fontId="43" fillId="36" borderId="8" xfId="0" applyFont="1" applyFill="1" applyBorder="1" applyAlignment="1">
      <alignment horizontal="center"/>
    </xf>
    <xf numFmtId="49" fontId="0" fillId="0" borderId="0" xfId="0" applyNumberFormat="1" applyAlignment="1">
      <alignment horizontal="center"/>
    </xf>
    <xf numFmtId="0" fontId="43" fillId="36" borderId="8" xfId="0" quotePrefix="1" applyFont="1" applyFill="1" applyBorder="1" applyAlignment="1">
      <alignment horizontal="center"/>
    </xf>
    <xf numFmtId="0" fontId="0" fillId="0" borderId="0" xfId="0" applyAlignment="1">
      <alignment horizontal="left" vertical="center" wrapText="1"/>
    </xf>
    <xf numFmtId="0" fontId="0" fillId="0" borderId="0" xfId="0" applyAlignment="1">
      <alignment horizontal="left"/>
    </xf>
    <xf numFmtId="0" fontId="124" fillId="0" borderId="43" xfId="0" applyFont="1" applyBorder="1"/>
    <xf numFmtId="0" fontId="120" fillId="0" borderId="0" xfId="0" applyFont="1"/>
    <xf numFmtId="0" fontId="83" fillId="0" borderId="0" xfId="0" applyFont="1" applyAlignment="1">
      <alignment vertical="center"/>
    </xf>
    <xf numFmtId="0" fontId="129" fillId="0" borderId="0" xfId="0" applyFont="1" applyAlignment="1">
      <alignment vertical="center"/>
    </xf>
    <xf numFmtId="0" fontId="128" fillId="0" borderId="0" xfId="0" applyFont="1" applyAlignment="1">
      <alignment vertical="center"/>
    </xf>
    <xf numFmtId="0" fontId="83" fillId="0" borderId="0" xfId="0" applyFont="1" applyAlignment="1">
      <alignment vertical="center" wrapText="1"/>
    </xf>
    <xf numFmtId="0" fontId="0" fillId="36" borderId="76" xfId="0" applyFill="1" applyBorder="1"/>
    <xf numFmtId="2" fontId="0" fillId="0" borderId="0" xfId="0" applyNumberFormat="1" applyAlignment="1">
      <alignment wrapText="1"/>
    </xf>
    <xf numFmtId="0" fontId="131" fillId="0" borderId="0" xfId="0" applyFont="1"/>
    <xf numFmtId="0" fontId="0" fillId="40" borderId="88" xfId="0" applyFill="1" applyBorder="1"/>
    <xf numFmtId="0" fontId="130" fillId="40" borderId="88" xfId="0" applyFont="1" applyFill="1" applyBorder="1"/>
    <xf numFmtId="0" fontId="130" fillId="40" borderId="49" xfId="0" applyFont="1" applyFill="1" applyBorder="1"/>
    <xf numFmtId="0" fontId="130" fillId="40" borderId="86" xfId="0" applyFont="1" applyFill="1" applyBorder="1"/>
    <xf numFmtId="5" fontId="43" fillId="0" borderId="0" xfId="0" applyNumberFormat="1" applyFont="1" applyAlignment="1">
      <alignment horizontal="left"/>
    </xf>
    <xf numFmtId="165" fontId="130" fillId="0" borderId="0" xfId="31315" applyNumberFormat="1" applyFont="1" applyFill="1" applyBorder="1"/>
    <xf numFmtId="165" fontId="130" fillId="0" borderId="0" xfId="2" applyNumberFormat="1" applyFont="1" applyFill="1" applyBorder="1"/>
    <xf numFmtId="173" fontId="0" fillId="0" borderId="32" xfId="0" applyNumberFormat="1" applyBorder="1" applyAlignment="1">
      <alignment horizontal="justify" vertical="center" wrapText="1"/>
    </xf>
    <xf numFmtId="0" fontId="123" fillId="0" borderId="43" xfId="0" quotePrefix="1" applyFont="1" applyBorder="1" applyAlignment="1">
      <alignment horizontal="left"/>
    </xf>
    <xf numFmtId="0" fontId="43" fillId="39" borderId="0" xfId="0" applyFont="1" applyFill="1"/>
    <xf numFmtId="3" fontId="43" fillId="0" borderId="0" xfId="4" applyNumberFormat="1" applyFont="1" applyFill="1" applyBorder="1"/>
    <xf numFmtId="0" fontId="43" fillId="36" borderId="46" xfId="0" applyFont="1" applyFill="1" applyBorder="1"/>
    <xf numFmtId="0" fontId="0" fillId="39" borderId="8" xfId="0" applyFill="1" applyBorder="1"/>
    <xf numFmtId="0" fontId="43" fillId="39" borderId="102" xfId="0" applyFont="1" applyFill="1" applyBorder="1"/>
    <xf numFmtId="3" fontId="43" fillId="36" borderId="102" xfId="4" applyNumberFormat="1" applyFont="1" applyFill="1" applyBorder="1"/>
    <xf numFmtId="0" fontId="118" fillId="0" borderId="31" xfId="0" applyFont="1" applyBorder="1"/>
    <xf numFmtId="173" fontId="118" fillId="0" borderId="27" xfId="0" quotePrefix="1" applyNumberFormat="1" applyFont="1" applyBorder="1" applyAlignment="1">
      <alignment horizontal="left" vertical="top" wrapText="1"/>
    </xf>
    <xf numFmtId="0" fontId="0" fillId="37" borderId="99" xfId="0" applyFill="1" applyBorder="1"/>
    <xf numFmtId="0" fontId="43" fillId="36" borderId="99" xfId="0" applyFont="1" applyFill="1" applyBorder="1" applyAlignment="1">
      <alignment horizontal="center" vertical="center" wrapText="1"/>
    </xf>
    <xf numFmtId="0" fontId="43" fillId="36" borderId="99" xfId="0" quotePrefix="1" applyFont="1" applyFill="1" applyBorder="1" applyAlignment="1">
      <alignment horizontal="center" vertical="center" wrapText="1"/>
    </xf>
    <xf numFmtId="0" fontId="43" fillId="37" borderId="101" xfId="0" applyFont="1" applyFill="1" applyBorder="1"/>
    <xf numFmtId="0" fontId="43" fillId="37" borderId="103" xfId="0" applyFont="1" applyFill="1" applyBorder="1"/>
    <xf numFmtId="0" fontId="43" fillId="36" borderId="103" xfId="0" applyFont="1" applyFill="1" applyBorder="1" applyAlignment="1">
      <alignment horizontal="center" vertical="center" wrapText="1"/>
    </xf>
    <xf numFmtId="164" fontId="43" fillId="0" borderId="102" xfId="4" applyNumberFormat="1" applyFont="1" applyBorder="1"/>
    <xf numFmtId="37" fontId="43" fillId="0" borderId="102" xfId="4" applyNumberFormat="1" applyFont="1" applyBorder="1"/>
    <xf numFmtId="0" fontId="43" fillId="36" borderId="101" xfId="0" applyFont="1" applyFill="1" applyBorder="1" applyAlignment="1">
      <alignment horizontal="center" vertical="center" wrapText="1"/>
    </xf>
    <xf numFmtId="0" fontId="43" fillId="36" borderId="102" xfId="0" applyFont="1" applyFill="1" applyBorder="1" applyAlignment="1">
      <alignment horizontal="center" vertical="center" wrapText="1"/>
    </xf>
    <xf numFmtId="9" fontId="43" fillId="36" borderId="102" xfId="0" applyNumberFormat="1" applyFont="1" applyFill="1" applyBorder="1" applyAlignment="1">
      <alignment horizontal="center" vertical="center" wrapText="1"/>
    </xf>
    <xf numFmtId="5" fontId="43" fillId="35" borderId="108" xfId="0" applyNumberFormat="1" applyFont="1" applyFill="1" applyBorder="1" applyAlignment="1">
      <alignment horizontal="left"/>
    </xf>
    <xf numFmtId="0" fontId="43" fillId="35" borderId="31" xfId="0" applyFont="1" applyFill="1" applyBorder="1"/>
    <xf numFmtId="0" fontId="43" fillId="35" borderId="61" xfId="0" applyFont="1" applyFill="1" applyBorder="1"/>
    <xf numFmtId="173" fontId="0" fillId="0" borderId="32" xfId="0" quotePrefix="1" applyNumberFormat="1" applyBorder="1" applyAlignment="1">
      <alignment horizontal="left" wrapText="1"/>
    </xf>
    <xf numFmtId="9" fontId="0" fillId="0" borderId="59" xfId="0" applyNumberFormat="1" applyBorder="1" applyAlignment="1">
      <alignment horizontal="right"/>
    </xf>
    <xf numFmtId="9" fontId="0" fillId="0" borderId="8" xfId="0" applyNumberFormat="1" applyBorder="1" applyAlignment="1">
      <alignment horizontal="right"/>
    </xf>
    <xf numFmtId="9" fontId="0" fillId="0" borderId="60" xfId="0" applyNumberFormat="1" applyBorder="1" applyAlignment="1">
      <alignment horizontal="right"/>
    </xf>
    <xf numFmtId="0" fontId="0" fillId="0" borderId="63" xfId="0" quotePrefix="1" applyBorder="1" applyAlignment="1">
      <alignment horizontal="left" wrapText="1"/>
    </xf>
    <xf numFmtId="0" fontId="43" fillId="0" borderId="76" xfId="0" applyFont="1" applyBorder="1"/>
    <xf numFmtId="0" fontId="43" fillId="36" borderId="102" xfId="0" applyFont="1" applyFill="1" applyBorder="1" applyAlignment="1">
      <alignment horizontal="center"/>
    </xf>
    <xf numFmtId="0" fontId="43" fillId="36" borderId="60" xfId="0" applyFont="1" applyFill="1" applyBorder="1" applyAlignment="1">
      <alignment horizontal="center"/>
    </xf>
    <xf numFmtId="0" fontId="43" fillId="36" borderId="66" xfId="0" applyFont="1" applyFill="1" applyBorder="1" applyAlignment="1">
      <alignment horizontal="center"/>
    </xf>
    <xf numFmtId="0" fontId="43" fillId="36" borderId="29" xfId="0" applyFont="1" applyFill="1" applyBorder="1" applyAlignment="1">
      <alignment horizontal="center"/>
    </xf>
    <xf numFmtId="0" fontId="43" fillId="36" borderId="53" xfId="0" applyFont="1" applyFill="1" applyBorder="1" applyAlignment="1">
      <alignment horizontal="center"/>
    </xf>
    <xf numFmtId="0" fontId="43" fillId="0" borderId="99" xfId="0" applyFont="1" applyBorder="1"/>
    <xf numFmtId="0" fontId="43" fillId="0" borderId="88" xfId="0" applyFont="1" applyBorder="1"/>
    <xf numFmtId="0" fontId="43" fillId="0" borderId="56" xfId="0" applyFont="1" applyBorder="1"/>
    <xf numFmtId="0" fontId="43" fillId="0" borderId="30" xfId="0" applyFont="1" applyBorder="1" applyAlignment="1">
      <alignment horizontal="center"/>
    </xf>
    <xf numFmtId="0" fontId="43" fillId="0" borderId="54" xfId="0" applyFont="1" applyBorder="1" applyAlignment="1">
      <alignment horizontal="center"/>
    </xf>
    <xf numFmtId="0" fontId="118" fillId="0" borderId="32" xfId="0" applyFont="1" applyBorder="1"/>
    <xf numFmtId="0" fontId="133" fillId="0" borderId="0" xfId="0" applyFont="1" applyAlignment="1">
      <alignment horizontal="center" wrapText="1"/>
    </xf>
    <xf numFmtId="0" fontId="43" fillId="40" borderId="8" xfId="0" applyFont="1" applyFill="1" applyBorder="1" applyAlignment="1">
      <alignment horizontal="center" vertical="center" wrapText="1"/>
    </xf>
    <xf numFmtId="0" fontId="43" fillId="40" borderId="30" xfId="0" applyFont="1" applyFill="1" applyBorder="1" applyAlignment="1">
      <alignment horizontal="center" vertical="center" wrapText="1"/>
    </xf>
    <xf numFmtId="0" fontId="43" fillId="40" borderId="54" xfId="0" applyFont="1" applyFill="1" applyBorder="1" applyAlignment="1">
      <alignment horizontal="center" vertical="center" wrapText="1"/>
    </xf>
    <xf numFmtId="0" fontId="0" fillId="37" borderId="59" xfId="0" applyFill="1" applyBorder="1"/>
    <xf numFmtId="0" fontId="0" fillId="37" borderId="24" xfId="0" applyFill="1" applyBorder="1"/>
    <xf numFmtId="0" fontId="0" fillId="37" borderId="29" xfId="0" applyFill="1" applyBorder="1"/>
    <xf numFmtId="0" fontId="0" fillId="37" borderId="38" xfId="0" applyFill="1" applyBorder="1"/>
    <xf numFmtId="164" fontId="0" fillId="0" borderId="59" xfId="0" applyNumberFormat="1" applyBorder="1"/>
    <xf numFmtId="174" fontId="0" fillId="0" borderId="8" xfId="0" applyNumberFormat="1" applyBorder="1"/>
    <xf numFmtId="0" fontId="0" fillId="35" borderId="31" xfId="0" applyFill="1" applyBorder="1"/>
    <xf numFmtId="0" fontId="0" fillId="0" borderId="61" xfId="0" applyBorder="1"/>
    <xf numFmtId="0" fontId="0" fillId="0" borderId="24" xfId="0" applyBorder="1"/>
    <xf numFmtId="164" fontId="0" fillId="0" borderId="38" xfId="0" applyNumberFormat="1" applyBorder="1"/>
    <xf numFmtId="0" fontId="0" fillId="0" borderId="62" xfId="0" applyBorder="1"/>
    <xf numFmtId="3" fontId="0" fillId="0" borderId="72" xfId="0" applyNumberFormat="1" applyBorder="1" applyAlignment="1">
      <alignment vertical="center" wrapText="1"/>
    </xf>
    <xf numFmtId="3" fontId="0" fillId="0" borderId="73" xfId="0" applyNumberFormat="1" applyBorder="1" applyAlignment="1">
      <alignment vertical="center" wrapText="1"/>
    </xf>
    <xf numFmtId="164" fontId="0" fillId="0" borderId="8" xfId="0" applyNumberFormat="1" applyBorder="1" applyAlignment="1">
      <alignment horizontal="left" vertical="center" wrapText="1"/>
    </xf>
    <xf numFmtId="164" fontId="0" fillId="0" borderId="8" xfId="0" applyNumberFormat="1" applyBorder="1" applyAlignment="1">
      <alignment horizontal="left"/>
    </xf>
    <xf numFmtId="0" fontId="0" fillId="37" borderId="5" xfId="0" applyFill="1" applyBorder="1"/>
    <xf numFmtId="0" fontId="43" fillId="40" borderId="75" xfId="0" applyFont="1" applyFill="1" applyBorder="1" applyAlignment="1">
      <alignment horizontal="center" wrapText="1"/>
    </xf>
    <xf numFmtId="0" fontId="0" fillId="0" borderId="32" xfId="0" applyBorder="1"/>
    <xf numFmtId="0" fontId="0" fillId="0" borderId="8" xfId="0" applyBorder="1" applyAlignment="1">
      <alignment horizontal="center" vertical="center" wrapText="1"/>
    </xf>
    <xf numFmtId="0" fontId="0" fillId="0" borderId="0" xfId="0" quotePrefix="1" applyAlignment="1">
      <alignment horizontal="left"/>
    </xf>
    <xf numFmtId="9" fontId="0" fillId="0" borderId="60" xfId="0" applyNumberFormat="1" applyBorder="1" applyAlignment="1">
      <alignment horizontal="center" vertical="center"/>
    </xf>
    <xf numFmtId="0" fontId="52" fillId="0" borderId="0" xfId="0" applyFont="1"/>
    <xf numFmtId="10" fontId="118" fillId="0" borderId="0" xfId="1" applyNumberFormat="1" applyFont="1"/>
    <xf numFmtId="0" fontId="118" fillId="0" borderId="0" xfId="31306" applyFont="1"/>
    <xf numFmtId="9" fontId="52" fillId="0" borderId="0" xfId="0" applyNumberFormat="1" applyFont="1"/>
    <xf numFmtId="0" fontId="118" fillId="0" borderId="0" xfId="31307" applyAlignment="1">
      <alignment horizontal="center" vertical="center"/>
    </xf>
    <xf numFmtId="0" fontId="114" fillId="0" borderId="0" xfId="0" applyFont="1" applyAlignment="1">
      <alignment horizontal="center" vertical="center"/>
    </xf>
    <xf numFmtId="0" fontId="0" fillId="0" borderId="63" xfId="0" applyBorder="1" applyAlignment="1">
      <alignment wrapText="1"/>
    </xf>
    <xf numFmtId="0" fontId="43" fillId="40" borderId="75" xfId="0" applyFont="1" applyFill="1" applyBorder="1"/>
    <xf numFmtId="0" fontId="0" fillId="0" borderId="99" xfId="0" applyBorder="1"/>
    <xf numFmtId="9" fontId="0" fillId="0" borderId="101" xfId="1" applyFont="1" applyBorder="1" applyAlignment="1">
      <alignment horizontal="right" vertical="center"/>
    </xf>
    <xf numFmtId="9" fontId="0" fillId="0" borderId="102" xfId="1" applyFont="1" applyBorder="1" applyAlignment="1">
      <alignment horizontal="right" vertical="center"/>
    </xf>
    <xf numFmtId="9" fontId="0" fillId="0" borderId="103" xfId="1" applyFont="1" applyBorder="1" applyAlignment="1">
      <alignment horizontal="right" vertical="center"/>
    </xf>
    <xf numFmtId="9" fontId="0" fillId="0" borderId="24" xfId="1" applyFont="1" applyBorder="1" applyAlignment="1">
      <alignment horizontal="right" vertical="center"/>
    </xf>
    <xf numFmtId="9" fontId="0" fillId="0" borderId="29" xfId="1" applyFont="1" applyBorder="1" applyAlignment="1">
      <alignment horizontal="right" vertical="center"/>
    </xf>
    <xf numFmtId="9" fontId="0" fillId="0" borderId="38" xfId="1" applyFont="1" applyBorder="1" applyAlignment="1">
      <alignment horizontal="right" vertical="center"/>
    </xf>
    <xf numFmtId="0" fontId="0" fillId="0" borderId="39" xfId="0" applyBorder="1" applyAlignment="1">
      <alignment horizontal="right" vertical="center"/>
    </xf>
    <xf numFmtId="0" fontId="0" fillId="0" borderId="50" xfId="0" applyBorder="1" applyAlignment="1">
      <alignment horizontal="right" vertical="center"/>
    </xf>
    <xf numFmtId="9" fontId="0" fillId="0" borderId="59" xfId="1" applyFont="1" applyBorder="1" applyAlignment="1">
      <alignment horizontal="right" vertical="center"/>
    </xf>
    <xf numFmtId="9" fontId="0" fillId="0" borderId="8" xfId="1" applyFont="1" applyBorder="1" applyAlignment="1">
      <alignment horizontal="right" vertical="center"/>
    </xf>
    <xf numFmtId="9" fontId="0" fillId="0" borderId="60" xfId="1" applyFont="1" applyBorder="1" applyAlignment="1">
      <alignment horizontal="right" vertical="center"/>
    </xf>
    <xf numFmtId="9" fontId="0" fillId="0" borderId="8" xfId="0" applyNumberFormat="1" applyBorder="1" applyAlignment="1">
      <alignment horizontal="right" vertical="center"/>
    </xf>
    <xf numFmtId="0" fontId="0" fillId="0" borderId="8" xfId="0" applyBorder="1" applyAlignment="1">
      <alignment horizontal="right" vertical="center"/>
    </xf>
    <xf numFmtId="9" fontId="43" fillId="0" borderId="8" xfId="0" applyNumberFormat="1" applyFont="1" applyBorder="1" applyAlignment="1">
      <alignment horizontal="right" vertical="center"/>
    </xf>
    <xf numFmtId="0" fontId="117" fillId="0" borderId="31" xfId="0" applyFont="1" applyBorder="1"/>
    <xf numFmtId="0" fontId="135" fillId="37" borderId="31" xfId="0" applyFont="1" applyFill="1" applyBorder="1"/>
    <xf numFmtId="0" fontId="117" fillId="37" borderId="31" xfId="0" applyFont="1" applyFill="1" applyBorder="1"/>
    <xf numFmtId="0" fontId="117" fillId="0" borderId="107" xfId="0" applyFont="1" applyBorder="1"/>
    <xf numFmtId="0" fontId="0" fillId="37" borderId="119" xfId="0" applyFill="1" applyBorder="1" applyAlignment="1">
      <alignment horizontal="center" wrapText="1"/>
    </xf>
    <xf numFmtId="0" fontId="0" fillId="37" borderId="120" xfId="0" applyFill="1" applyBorder="1" applyAlignment="1">
      <alignment horizontal="center" wrapText="1"/>
    </xf>
    <xf numFmtId="0" fontId="0" fillId="37" borderId="36" xfId="0" applyFill="1" applyBorder="1" applyAlignment="1">
      <alignment horizontal="center" wrapText="1"/>
    </xf>
    <xf numFmtId="0" fontId="0" fillId="37" borderId="53" xfId="0" applyFill="1" applyBorder="1" applyAlignment="1">
      <alignment horizontal="center" wrapText="1"/>
    </xf>
    <xf numFmtId="0" fontId="0" fillId="36" borderId="124" xfId="0" applyFill="1" applyBorder="1"/>
    <xf numFmtId="0" fontId="0" fillId="0" borderId="125" xfId="0" applyBorder="1" applyAlignment="1">
      <alignment horizontal="justify" vertical="top" wrapText="1"/>
    </xf>
    <xf numFmtId="44" fontId="0" fillId="37" borderId="36" xfId="2" applyFont="1" applyFill="1" applyBorder="1" applyAlignment="1">
      <alignment wrapText="1"/>
    </xf>
    <xf numFmtId="44" fontId="0" fillId="37" borderId="53" xfId="2" applyFont="1" applyFill="1" applyBorder="1" applyAlignment="1">
      <alignment wrapText="1"/>
    </xf>
    <xf numFmtId="9" fontId="0" fillId="37" borderId="122" xfId="1" applyFont="1" applyFill="1" applyBorder="1" applyAlignment="1">
      <alignment horizontal="center" wrapText="1"/>
    </xf>
    <xf numFmtId="9" fontId="0" fillId="37" borderId="123" xfId="1" applyFont="1" applyFill="1" applyBorder="1" applyAlignment="1">
      <alignment horizontal="center" wrapText="1"/>
    </xf>
    <xf numFmtId="8" fontId="0" fillId="0" borderId="38" xfId="2" applyNumberFormat="1" applyFont="1" applyFill="1" applyBorder="1"/>
    <xf numFmtId="6" fontId="0" fillId="0" borderId="8" xfId="0" applyNumberFormat="1" applyBorder="1"/>
    <xf numFmtId="9" fontId="0" fillId="0" borderId="8" xfId="2" applyNumberFormat="1" applyFont="1" applyBorder="1" applyAlignment="1">
      <alignment vertical="center"/>
    </xf>
    <xf numFmtId="165" fontId="0" fillId="0" borderId="127" xfId="2" applyNumberFormat="1" applyFont="1" applyFill="1" applyBorder="1" applyAlignment="1">
      <alignment wrapText="1"/>
    </xf>
    <xf numFmtId="165" fontId="0" fillId="0" borderId="122" xfId="2" applyNumberFormat="1" applyFont="1" applyFill="1" applyBorder="1" applyAlignment="1">
      <alignment wrapText="1"/>
    </xf>
    <xf numFmtId="165" fontId="0" fillId="0" borderId="129" xfId="2" applyNumberFormat="1" applyFont="1" applyFill="1" applyBorder="1" applyAlignment="1">
      <alignment wrapText="1"/>
    </xf>
    <xf numFmtId="0" fontId="0" fillId="0" borderId="121" xfId="0" applyBorder="1" applyAlignment="1">
      <alignment horizontal="center"/>
    </xf>
    <xf numFmtId="0" fontId="43" fillId="0" borderId="122" xfId="0" applyFont="1" applyBorder="1" applyAlignment="1">
      <alignment horizontal="center"/>
    </xf>
    <xf numFmtId="0" fontId="43" fillId="0" borderId="123" xfId="0" applyFont="1" applyBorder="1" applyAlignment="1">
      <alignment horizontal="center"/>
    </xf>
    <xf numFmtId="0" fontId="43" fillId="0" borderId="127" xfId="0" applyFont="1" applyBorder="1" applyAlignment="1">
      <alignment horizontal="center"/>
    </xf>
    <xf numFmtId="9" fontId="0" fillId="0" borderId="36" xfId="0" applyNumberFormat="1" applyBorder="1" applyAlignment="1">
      <alignment horizontal="right" vertical="center"/>
    </xf>
    <xf numFmtId="0" fontId="0" fillId="0" borderId="36" xfId="0" applyBorder="1" applyAlignment="1">
      <alignment horizontal="right" vertical="center"/>
    </xf>
    <xf numFmtId="9" fontId="43" fillId="0" borderId="36" xfId="0" applyNumberFormat="1" applyFont="1" applyBorder="1" applyAlignment="1">
      <alignment horizontal="right" vertical="center"/>
    </xf>
    <xf numFmtId="9" fontId="0" fillId="37" borderId="36" xfId="1" applyFont="1" applyFill="1" applyBorder="1" applyAlignment="1">
      <alignment horizontal="center" wrapText="1"/>
    </xf>
    <xf numFmtId="9" fontId="0" fillId="37" borderId="127" xfId="1" applyFont="1" applyFill="1" applyBorder="1" applyAlignment="1">
      <alignment horizontal="center" wrapText="1"/>
    </xf>
    <xf numFmtId="0" fontId="43" fillId="0" borderId="0" xfId="0" applyFont="1" applyAlignment="1">
      <alignment wrapText="1"/>
    </xf>
    <xf numFmtId="9" fontId="0" fillId="0" borderId="8" xfId="1" applyFont="1" applyBorder="1" applyAlignment="1">
      <alignment horizontal="center"/>
    </xf>
    <xf numFmtId="9" fontId="0" fillId="0" borderId="26" xfId="0" applyNumberFormat="1" applyBorder="1" applyAlignment="1">
      <alignment horizontal="center" vertical="center"/>
    </xf>
    <xf numFmtId="9" fontId="0" fillId="0" borderId="44" xfId="0" applyNumberFormat="1" applyBorder="1" applyAlignment="1">
      <alignment horizontal="center" vertical="center"/>
    </xf>
    <xf numFmtId="9" fontId="43" fillId="0" borderId="79" xfId="0" applyNumberFormat="1" applyFont="1" applyBorder="1" applyAlignment="1">
      <alignment horizontal="center" vertical="center"/>
    </xf>
    <xf numFmtId="9" fontId="43" fillId="0" borderId="80" xfId="0" applyNumberFormat="1" applyFont="1" applyBorder="1" applyAlignment="1">
      <alignment horizontal="center" vertical="center"/>
    </xf>
    <xf numFmtId="0" fontId="43" fillId="36" borderId="62" xfId="0" applyFont="1" applyFill="1" applyBorder="1" applyAlignment="1">
      <alignment horizontal="center" vertical="center" wrapText="1"/>
    </xf>
    <xf numFmtId="0" fontId="43" fillId="36" borderId="30" xfId="0" applyFont="1" applyFill="1" applyBorder="1" applyAlignment="1">
      <alignment horizontal="center" vertical="center" wrapText="1"/>
    </xf>
    <xf numFmtId="0" fontId="43" fillId="36" borderId="54" xfId="0" applyFont="1" applyFill="1" applyBorder="1" applyAlignment="1">
      <alignment horizontal="center" vertical="center" wrapText="1"/>
    </xf>
    <xf numFmtId="0" fontId="43" fillId="36" borderId="40" xfId="0" applyFont="1" applyFill="1" applyBorder="1" applyAlignment="1">
      <alignment horizontal="center" vertical="center" wrapText="1"/>
    </xf>
    <xf numFmtId="14" fontId="43" fillId="0" borderId="32" xfId="0" applyNumberFormat="1" applyFont="1" applyBorder="1" applyAlignment="1">
      <alignment horizontal="left"/>
    </xf>
    <xf numFmtId="14" fontId="43" fillId="0" borderId="31" xfId="0" applyNumberFormat="1" applyFont="1" applyBorder="1" applyAlignment="1">
      <alignment horizontal="left"/>
    </xf>
    <xf numFmtId="0" fontId="43" fillId="0" borderId="64" xfId="0" applyFont="1" applyBorder="1" applyAlignment="1">
      <alignment horizontal="center"/>
    </xf>
    <xf numFmtId="3" fontId="0" fillId="0" borderId="24" xfId="0" applyNumberFormat="1" applyBorder="1" applyAlignment="1">
      <alignment horizontal="center" vertical="center"/>
    </xf>
    <xf numFmtId="3" fontId="0" fillId="0" borderId="38" xfId="0" applyNumberFormat="1" applyBorder="1" applyAlignment="1">
      <alignment horizontal="center" vertical="center"/>
    </xf>
    <xf numFmtId="3" fontId="0" fillId="0" borderId="28" xfId="0" applyNumberFormat="1" applyBorder="1" applyAlignment="1">
      <alignment horizontal="center" vertical="center"/>
    </xf>
    <xf numFmtId="3" fontId="0" fillId="0" borderId="60" xfId="0" applyNumberFormat="1" applyBorder="1" applyAlignment="1">
      <alignment horizontal="center" vertical="center"/>
    </xf>
    <xf numFmtId="3" fontId="0" fillId="0" borderId="27" xfId="0" applyNumberFormat="1" applyBorder="1" applyAlignment="1">
      <alignment horizontal="center" vertical="center"/>
    </xf>
    <xf numFmtId="3" fontId="118" fillId="0" borderId="29" xfId="31305" applyNumberFormat="1" applyFont="1" applyBorder="1" applyAlignment="1">
      <alignment horizontal="center" vertical="center"/>
    </xf>
    <xf numFmtId="3" fontId="118" fillId="0" borderId="41" xfId="31305" applyNumberFormat="1" applyFont="1" applyBorder="1" applyAlignment="1">
      <alignment horizontal="center" vertical="center"/>
    </xf>
    <xf numFmtId="3" fontId="118" fillId="0" borderId="24" xfId="31305" applyNumberFormat="1" applyFont="1" applyBorder="1" applyAlignment="1">
      <alignment horizontal="center" vertical="center"/>
    </xf>
    <xf numFmtId="3" fontId="118" fillId="0" borderId="38" xfId="31305" applyNumberFormat="1" applyFont="1" applyBorder="1" applyAlignment="1">
      <alignment horizontal="center" vertical="center"/>
    </xf>
    <xf numFmtId="3" fontId="0" fillId="0" borderId="101" xfId="0" applyNumberFormat="1" applyBorder="1" applyAlignment="1">
      <alignment horizontal="center" vertical="center"/>
    </xf>
    <xf numFmtId="3" fontId="0" fillId="0" borderId="59" xfId="0" applyNumberFormat="1" applyBorder="1" applyAlignment="1">
      <alignment horizontal="center" vertical="center"/>
    </xf>
    <xf numFmtId="3" fontId="0" fillId="0" borderId="5" xfId="0" applyNumberFormat="1" applyBorder="1" applyAlignment="1">
      <alignment horizontal="center" vertical="center"/>
    </xf>
    <xf numFmtId="3" fontId="118" fillId="0" borderId="8" xfId="31305" applyNumberFormat="1" applyFont="1" applyBorder="1" applyAlignment="1">
      <alignment horizontal="center" vertical="center"/>
    </xf>
    <xf numFmtId="3" fontId="118" fillId="0" borderId="59" xfId="31305" applyNumberFormat="1" applyFont="1" applyBorder="1" applyAlignment="1">
      <alignment horizontal="center" vertical="center"/>
    </xf>
    <xf numFmtId="3" fontId="0" fillId="0" borderId="25" xfId="0" applyNumberFormat="1" applyBorder="1" applyAlignment="1">
      <alignment horizontal="center" vertical="center"/>
    </xf>
    <xf numFmtId="3" fontId="0" fillId="0" borderId="34" xfId="0" applyNumberFormat="1" applyBorder="1" applyAlignment="1">
      <alignment horizontal="center" vertical="center"/>
    </xf>
    <xf numFmtId="3" fontId="118" fillId="0" borderId="26" xfId="31305" applyNumberFormat="1" applyFont="1" applyBorder="1" applyAlignment="1">
      <alignment horizontal="center" vertical="center"/>
    </xf>
    <xf numFmtId="3" fontId="118" fillId="0" borderId="25" xfId="31305" applyNumberFormat="1" applyFont="1" applyBorder="1" applyAlignment="1">
      <alignment horizontal="center" vertical="center"/>
    </xf>
    <xf numFmtId="3" fontId="43" fillId="0" borderId="78" xfId="0" applyNumberFormat="1" applyFont="1" applyBorder="1" applyAlignment="1">
      <alignment horizontal="center" vertical="center"/>
    </xf>
    <xf numFmtId="3" fontId="43" fillId="0" borderId="80" xfId="0" applyNumberFormat="1" applyFont="1" applyBorder="1" applyAlignment="1">
      <alignment horizontal="center" vertical="center"/>
    </xf>
    <xf numFmtId="3" fontId="43" fillId="0" borderId="97" xfId="0" applyNumberFormat="1" applyFont="1" applyBorder="1" applyAlignment="1">
      <alignment horizontal="center" vertical="center"/>
    </xf>
    <xf numFmtId="0" fontId="43" fillId="0" borderId="75" xfId="0" applyFont="1" applyBorder="1"/>
    <xf numFmtId="3" fontId="0" fillId="0" borderId="44" xfId="0" applyNumberFormat="1" applyBorder="1" applyAlignment="1">
      <alignment horizontal="center" vertical="center"/>
    </xf>
    <xf numFmtId="9" fontId="0" fillId="0" borderId="36" xfId="0" applyNumberFormat="1" applyBorder="1" applyAlignment="1">
      <alignment horizontal="center" vertical="center"/>
    </xf>
    <xf numFmtId="9" fontId="0" fillId="0" borderId="35" xfId="0" applyNumberFormat="1" applyBorder="1" applyAlignment="1">
      <alignment horizontal="center" vertical="center"/>
    </xf>
    <xf numFmtId="9" fontId="43" fillId="0" borderId="106" xfId="0" applyNumberFormat="1" applyFont="1" applyBorder="1" applyAlignment="1">
      <alignment horizontal="center" vertical="center"/>
    </xf>
    <xf numFmtId="37" fontId="0" fillId="0" borderId="60" xfId="4" applyNumberFormat="1" applyFont="1" applyBorder="1" applyAlignment="1">
      <alignment horizontal="center" vertical="center" wrapText="1"/>
    </xf>
    <xf numFmtId="0" fontId="43" fillId="0" borderId="78" xfId="31307" applyFont="1" applyBorder="1" applyAlignment="1">
      <alignment horizontal="left"/>
    </xf>
    <xf numFmtId="37" fontId="43" fillId="0" borderId="79" xfId="4" applyNumberFormat="1" applyFont="1" applyBorder="1" applyAlignment="1">
      <alignment horizontal="center" vertical="center" wrapText="1"/>
    </xf>
    <xf numFmtId="37" fontId="43" fillId="0" borderId="80" xfId="4" applyNumberFormat="1" applyFont="1" applyFill="1" applyBorder="1" applyAlignment="1">
      <alignment horizontal="center" vertical="center" wrapText="1"/>
    </xf>
    <xf numFmtId="9" fontId="0" fillId="0" borderId="38" xfId="0" applyNumberFormat="1" applyBorder="1" applyAlignment="1">
      <alignment horizontal="center" vertical="center"/>
    </xf>
    <xf numFmtId="3" fontId="43" fillId="0" borderId="131" xfId="0" applyNumberFormat="1" applyFont="1" applyBorder="1" applyAlignment="1">
      <alignment horizontal="center" vertical="center"/>
    </xf>
    <xf numFmtId="9" fontId="43" fillId="0" borderId="105" xfId="0" applyNumberFormat="1" applyFont="1" applyBorder="1" applyAlignment="1">
      <alignment horizontal="center" vertical="center"/>
    </xf>
    <xf numFmtId="3" fontId="118" fillId="0" borderId="32" xfId="0" applyNumberFormat="1" applyFont="1" applyBorder="1"/>
    <xf numFmtId="3" fontId="118" fillId="0" borderId="29" xfId="0" applyNumberFormat="1" applyFont="1" applyBorder="1"/>
    <xf numFmtId="3" fontId="118" fillId="0" borderId="8" xfId="0" applyNumberFormat="1" applyFont="1" applyBorder="1"/>
    <xf numFmtId="3" fontId="118" fillId="0" borderId="26" xfId="0" applyNumberFormat="1" applyFont="1" applyBorder="1"/>
    <xf numFmtId="3" fontId="118" fillId="0" borderId="24" xfId="0" applyNumberFormat="1" applyFont="1" applyBorder="1"/>
    <xf numFmtId="3" fontId="118" fillId="0" borderId="38" xfId="0" applyNumberFormat="1" applyFont="1" applyBorder="1"/>
    <xf numFmtId="3" fontId="118" fillId="0" borderId="59" xfId="0" applyNumberFormat="1" applyFont="1" applyBorder="1"/>
    <xf numFmtId="3" fontId="118" fillId="0" borderId="60" xfId="0" applyNumberFormat="1" applyFont="1" applyBorder="1"/>
    <xf numFmtId="3" fontId="118" fillId="0" borderId="25" xfId="0" applyNumberFormat="1" applyFont="1" applyBorder="1"/>
    <xf numFmtId="3" fontId="118" fillId="0" borderId="44" xfId="0" applyNumberFormat="1" applyFont="1" applyBorder="1"/>
    <xf numFmtId="0" fontId="43" fillId="36" borderId="132" xfId="0" applyFont="1" applyFill="1" applyBorder="1" applyAlignment="1">
      <alignment wrapText="1"/>
    </xf>
    <xf numFmtId="0" fontId="43" fillId="36" borderId="35" xfId="0" applyFont="1" applyFill="1" applyBorder="1" applyAlignment="1">
      <alignment horizontal="center"/>
    </xf>
    <xf numFmtId="0" fontId="43" fillId="36" borderId="26" xfId="0" applyFont="1" applyFill="1" applyBorder="1" applyAlignment="1">
      <alignment horizontal="center"/>
    </xf>
    <xf numFmtId="0" fontId="43" fillId="36" borderId="33" xfId="0" applyFont="1" applyFill="1" applyBorder="1" applyAlignment="1">
      <alignment horizontal="center"/>
    </xf>
    <xf numFmtId="0" fontId="43" fillId="36" borderId="133" xfId="0" applyFont="1" applyFill="1" applyBorder="1" applyAlignment="1">
      <alignment horizontal="center"/>
    </xf>
    <xf numFmtId="0" fontId="43" fillId="36" borderId="134" xfId="0" applyFont="1" applyFill="1" applyBorder="1" applyAlignment="1">
      <alignment horizontal="center"/>
    </xf>
    <xf numFmtId="0" fontId="43" fillId="36" borderId="35" xfId="0" quotePrefix="1" applyFont="1" applyFill="1" applyBorder="1" applyAlignment="1">
      <alignment horizontal="center"/>
    </xf>
    <xf numFmtId="0" fontId="0" fillId="0" borderId="138" xfId="0" quotePrefix="1" applyBorder="1" applyAlignment="1">
      <alignment horizontal="left" wrapText="1"/>
    </xf>
    <xf numFmtId="9" fontId="0" fillId="0" borderId="112" xfId="0" applyNumberFormat="1" applyBorder="1" applyAlignment="1">
      <alignment horizontal="right" vertical="center"/>
    </xf>
    <xf numFmtId="9" fontId="0" fillId="0" borderId="102" xfId="0" applyNumberFormat="1" applyBorder="1" applyAlignment="1">
      <alignment horizontal="right" vertical="center"/>
    </xf>
    <xf numFmtId="9" fontId="0" fillId="0" borderId="103" xfId="0" applyNumberFormat="1" applyBorder="1" applyAlignment="1">
      <alignment horizontal="right" vertical="center"/>
    </xf>
    <xf numFmtId="0" fontId="0" fillId="0" borderId="141" xfId="0" quotePrefix="1" applyBorder="1" applyAlignment="1">
      <alignment horizontal="left" wrapText="1"/>
    </xf>
    <xf numFmtId="9" fontId="0" fillId="0" borderId="60" xfId="0" applyNumberFormat="1" applyBorder="1" applyAlignment="1">
      <alignment horizontal="right" vertical="center"/>
    </xf>
    <xf numFmtId="0" fontId="0" fillId="0" borderId="141" xfId="0" applyBorder="1" applyAlignment="1">
      <alignment wrapText="1"/>
    </xf>
    <xf numFmtId="0" fontId="0" fillId="0" borderId="60" xfId="0" applyBorder="1" applyAlignment="1">
      <alignment horizontal="right" vertical="center"/>
    </xf>
    <xf numFmtId="0" fontId="43" fillId="0" borderId="141" xfId="0" quotePrefix="1" applyFont="1" applyBorder="1" applyAlignment="1">
      <alignment horizontal="left" wrapText="1"/>
    </xf>
    <xf numFmtId="9" fontId="43" fillId="0" borderId="60" xfId="0" applyNumberFormat="1" applyFont="1" applyBorder="1" applyAlignment="1">
      <alignment horizontal="right" vertical="center"/>
    </xf>
    <xf numFmtId="9" fontId="43" fillId="0" borderId="113" xfId="0" applyNumberFormat="1" applyFont="1" applyBorder="1" applyAlignment="1">
      <alignment horizontal="right" vertical="center"/>
    </xf>
    <xf numFmtId="9" fontId="43" fillId="0" borderId="30" xfId="0" applyNumberFormat="1" applyFont="1" applyBorder="1" applyAlignment="1">
      <alignment horizontal="right" vertical="center"/>
    </xf>
    <xf numFmtId="9" fontId="43" fillId="0" borderId="54" xfId="0" applyNumberFormat="1" applyFont="1" applyBorder="1" applyAlignment="1">
      <alignment horizontal="right" vertical="center"/>
    </xf>
    <xf numFmtId="0" fontId="43" fillId="0" borderId="135" xfId="0" applyFont="1" applyBorder="1" applyAlignment="1">
      <alignment horizontal="center"/>
    </xf>
    <xf numFmtId="0" fontId="43" fillId="0" borderId="37" xfId="0" applyFont="1" applyBorder="1" applyAlignment="1">
      <alignment horizontal="center"/>
    </xf>
    <xf numFmtId="0" fontId="43" fillId="0" borderId="29" xfId="0" applyFont="1" applyBorder="1" applyAlignment="1">
      <alignment horizontal="center"/>
    </xf>
    <xf numFmtId="0" fontId="43" fillId="0" borderId="41" xfId="0" applyFont="1" applyBorder="1" applyAlignment="1">
      <alignment horizontal="center"/>
    </xf>
    <xf numFmtId="0" fontId="0" fillId="0" borderId="136" xfId="0" applyBorder="1" applyAlignment="1">
      <alignment horizontal="center"/>
    </xf>
    <xf numFmtId="0" fontId="43" fillId="0" borderId="137" xfId="0" applyFont="1" applyBorder="1" applyAlignment="1">
      <alignment horizontal="center"/>
    </xf>
    <xf numFmtId="0" fontId="47" fillId="0" borderId="138" xfId="0" applyFont="1" applyBorder="1" applyAlignment="1">
      <alignment horizontal="justify" wrapText="1"/>
    </xf>
    <xf numFmtId="0" fontId="47" fillId="0" borderId="112" xfId="0" applyFont="1" applyBorder="1" applyAlignment="1">
      <alignment horizontal="center" wrapText="1"/>
    </xf>
    <xf numFmtId="0" fontId="47" fillId="0" borderId="102" xfId="0" applyFont="1" applyBorder="1" applyAlignment="1">
      <alignment horizontal="center" wrapText="1"/>
    </xf>
    <xf numFmtId="0" fontId="47" fillId="0" borderId="91" xfId="0" applyFont="1" applyBorder="1" applyAlignment="1">
      <alignment horizontal="center" wrapText="1"/>
    </xf>
    <xf numFmtId="43" fontId="47" fillId="0" borderId="139" xfId="4" applyFont="1" applyFill="1" applyBorder="1" applyAlignment="1">
      <alignment horizontal="center" wrapText="1"/>
    </xf>
    <xf numFmtId="0" fontId="47" fillId="0" borderId="140" xfId="0" applyFont="1" applyBorder="1" applyAlignment="1">
      <alignment horizontal="center" wrapText="1"/>
    </xf>
    <xf numFmtId="0" fontId="47" fillId="0" borderId="103" xfId="0" applyFont="1" applyBorder="1" applyAlignment="1">
      <alignment horizontal="center" wrapText="1"/>
    </xf>
    <xf numFmtId="0" fontId="0" fillId="37" borderId="60" xfId="0" applyFill="1" applyBorder="1" applyAlignment="1">
      <alignment horizontal="center" wrapText="1"/>
    </xf>
    <xf numFmtId="0" fontId="0" fillId="0" borderId="141" xfId="0" applyBorder="1" applyAlignment="1">
      <alignment horizontal="left" wrapText="1"/>
    </xf>
    <xf numFmtId="9" fontId="0" fillId="37" borderId="60" xfId="1" applyFont="1" applyFill="1" applyBorder="1" applyAlignment="1">
      <alignment horizontal="center" wrapText="1"/>
    </xf>
    <xf numFmtId="0" fontId="0" fillId="0" borderId="141" xfId="0" applyBorder="1" applyAlignment="1">
      <alignment horizontal="left" vertical="top" wrapText="1"/>
    </xf>
    <xf numFmtId="0" fontId="0" fillId="0" borderId="141" xfId="0" quotePrefix="1" applyBorder="1" applyAlignment="1">
      <alignment horizontal="left" vertical="top" wrapText="1"/>
    </xf>
    <xf numFmtId="0" fontId="0" fillId="0" borderId="142" xfId="0" quotePrefix="1" applyBorder="1" applyAlignment="1">
      <alignment horizontal="left" vertical="top" wrapText="1"/>
    </xf>
    <xf numFmtId="44" fontId="0" fillId="37" borderId="113" xfId="2" applyFont="1" applyFill="1" applyBorder="1" applyAlignment="1">
      <alignment wrapText="1"/>
    </xf>
    <xf numFmtId="44" fontId="0" fillId="37" borderId="30" xfId="2" applyFont="1" applyFill="1" applyBorder="1" applyAlignment="1">
      <alignment wrapText="1"/>
    </xf>
    <xf numFmtId="44" fontId="0" fillId="37" borderId="130" xfId="2" applyFont="1" applyFill="1" applyBorder="1" applyAlignment="1">
      <alignment wrapText="1"/>
    </xf>
    <xf numFmtId="9" fontId="0" fillId="37" borderId="113" xfId="1" applyFont="1" applyFill="1" applyBorder="1" applyAlignment="1">
      <alignment horizontal="center" wrapText="1"/>
    </xf>
    <xf numFmtId="9" fontId="0" fillId="37" borderId="54" xfId="1" applyFont="1" applyFill="1" applyBorder="1" applyAlignment="1">
      <alignment horizontal="center" wrapText="1"/>
    </xf>
    <xf numFmtId="0" fontId="0" fillId="36" borderId="8" xfId="0" applyFill="1" applyBorder="1"/>
    <xf numFmtId="0" fontId="43" fillId="36" borderId="8" xfId="0" quotePrefix="1" applyFont="1" applyFill="1" applyBorder="1" applyAlignment="1">
      <alignment horizontal="center" wrapText="1"/>
    </xf>
    <xf numFmtId="0" fontId="43" fillId="36" borderId="8" xfId="0" applyFont="1" applyFill="1" applyBorder="1" applyAlignment="1">
      <alignment horizontal="center" wrapText="1"/>
    </xf>
    <xf numFmtId="0" fontId="43" fillId="36" borderId="8" xfId="0" applyFont="1" applyFill="1" applyBorder="1" applyAlignment="1">
      <alignment wrapText="1"/>
    </xf>
    <xf numFmtId="0" fontId="0" fillId="0" borderId="8" xfId="0" quotePrefix="1" applyBorder="1" applyAlignment="1">
      <alignment horizontal="left" wrapText="1"/>
    </xf>
    <xf numFmtId="0" fontId="0" fillId="0" borderId="8" xfId="0" applyBorder="1" applyAlignment="1">
      <alignment wrapText="1"/>
    </xf>
    <xf numFmtId="0" fontId="43" fillId="0" borderId="8" xfId="0" quotePrefix="1" applyFont="1" applyBorder="1" applyAlignment="1">
      <alignment horizontal="left" wrapText="1"/>
    </xf>
    <xf numFmtId="9" fontId="43" fillId="0" borderId="8" xfId="0" applyNumberFormat="1" applyFont="1" applyBorder="1"/>
    <xf numFmtId="0" fontId="0" fillId="0" borderId="8" xfId="0" applyBorder="1" applyAlignment="1">
      <alignment horizontal="justify" vertical="top" wrapText="1"/>
    </xf>
    <xf numFmtId="3" fontId="43" fillId="0" borderId="95" xfId="0" applyNumberFormat="1" applyFont="1" applyBorder="1" applyAlignment="1">
      <alignment horizontal="center" vertical="center"/>
    </xf>
    <xf numFmtId="3" fontId="43" fillId="0" borderId="96" xfId="0" applyNumberFormat="1" applyFont="1" applyBorder="1" applyAlignment="1">
      <alignment horizontal="center" vertical="center"/>
    </xf>
    <xf numFmtId="3" fontId="118" fillId="0" borderId="29" xfId="31287" applyNumberFormat="1" applyFont="1" applyFill="1" applyBorder="1" applyAlignment="1">
      <alignment horizontal="center" vertical="center"/>
    </xf>
    <xf numFmtId="3" fontId="118" fillId="0" borderId="8" xfId="31287" applyNumberFormat="1" applyFont="1" applyFill="1" applyBorder="1" applyAlignment="1">
      <alignment horizontal="center" vertical="center"/>
    </xf>
    <xf numFmtId="0" fontId="0" fillId="38" borderId="114" xfId="0" applyFill="1" applyBorder="1" applyAlignment="1">
      <alignment vertical="center" wrapText="1"/>
    </xf>
    <xf numFmtId="0" fontId="0" fillId="38" borderId="100" xfId="0" applyFill="1" applyBorder="1" applyAlignment="1">
      <alignment vertical="center" wrapText="1"/>
    </xf>
    <xf numFmtId="0" fontId="43" fillId="41" borderId="24" xfId="0" applyFont="1" applyFill="1" applyBorder="1"/>
    <xf numFmtId="0" fontId="0" fillId="0" borderId="67" xfId="0" applyBorder="1"/>
    <xf numFmtId="0" fontId="0" fillId="0" borderId="25" xfId="0" applyBorder="1"/>
    <xf numFmtId="165" fontId="118" fillId="36" borderId="89" xfId="2" applyNumberFormat="1" applyFont="1" applyFill="1" applyBorder="1"/>
    <xf numFmtId="165" fontId="118" fillId="36" borderId="90" xfId="2" applyNumberFormat="1" applyFont="1" applyFill="1" applyBorder="1"/>
    <xf numFmtId="165" fontId="118" fillId="36" borderId="104" xfId="2" applyNumberFormat="1" applyFont="1" applyFill="1" applyBorder="1"/>
    <xf numFmtId="0" fontId="0" fillId="36" borderId="89" xfId="0" applyFill="1" applyBorder="1"/>
    <xf numFmtId="0" fontId="0" fillId="36" borderId="90" xfId="0" applyFill="1" applyBorder="1"/>
    <xf numFmtId="0" fontId="0" fillId="36" borderId="104" xfId="0" applyFill="1" applyBorder="1"/>
    <xf numFmtId="0" fontId="117" fillId="0" borderId="63" xfId="0" applyFont="1" applyBorder="1"/>
    <xf numFmtId="164" fontId="0" fillId="0" borderId="31" xfId="0" applyNumberFormat="1" applyBorder="1" applyAlignment="1">
      <alignment horizontal="right"/>
    </xf>
    <xf numFmtId="164" fontId="0" fillId="0" borderId="61" xfId="0" applyNumberFormat="1" applyBorder="1" applyAlignment="1">
      <alignment horizontal="right"/>
    </xf>
    <xf numFmtId="0" fontId="43" fillId="36" borderId="87" xfId="0" applyFont="1" applyFill="1" applyBorder="1" applyAlignment="1">
      <alignment horizontal="center"/>
    </xf>
    <xf numFmtId="0" fontId="0" fillId="37" borderId="32" xfId="0" applyFill="1" applyBorder="1" applyAlignment="1">
      <alignment horizontal="center"/>
    </xf>
    <xf numFmtId="0" fontId="0" fillId="0" borderId="31" xfId="0" applyBorder="1" applyAlignment="1">
      <alignment horizontal="center"/>
    </xf>
    <xf numFmtId="0" fontId="117" fillId="0" borderId="31" xfId="0" applyFont="1" applyBorder="1" applyAlignment="1">
      <alignment horizontal="center"/>
    </xf>
    <xf numFmtId="0" fontId="117" fillId="0" borderId="107" xfId="0" applyFont="1" applyBorder="1" applyAlignment="1">
      <alignment horizontal="center"/>
    </xf>
    <xf numFmtId="0" fontId="0" fillId="0" borderId="61" xfId="0" applyBorder="1" applyAlignment="1">
      <alignment horizontal="center"/>
    </xf>
    <xf numFmtId="0" fontId="0" fillId="37" borderId="99" xfId="0" applyFill="1" applyBorder="1" applyAlignment="1">
      <alignment horizontal="center"/>
    </xf>
    <xf numFmtId="0" fontId="117" fillId="0" borderId="145" xfId="0" applyFont="1" applyBorder="1"/>
    <xf numFmtId="0" fontId="43" fillId="40" borderId="75" xfId="0" applyFont="1" applyFill="1" applyBorder="1" applyAlignment="1">
      <alignment horizontal="center" vertical="center" wrapText="1"/>
    </xf>
    <xf numFmtId="0" fontId="117" fillId="0" borderId="0" xfId="0" applyFont="1" applyAlignment="1">
      <alignment horizontal="center" vertical="center"/>
    </xf>
    <xf numFmtId="0" fontId="0" fillId="0" borderId="0" xfId="0" applyAlignment="1">
      <alignment horizontal="center" vertical="center"/>
    </xf>
    <xf numFmtId="0" fontId="43" fillId="0" borderId="32" xfId="0" applyFont="1" applyBorder="1"/>
    <xf numFmtId="0" fontId="43" fillId="36" borderId="24" xfId="0" applyFont="1" applyFill="1" applyBorder="1" applyAlignment="1">
      <alignment horizontal="center" vertical="center"/>
    </xf>
    <xf numFmtId="0" fontId="43" fillId="0" borderId="59" xfId="0" applyFont="1" applyBorder="1"/>
    <xf numFmtId="9" fontId="0" fillId="0" borderId="60" xfId="2" applyNumberFormat="1" applyFont="1" applyBorder="1" applyAlignment="1">
      <alignment vertical="center"/>
    </xf>
    <xf numFmtId="0" fontId="43" fillId="36" borderId="27" xfId="0" applyFont="1" applyFill="1" applyBorder="1" applyAlignment="1">
      <alignment horizontal="center" vertical="center"/>
    </xf>
    <xf numFmtId="173" fontId="0" fillId="0" borderId="63" xfId="0" quotePrefix="1" applyNumberFormat="1" applyBorder="1" applyAlignment="1">
      <alignment horizontal="left" vertical="center" wrapText="1"/>
    </xf>
    <xf numFmtId="173" fontId="0" fillId="0" borderId="63" xfId="0" applyNumberFormat="1" applyBorder="1" applyAlignment="1">
      <alignment horizontal="justify" vertical="center" wrapText="1"/>
    </xf>
    <xf numFmtId="42" fontId="0" fillId="0" borderId="36" xfId="0" applyNumberFormat="1" applyBorder="1"/>
    <xf numFmtId="0" fontId="43" fillId="36" borderId="60" xfId="0" quotePrefix="1" applyFont="1" applyFill="1" applyBorder="1" applyAlignment="1">
      <alignment horizontal="center"/>
    </xf>
    <xf numFmtId="42" fontId="0" fillId="0" borderId="60" xfId="0" applyNumberFormat="1" applyBorder="1"/>
    <xf numFmtId="6" fontId="0" fillId="0" borderId="59" xfId="0" applyNumberFormat="1" applyBorder="1"/>
    <xf numFmtId="0" fontId="43" fillId="36" borderId="53" xfId="0" quotePrefix="1" applyFont="1" applyFill="1" applyBorder="1" applyAlignment="1">
      <alignment horizontal="center"/>
    </xf>
    <xf numFmtId="0" fontId="43" fillId="36" borderId="5" xfId="0" applyFont="1" applyFill="1" applyBorder="1" applyAlignment="1">
      <alignment horizontal="center"/>
    </xf>
    <xf numFmtId="165" fontId="0" fillId="0" borderId="36" xfId="2" applyNumberFormat="1" applyFont="1" applyFill="1" applyBorder="1" applyAlignment="1">
      <alignment vertical="center"/>
    </xf>
    <xf numFmtId="0" fontId="43" fillId="36" borderId="59" xfId="0" quotePrefix="1" applyFont="1" applyFill="1" applyBorder="1" applyAlignment="1">
      <alignment horizontal="center"/>
    </xf>
    <xf numFmtId="165" fontId="0" fillId="0" borderId="53" xfId="2" applyNumberFormat="1" applyFont="1" applyBorder="1" applyAlignment="1">
      <alignment vertical="center"/>
    </xf>
    <xf numFmtId="0" fontId="43" fillId="36" borderId="63" xfId="0" applyFont="1" applyFill="1" applyBorder="1" applyAlignment="1">
      <alignment horizontal="center"/>
    </xf>
    <xf numFmtId="9" fontId="0" fillId="0" borderId="59" xfId="2" applyNumberFormat="1" applyFont="1" applyBorder="1" applyAlignment="1">
      <alignment vertical="center"/>
    </xf>
    <xf numFmtId="6" fontId="43" fillId="0" borderId="78" xfId="0" applyNumberFormat="1" applyFont="1" applyBorder="1"/>
    <xf numFmtId="6" fontId="43" fillId="0" borderId="79" xfId="0" applyNumberFormat="1" applyFont="1" applyBorder="1"/>
    <xf numFmtId="6" fontId="43" fillId="0" borderId="80" xfId="0" applyNumberFormat="1" applyFont="1" applyBorder="1"/>
    <xf numFmtId="6" fontId="43" fillId="0" borderId="106" xfId="0" applyNumberFormat="1" applyFont="1" applyBorder="1"/>
    <xf numFmtId="6" fontId="43" fillId="0" borderId="114" xfId="0" applyNumberFormat="1" applyFont="1" applyBorder="1"/>
    <xf numFmtId="42" fontId="0" fillId="0" borderId="0" xfId="0" applyNumberFormat="1"/>
    <xf numFmtId="0" fontId="117" fillId="0" borderId="32" xfId="0" applyFont="1" applyBorder="1"/>
    <xf numFmtId="0" fontId="43" fillId="0" borderId="38" xfId="0" applyFont="1" applyBorder="1" applyAlignment="1">
      <alignment horizontal="right"/>
    </xf>
    <xf numFmtId="0" fontId="0" fillId="0" borderId="53" xfId="0" applyBorder="1"/>
    <xf numFmtId="0" fontId="0" fillId="0" borderId="63" xfId="0" applyBorder="1" applyAlignment="1">
      <alignment vertical="center"/>
    </xf>
    <xf numFmtId="0" fontId="0" fillId="0" borderId="59" xfId="0" applyBorder="1" applyAlignment="1">
      <alignment vertical="center"/>
    </xf>
    <xf numFmtId="164" fontId="0" fillId="0" borderId="0" xfId="4" applyNumberFormat="1" applyFont="1" applyFill="1" applyBorder="1"/>
    <xf numFmtId="0" fontId="43" fillId="0" borderId="78" xfId="0" applyFont="1" applyBorder="1" applyAlignment="1">
      <alignment horizontal="center" vertical="center" wrapText="1" readingOrder="1"/>
    </xf>
    <xf numFmtId="0" fontId="43" fillId="0" borderId="79" xfId="0" applyFont="1" applyBorder="1" applyAlignment="1">
      <alignment horizontal="center" vertical="center" wrapText="1" readingOrder="1"/>
    </xf>
    <xf numFmtId="0" fontId="43" fillId="0" borderId="80" xfId="0" applyFont="1" applyBorder="1" applyAlignment="1">
      <alignment horizontal="center" vertical="center" wrapText="1" readingOrder="1"/>
    </xf>
    <xf numFmtId="0" fontId="0" fillId="0" borderId="8" xfId="0" applyBorder="1" applyAlignment="1">
      <alignment horizontal="left" vertical="center" wrapText="1" readingOrder="1"/>
    </xf>
    <xf numFmtId="0" fontId="43" fillId="42" borderId="63" xfId="0" applyFont="1" applyFill="1" applyBorder="1" applyAlignment="1">
      <alignment wrapText="1"/>
    </xf>
    <xf numFmtId="0" fontId="43" fillId="42" borderId="99" xfId="0" applyFont="1" applyFill="1" applyBorder="1" applyAlignment="1">
      <alignment wrapText="1"/>
    </xf>
    <xf numFmtId="0" fontId="43" fillId="42" borderId="104" xfId="0" applyFont="1" applyFill="1" applyBorder="1" applyAlignment="1">
      <alignment wrapText="1"/>
    </xf>
    <xf numFmtId="0" fontId="0" fillId="0" borderId="27" xfId="0" applyBorder="1" applyAlignment="1">
      <alignment wrapText="1"/>
    </xf>
    <xf numFmtId="0" fontId="43" fillId="0" borderId="65" xfId="0" applyFont="1" applyBorder="1" applyAlignment="1">
      <alignment wrapText="1"/>
    </xf>
    <xf numFmtId="0" fontId="43" fillId="0" borderId="32" xfId="0" applyFont="1" applyBorder="1" applyAlignment="1">
      <alignment wrapText="1"/>
    </xf>
    <xf numFmtId="0" fontId="43" fillId="42" borderId="27" xfId="0" applyFont="1" applyFill="1" applyBorder="1" applyAlignment="1">
      <alignment wrapText="1"/>
    </xf>
    <xf numFmtId="0" fontId="43" fillId="42" borderId="32" xfId="0" applyFont="1" applyFill="1" applyBorder="1" applyAlignment="1">
      <alignment wrapText="1"/>
    </xf>
    <xf numFmtId="0" fontId="43" fillId="42" borderId="75" xfId="0" applyFont="1" applyFill="1" applyBorder="1" applyAlignment="1">
      <alignment horizontal="center" vertical="center" wrapText="1"/>
    </xf>
    <xf numFmtId="0" fontId="43" fillId="42" borderId="77" xfId="0" applyFont="1" applyFill="1" applyBorder="1" applyAlignment="1">
      <alignment horizontal="center" vertical="center" wrapText="1"/>
    </xf>
    <xf numFmtId="43" fontId="0" fillId="0" borderId="0" xfId="4" applyFont="1"/>
    <xf numFmtId="43" fontId="118" fillId="0" borderId="0" xfId="4" quotePrefix="1" applyAlignment="1">
      <alignment horizontal="left" wrapText="1"/>
    </xf>
    <xf numFmtId="6" fontId="122" fillId="0" borderId="0" xfId="0" applyNumberFormat="1" applyFont="1"/>
    <xf numFmtId="8" fontId="118" fillId="0" borderId="47" xfId="2" applyNumberFormat="1" applyFont="1" applyFill="1" applyBorder="1"/>
    <xf numFmtId="164" fontId="0" fillId="0" borderId="36" xfId="4" applyNumberFormat="1" applyFont="1" applyBorder="1" applyAlignment="1">
      <alignment horizontal="right"/>
    </xf>
    <xf numFmtId="164" fontId="0" fillId="0" borderId="8" xfId="4" applyNumberFormat="1" applyFont="1" applyBorder="1" applyAlignment="1">
      <alignment horizontal="right"/>
    </xf>
    <xf numFmtId="0" fontId="118" fillId="0" borderId="32" xfId="0" applyFont="1" applyBorder="1" applyAlignment="1">
      <alignment wrapText="1"/>
    </xf>
    <xf numFmtId="0" fontId="0" fillId="0" borderId="107" xfId="0" applyBorder="1"/>
    <xf numFmtId="1" fontId="0" fillId="0" borderId="58" xfId="4" applyNumberFormat="1" applyFont="1" applyBorder="1" applyAlignment="1">
      <alignment horizontal="right"/>
    </xf>
    <xf numFmtId="171" fontId="0" fillId="37" borderId="31" xfId="0" applyNumberFormat="1" applyFill="1" applyBorder="1"/>
    <xf numFmtId="0" fontId="0" fillId="0" borderId="107" xfId="0" applyBorder="1" applyAlignment="1">
      <alignment horizontal="center"/>
    </xf>
    <xf numFmtId="10" fontId="0" fillId="0" borderId="0" xfId="0" applyNumberFormat="1"/>
    <xf numFmtId="10" fontId="43" fillId="36" borderId="103" xfId="0" applyNumberFormat="1" applyFont="1" applyFill="1" applyBorder="1" applyAlignment="1">
      <alignment horizontal="center" vertical="center" wrapText="1"/>
    </xf>
    <xf numFmtId="10" fontId="118" fillId="0" borderId="0" xfId="0" applyNumberFormat="1" applyFont="1"/>
    <xf numFmtId="10" fontId="0" fillId="0" borderId="0" xfId="0" applyNumberFormat="1" applyAlignment="1">
      <alignment wrapText="1"/>
    </xf>
    <xf numFmtId="9" fontId="0" fillId="0" borderId="99" xfId="1" applyFont="1" applyBorder="1"/>
    <xf numFmtId="9" fontId="0" fillId="0" borderId="31" xfId="1" applyFont="1" applyBorder="1"/>
    <xf numFmtId="9" fontId="0" fillId="0" borderId="61" xfId="1" applyFont="1" applyBorder="1"/>
    <xf numFmtId="3" fontId="0" fillId="0" borderId="32" xfId="0" applyNumberFormat="1" applyBorder="1"/>
    <xf numFmtId="0" fontId="0" fillId="0" borderId="0" xfId="31324" applyFont="1" applyAlignment="1">
      <alignment horizontal="left" vertical="center"/>
    </xf>
    <xf numFmtId="0" fontId="0" fillId="0" borderId="0" xfId="0" applyAlignment="1">
      <alignment horizontal="left" vertical="center"/>
    </xf>
    <xf numFmtId="164" fontId="0" fillId="0" borderId="0" xfId="4" applyNumberFormat="1" applyFont="1" applyBorder="1" applyAlignment="1">
      <alignment horizontal="left" vertical="center"/>
    </xf>
    <xf numFmtId="9" fontId="0" fillId="0" borderId="0" xfId="0" applyNumberFormat="1" applyAlignment="1">
      <alignment horizontal="left" vertical="center"/>
    </xf>
    <xf numFmtId="2" fontId="0" fillId="0" borderId="0" xfId="0" applyNumberFormat="1" applyAlignment="1">
      <alignment horizontal="left" vertical="center"/>
    </xf>
    <xf numFmtId="165" fontId="0" fillId="0" borderId="0" xfId="2" applyNumberFormat="1" applyFont="1" applyBorder="1" applyAlignment="1">
      <alignment horizontal="left" vertical="center"/>
    </xf>
    <xf numFmtId="0" fontId="0" fillId="0" borderId="0" xfId="31318" applyFont="1" applyAlignment="1">
      <alignment horizontal="left" vertical="center"/>
    </xf>
    <xf numFmtId="0" fontId="118" fillId="0" borderId="0" xfId="0" applyFont="1" applyAlignment="1">
      <alignment horizontal="left" vertical="center" wrapText="1"/>
    </xf>
    <xf numFmtId="0" fontId="118" fillId="0" borderId="0" xfId="0" applyFont="1" applyAlignment="1">
      <alignment horizontal="left" vertical="center"/>
    </xf>
    <xf numFmtId="3" fontId="0" fillId="0" borderId="148" xfId="0" applyNumberFormat="1" applyBorder="1" applyAlignment="1">
      <alignment vertical="center" wrapText="1"/>
    </xf>
    <xf numFmtId="0" fontId="0" fillId="0" borderId="8" xfId="0" applyBorder="1" applyAlignment="1">
      <alignment horizontal="left" vertical="center" wrapText="1"/>
    </xf>
    <xf numFmtId="0" fontId="128" fillId="0" borderId="0" xfId="0" applyFont="1" applyAlignment="1">
      <alignment horizontal="right" vertical="center" wrapText="1"/>
    </xf>
    <xf numFmtId="3" fontId="0" fillId="0" borderId="8" xfId="4" applyNumberFormat="1" applyFont="1" applyBorder="1" applyAlignment="1">
      <alignment horizontal="center" vertical="center"/>
    </xf>
    <xf numFmtId="9" fontId="0" fillId="0" borderId="0" xfId="1" applyFont="1" applyFill="1"/>
    <xf numFmtId="0" fontId="0" fillId="0" borderId="28" xfId="0" applyBorder="1"/>
    <xf numFmtId="9" fontId="0" fillId="0" borderId="32" xfId="0" applyNumberFormat="1" applyBorder="1"/>
    <xf numFmtId="3" fontId="0" fillId="0" borderId="65" xfId="0" applyNumberFormat="1" applyBorder="1"/>
    <xf numFmtId="0" fontId="0" fillId="0" borderId="32" xfId="0" applyBorder="1" applyAlignment="1">
      <alignment horizontal="center"/>
    </xf>
    <xf numFmtId="9" fontId="0" fillId="0" borderId="0" xfId="1" applyFont="1" applyBorder="1"/>
    <xf numFmtId="0" fontId="125" fillId="0" borderId="0" xfId="0" applyFont="1"/>
    <xf numFmtId="3" fontId="0" fillId="0" borderId="59" xfId="31305" applyNumberFormat="1" applyFont="1" applyBorder="1" applyAlignment="1">
      <alignment horizontal="center" vertical="center"/>
    </xf>
    <xf numFmtId="42" fontId="0" fillId="0" borderId="0" xfId="0" quotePrefix="1" applyNumberFormat="1" applyAlignment="1">
      <alignment horizontal="left" wrapText="1"/>
    </xf>
    <xf numFmtId="3" fontId="0" fillId="0" borderId="58" xfId="0" applyNumberFormat="1" applyBorder="1" applyAlignment="1">
      <alignment vertical="center" wrapText="1"/>
    </xf>
    <xf numFmtId="3" fontId="43" fillId="0" borderId="92" xfId="4" applyNumberFormat="1" applyFont="1" applyFill="1" applyBorder="1"/>
    <xf numFmtId="3" fontId="0" fillId="0" borderId="8" xfId="4" applyNumberFormat="1" applyFont="1" applyFill="1" applyBorder="1"/>
    <xf numFmtId="9" fontId="0" fillId="0" borderId="32" xfId="0" applyNumberFormat="1" applyBorder="1" applyAlignment="1">
      <alignment horizontal="center"/>
    </xf>
    <xf numFmtId="0" fontId="43" fillId="42" borderId="90" xfId="0" applyFont="1" applyFill="1" applyBorder="1" applyAlignment="1">
      <alignment horizontal="right" wrapText="1"/>
    </xf>
    <xf numFmtId="9" fontId="0" fillId="0" borderId="32" xfId="0" quotePrefix="1" applyNumberFormat="1" applyBorder="1" applyAlignment="1">
      <alignment horizontal="center"/>
    </xf>
    <xf numFmtId="0" fontId="43" fillId="42" borderId="32" xfId="0" quotePrefix="1" applyFont="1" applyFill="1" applyBorder="1" applyAlignment="1">
      <alignment wrapText="1"/>
    </xf>
    <xf numFmtId="2" fontId="43" fillId="42" borderId="32" xfId="0" quotePrefix="1" applyNumberFormat="1" applyFont="1" applyFill="1" applyBorder="1" applyAlignment="1">
      <alignment wrapText="1"/>
    </xf>
    <xf numFmtId="2" fontId="43" fillId="42" borderId="32" xfId="0" applyNumberFormat="1" applyFont="1" applyFill="1" applyBorder="1" applyAlignment="1">
      <alignment wrapText="1"/>
    </xf>
    <xf numFmtId="0" fontId="43" fillId="37" borderId="32" xfId="0" applyFont="1" applyFill="1" applyBorder="1" applyAlignment="1">
      <alignment horizontal="center"/>
    </xf>
    <xf numFmtId="0" fontId="43" fillId="37" borderId="31" xfId="0" applyFont="1" applyFill="1" applyBorder="1" applyAlignment="1">
      <alignment horizontal="center"/>
    </xf>
    <xf numFmtId="0" fontId="43" fillId="0" borderId="31" xfId="0" applyFont="1" applyBorder="1" applyAlignment="1">
      <alignment horizontal="center"/>
    </xf>
    <xf numFmtId="0" fontId="0" fillId="0" borderId="64" xfId="0" applyBorder="1" applyAlignment="1">
      <alignment horizontal="center"/>
    </xf>
    <xf numFmtId="0" fontId="0" fillId="37" borderId="89" xfId="0" applyFill="1" applyBorder="1" applyAlignment="1">
      <alignment horizontal="center"/>
    </xf>
    <xf numFmtId="0" fontId="43" fillId="37" borderId="63" xfId="0" applyFont="1" applyFill="1" applyBorder="1" applyAlignment="1">
      <alignment horizontal="center"/>
    </xf>
    <xf numFmtId="0" fontId="0" fillId="0" borderId="63" xfId="0" applyBorder="1" applyAlignment="1">
      <alignment horizontal="center"/>
    </xf>
    <xf numFmtId="0" fontId="117" fillId="0" borderId="63" xfId="0" applyFont="1" applyBorder="1" applyAlignment="1">
      <alignment horizontal="center"/>
    </xf>
    <xf numFmtId="0" fontId="43" fillId="0" borderId="63" xfId="0" applyFont="1" applyBorder="1" applyAlignment="1">
      <alignment horizontal="center"/>
    </xf>
    <xf numFmtId="49" fontId="44" fillId="0" borderId="0" xfId="0" quotePrefix="1" applyNumberFormat="1" applyFont="1"/>
    <xf numFmtId="0" fontId="44" fillId="0" borderId="0" xfId="0" applyFont="1"/>
    <xf numFmtId="0" fontId="43" fillId="37" borderId="112" xfId="0" applyFont="1" applyFill="1" applyBorder="1"/>
    <xf numFmtId="0" fontId="43" fillId="36" borderId="32" xfId="0" applyFont="1" applyFill="1" applyBorder="1" applyAlignment="1">
      <alignment horizontal="center" vertical="center"/>
    </xf>
    <xf numFmtId="0" fontId="0" fillId="0" borderId="31" xfId="0" applyBorder="1" applyAlignment="1">
      <alignment wrapText="1"/>
    </xf>
    <xf numFmtId="0" fontId="0" fillId="0" borderId="32" xfId="0" applyBorder="1" applyAlignment="1">
      <alignment wrapText="1"/>
    </xf>
    <xf numFmtId="0" fontId="43" fillId="45" borderId="77" xfId="0" applyFont="1" applyFill="1" applyBorder="1" applyAlignment="1">
      <alignment horizontal="center" vertical="center" wrapText="1"/>
    </xf>
    <xf numFmtId="0" fontId="43" fillId="0" borderId="0" xfId="0" applyFont="1" applyAlignment="1">
      <alignment horizontal="left" vertical="center"/>
    </xf>
    <xf numFmtId="0" fontId="0" fillId="35" borderId="32" xfId="0" applyFill="1" applyBorder="1"/>
    <xf numFmtId="0" fontId="118" fillId="35" borderId="31" xfId="0" applyFont="1" applyFill="1" applyBorder="1" applyAlignment="1">
      <alignment wrapText="1"/>
    </xf>
    <xf numFmtId="0" fontId="118" fillId="35" borderId="32" xfId="0" applyFont="1" applyFill="1" applyBorder="1" applyAlignment="1">
      <alignment wrapText="1"/>
    </xf>
    <xf numFmtId="0" fontId="0" fillId="35" borderId="31" xfId="0" applyFill="1" applyBorder="1" applyAlignment="1">
      <alignment horizontal="center"/>
    </xf>
    <xf numFmtId="0" fontId="0" fillId="35" borderId="48" xfId="0" applyFill="1" applyBorder="1"/>
    <xf numFmtId="177" fontId="0" fillId="0" borderId="0" xfId="0" applyNumberFormat="1"/>
    <xf numFmtId="14" fontId="43" fillId="0" borderId="71" xfId="0" applyNumberFormat="1" applyFont="1" applyBorder="1" applyAlignment="1">
      <alignment horizontal="left"/>
    </xf>
    <xf numFmtId="0" fontId="0" fillId="0" borderId="28" xfId="0" applyBorder="1" applyAlignment="1">
      <alignment horizontal="center"/>
    </xf>
    <xf numFmtId="164" fontId="43" fillId="41" borderId="36" xfId="0" applyNumberFormat="1" applyFont="1" applyFill="1" applyBorder="1"/>
    <xf numFmtId="43" fontId="118" fillId="0" borderId="0" xfId="4"/>
    <xf numFmtId="42" fontId="0" fillId="0" borderId="0" xfId="0" applyNumberFormat="1" applyAlignment="1">
      <alignment wrapText="1"/>
    </xf>
    <xf numFmtId="0" fontId="43" fillId="40" borderId="77" xfId="0" applyFont="1" applyFill="1" applyBorder="1" applyAlignment="1">
      <alignment horizontal="center" vertical="center" wrapText="1"/>
    </xf>
    <xf numFmtId="0" fontId="0" fillId="40" borderId="39" xfId="0" applyFill="1" applyBorder="1"/>
    <xf numFmtId="0" fontId="0" fillId="40" borderId="66" xfId="0" applyFill="1" applyBorder="1"/>
    <xf numFmtId="0" fontId="43" fillId="44" borderId="62" xfId="0" applyFont="1" applyFill="1" applyBorder="1" applyAlignment="1">
      <alignment horizontal="center"/>
    </xf>
    <xf numFmtId="0" fontId="43" fillId="44" borderId="30" xfId="0" applyFont="1" applyFill="1" applyBorder="1" applyAlignment="1">
      <alignment horizontal="center"/>
    </xf>
    <xf numFmtId="0" fontId="43" fillId="44" borderId="54" xfId="0" applyFont="1" applyFill="1" applyBorder="1" applyAlignment="1">
      <alignment horizontal="center"/>
    </xf>
    <xf numFmtId="0" fontId="43" fillId="36" borderId="32" xfId="0" applyFont="1" applyFill="1" applyBorder="1" applyAlignment="1">
      <alignment horizontal="center"/>
    </xf>
    <xf numFmtId="0" fontId="0" fillId="40" borderId="76" xfId="0" applyFill="1" applyBorder="1"/>
    <xf numFmtId="0" fontId="66" fillId="0" borderId="0" xfId="31323" applyAlignment="1">
      <alignment wrapText="1"/>
    </xf>
    <xf numFmtId="0" fontId="43" fillId="40" borderId="88" xfId="0" applyFont="1" applyFill="1" applyBorder="1"/>
    <xf numFmtId="0" fontId="43" fillId="40" borderId="56" xfId="0" applyFont="1" applyFill="1" applyBorder="1"/>
    <xf numFmtId="0" fontId="43" fillId="40" borderId="62" xfId="0" applyFont="1" applyFill="1" applyBorder="1" applyAlignment="1">
      <alignment horizontal="center"/>
    </xf>
    <xf numFmtId="0" fontId="43" fillId="40" borderId="30" xfId="0" applyFont="1" applyFill="1" applyBorder="1" applyAlignment="1">
      <alignment horizontal="center"/>
    </xf>
    <xf numFmtId="0" fontId="43" fillId="40" borderId="54" xfId="0" applyFont="1" applyFill="1" applyBorder="1" applyAlignment="1">
      <alignment horizontal="center"/>
    </xf>
    <xf numFmtId="0" fontId="43" fillId="44" borderId="88" xfId="0" applyFont="1" applyFill="1" applyBorder="1"/>
    <xf numFmtId="0" fontId="43" fillId="44" borderId="56" xfId="0" applyFont="1" applyFill="1" applyBorder="1"/>
    <xf numFmtId="0" fontId="43" fillId="0" borderId="62" xfId="0" applyFont="1" applyBorder="1" applyAlignment="1">
      <alignment horizontal="center"/>
    </xf>
    <xf numFmtId="5" fontId="111" fillId="0" borderId="0" xfId="0" applyNumberFormat="1" applyFont="1" applyAlignment="1">
      <alignment horizontal="left"/>
    </xf>
    <xf numFmtId="165" fontId="137" fillId="0" borderId="0" xfId="31315" applyNumberFormat="1" applyFont="1" applyFill="1" applyBorder="1"/>
    <xf numFmtId="165" fontId="137" fillId="0" borderId="0" xfId="2" applyNumberFormat="1" applyFont="1" applyFill="1" applyBorder="1"/>
    <xf numFmtId="0" fontId="43" fillId="40" borderId="102" xfId="0" applyFont="1" applyFill="1" applyBorder="1"/>
    <xf numFmtId="0" fontId="43" fillId="40" borderId="30" xfId="0" applyFont="1" applyFill="1" applyBorder="1"/>
    <xf numFmtId="0" fontId="43" fillId="40" borderId="113" xfId="0" applyFont="1" applyFill="1" applyBorder="1" applyAlignment="1">
      <alignment horizontal="center"/>
    </xf>
    <xf numFmtId="3" fontId="0" fillId="36" borderId="8" xfId="4" applyNumberFormat="1" applyFont="1" applyFill="1" applyBorder="1"/>
    <xf numFmtId="3" fontId="43" fillId="36" borderId="8" xfId="4" applyNumberFormat="1" applyFont="1" applyFill="1" applyBorder="1"/>
    <xf numFmtId="3" fontId="43" fillId="0" borderId="60" xfId="4" applyNumberFormat="1" applyFont="1" applyFill="1" applyBorder="1"/>
    <xf numFmtId="3" fontId="0" fillId="36" borderId="30" xfId="4" applyNumberFormat="1" applyFont="1" applyFill="1" applyBorder="1"/>
    <xf numFmtId="3" fontId="43" fillId="36" borderId="30" xfId="4" applyNumberFormat="1" applyFont="1" applyFill="1" applyBorder="1"/>
    <xf numFmtId="3" fontId="0" fillId="0" borderId="30" xfId="4" applyNumberFormat="1" applyFont="1" applyFill="1" applyBorder="1"/>
    <xf numFmtId="3" fontId="43" fillId="0" borderId="54" xfId="4" applyNumberFormat="1" applyFont="1" applyFill="1" applyBorder="1"/>
    <xf numFmtId="3" fontId="43" fillId="0" borderId="47" xfId="4" applyNumberFormat="1" applyFont="1" applyFill="1" applyBorder="1"/>
    <xf numFmtId="0" fontId="43" fillId="41" borderId="76" xfId="0" applyFont="1" applyFill="1" applyBorder="1"/>
    <xf numFmtId="0" fontId="0" fillId="41" borderId="77" xfId="0" applyFill="1" applyBorder="1"/>
    <xf numFmtId="0" fontId="43" fillId="42" borderId="75" xfId="0" applyFont="1" applyFill="1" applyBorder="1" applyAlignment="1">
      <alignment wrapText="1"/>
    </xf>
    <xf numFmtId="0" fontId="43" fillId="0" borderId="63" xfId="0" applyFont="1" applyBorder="1" applyAlignment="1">
      <alignment wrapText="1"/>
    </xf>
    <xf numFmtId="0" fontId="43" fillId="0" borderId="5" xfId="0" applyFont="1" applyBorder="1" applyAlignment="1">
      <alignment wrapText="1"/>
    </xf>
    <xf numFmtId="0" fontId="43" fillId="0" borderId="149" xfId="0" applyFont="1" applyBorder="1" applyAlignment="1">
      <alignment wrapText="1"/>
    </xf>
    <xf numFmtId="0" fontId="43" fillId="42" borderId="59" xfId="0" applyFont="1" applyFill="1" applyBorder="1" applyAlignment="1">
      <alignment wrapText="1"/>
    </xf>
    <xf numFmtId="0" fontId="43" fillId="42" borderId="8" xfId="0" applyFont="1" applyFill="1" applyBorder="1" applyAlignment="1">
      <alignment wrapText="1"/>
    </xf>
    <xf numFmtId="0" fontId="43" fillId="42" borderId="60" xfId="0" applyFont="1" applyFill="1" applyBorder="1" applyAlignment="1">
      <alignment wrapText="1"/>
    </xf>
    <xf numFmtId="0" fontId="43" fillId="37" borderId="76" xfId="0" applyFont="1" applyFill="1" applyBorder="1" applyAlignment="1">
      <alignment wrapText="1"/>
    </xf>
    <xf numFmtId="0" fontId="43" fillId="0" borderId="61" xfId="0" quotePrefix="1" applyFont="1" applyBorder="1" applyAlignment="1">
      <alignment horizontal="left" wrapText="1"/>
    </xf>
    <xf numFmtId="9" fontId="118" fillId="0" borderId="0" xfId="1"/>
    <xf numFmtId="178" fontId="0" fillId="0" borderId="8" xfId="4" applyNumberFormat="1" applyFont="1" applyBorder="1"/>
    <xf numFmtId="164" fontId="0" fillId="0" borderId="32" xfId="4" quotePrefix="1" applyNumberFormat="1" applyFont="1" applyBorder="1" applyAlignment="1">
      <alignment horizontal="center"/>
    </xf>
    <xf numFmtId="164" fontId="0" fillId="0" borderId="32" xfId="4" applyNumberFormat="1" applyFont="1" applyBorder="1" applyAlignment="1">
      <alignment horizontal="center"/>
    </xf>
    <xf numFmtId="164" fontId="43" fillId="0" borderId="0" xfId="4" applyNumberFormat="1" applyFont="1"/>
    <xf numFmtId="5" fontId="43" fillId="0" borderId="106" xfId="0" applyNumberFormat="1" applyFont="1" applyBorder="1"/>
    <xf numFmtId="5" fontId="43" fillId="0" borderId="79" xfId="0" applyNumberFormat="1" applyFont="1" applyBorder="1"/>
    <xf numFmtId="0" fontId="0" fillId="0" borderId="42" xfId="0" applyBorder="1"/>
    <xf numFmtId="49" fontId="0" fillId="0" borderId="28" xfId="0" applyNumberFormat="1" applyBorder="1" applyAlignment="1">
      <alignment horizontal="center"/>
    </xf>
    <xf numFmtId="171" fontId="0" fillId="0" borderId="0" xfId="1" applyNumberFormat="1" applyFont="1"/>
    <xf numFmtId="0" fontId="0" fillId="0" borderId="0" xfId="0" applyAlignment="1">
      <alignment horizontal="left" vertical="top" wrapText="1"/>
    </xf>
    <xf numFmtId="9" fontId="0" fillId="0" borderId="99" xfId="1" applyFont="1" applyBorder="1" applyAlignment="1">
      <alignment horizontal="right"/>
    </xf>
    <xf numFmtId="9" fontId="0" fillId="0" borderId="31" xfId="1" applyFont="1" applyBorder="1" applyAlignment="1">
      <alignment horizontal="right"/>
    </xf>
    <xf numFmtId="9" fontId="0" fillId="0" borderId="29" xfId="0" applyNumberFormat="1" applyBorder="1" applyAlignment="1">
      <alignment horizontal="right"/>
    </xf>
    <xf numFmtId="0" fontId="43" fillId="35" borderId="99" xfId="0" applyFont="1" applyFill="1" applyBorder="1"/>
    <xf numFmtId="0" fontId="43" fillId="35" borderId="89" xfId="0" applyFont="1" applyFill="1" applyBorder="1"/>
    <xf numFmtId="0" fontId="43" fillId="35" borderId="63" xfId="0" applyFont="1" applyFill="1" applyBorder="1"/>
    <xf numFmtId="0" fontId="43" fillId="35" borderId="43" xfId="0" applyFont="1" applyFill="1" applyBorder="1"/>
    <xf numFmtId="5" fontId="43" fillId="35" borderId="76" xfId="0" applyNumberFormat="1" applyFont="1" applyFill="1" applyBorder="1" applyAlignment="1">
      <alignment horizontal="left"/>
    </xf>
    <xf numFmtId="5" fontId="43" fillId="35" borderId="79" xfId="0" applyNumberFormat="1" applyFont="1" applyFill="1" applyBorder="1" applyAlignment="1">
      <alignment horizontal="left"/>
    </xf>
    <xf numFmtId="0" fontId="43" fillId="35" borderId="102" xfId="0" applyFont="1" applyFill="1" applyBorder="1"/>
    <xf numFmtId="0" fontId="43" fillId="35" borderId="8" xfId="0" applyFont="1" applyFill="1" applyBorder="1"/>
    <xf numFmtId="0" fontId="43" fillId="35" borderId="64" xfId="0" applyFont="1" applyFill="1" applyBorder="1"/>
    <xf numFmtId="0" fontId="43" fillId="35" borderId="30" xfId="0" applyFont="1" applyFill="1" applyBorder="1"/>
    <xf numFmtId="164" fontId="43" fillId="39" borderId="102" xfId="4" applyNumberFormat="1" applyFont="1" applyFill="1" applyBorder="1"/>
    <xf numFmtId="164" fontId="0" fillId="0" borderId="32" xfId="4" quotePrefix="1" applyNumberFormat="1" applyFont="1" applyBorder="1" applyAlignment="1">
      <alignment horizontal="right"/>
    </xf>
    <xf numFmtId="164" fontId="0" fillId="0" borderId="32" xfId="4" applyNumberFormat="1" applyFont="1" applyBorder="1" applyAlignment="1">
      <alignment horizontal="right"/>
    </xf>
    <xf numFmtId="164" fontId="43" fillId="42" borderId="32" xfId="4" applyNumberFormat="1" applyFont="1" applyFill="1" applyBorder="1" applyAlignment="1">
      <alignment horizontal="right" wrapText="1"/>
    </xf>
    <xf numFmtId="165" fontId="43" fillId="0" borderId="65" xfId="2" applyNumberFormat="1" applyFont="1" applyBorder="1" applyAlignment="1">
      <alignment wrapText="1"/>
    </xf>
    <xf numFmtId="178" fontId="43" fillId="0" borderId="65" xfId="0" applyNumberFormat="1" applyFont="1" applyBorder="1" applyAlignment="1">
      <alignment wrapText="1"/>
    </xf>
    <xf numFmtId="0" fontId="43" fillId="0" borderId="107" xfId="0" applyFont="1" applyBorder="1" applyAlignment="1">
      <alignment wrapText="1"/>
    </xf>
    <xf numFmtId="0" fontId="43" fillId="0" borderId="31" xfId="0" applyFont="1" applyBorder="1" applyAlignment="1">
      <alignment wrapText="1"/>
    </xf>
    <xf numFmtId="0" fontId="0" fillId="0" borderId="39" xfId="0" applyBorder="1" applyAlignment="1">
      <alignment wrapText="1"/>
    </xf>
    <xf numFmtId="0" fontId="0" fillId="0" borderId="75" xfId="0" applyBorder="1" applyAlignment="1">
      <alignment wrapText="1"/>
    </xf>
    <xf numFmtId="0" fontId="0" fillId="0" borderId="75" xfId="0" applyBorder="1"/>
    <xf numFmtId="0" fontId="43" fillId="0" borderId="61" xfId="0" applyFont="1" applyBorder="1" applyAlignment="1">
      <alignment wrapText="1"/>
    </xf>
    <xf numFmtId="0" fontId="0" fillId="0" borderId="49" xfId="0" applyBorder="1"/>
    <xf numFmtId="9" fontId="0" fillId="0" borderId="30" xfId="0" applyNumberFormat="1" applyBorder="1"/>
    <xf numFmtId="9" fontId="0" fillId="0" borderId="54" xfId="0" applyNumberFormat="1" applyBorder="1"/>
    <xf numFmtId="0" fontId="43" fillId="35" borderId="39" xfId="0" applyFont="1" applyFill="1" applyBorder="1"/>
    <xf numFmtId="0" fontId="43" fillId="37" borderId="27" xfId="0" applyFont="1" applyFill="1" applyBorder="1"/>
    <xf numFmtId="9" fontId="0" fillId="37" borderId="24" xfId="0" applyNumberFormat="1" applyFill="1" applyBorder="1"/>
    <xf numFmtId="9" fontId="0" fillId="37" borderId="29" xfId="0" applyNumberFormat="1" applyFill="1" applyBorder="1"/>
    <xf numFmtId="9" fontId="0" fillId="37" borderId="38" xfId="0" applyNumberFormat="1" applyFill="1" applyBorder="1"/>
    <xf numFmtId="0" fontId="124" fillId="0" borderId="76" xfId="0" applyFont="1" applyBorder="1"/>
    <xf numFmtId="9" fontId="0" fillId="0" borderId="78" xfId="0" applyNumberFormat="1" applyBorder="1"/>
    <xf numFmtId="9" fontId="0" fillId="0" borderId="79" xfId="0" applyNumberFormat="1" applyBorder="1"/>
    <xf numFmtId="9" fontId="0" fillId="0" borderId="80" xfId="0" applyNumberFormat="1" applyBorder="1"/>
    <xf numFmtId="164" fontId="0" fillId="0" borderId="31" xfId="4" applyNumberFormat="1" applyFont="1" applyBorder="1" applyAlignment="1">
      <alignment horizontal="right"/>
    </xf>
    <xf numFmtId="164" fontId="0" fillId="0" borderId="61" xfId="4" applyNumberFormat="1" applyFont="1" applyBorder="1" applyAlignment="1">
      <alignment horizontal="right"/>
    </xf>
    <xf numFmtId="0" fontId="43" fillId="40" borderId="62" xfId="0" applyFont="1" applyFill="1" applyBorder="1" applyAlignment="1">
      <alignment horizontal="center" vertical="center" wrapText="1"/>
    </xf>
    <xf numFmtId="0" fontId="43" fillId="37" borderId="43" xfId="0" applyFont="1" applyFill="1" applyBorder="1"/>
    <xf numFmtId="0" fontId="0" fillId="0" borderId="89" xfId="0" applyBorder="1"/>
    <xf numFmtId="0" fontId="0" fillId="0" borderId="64" xfId="0" applyBorder="1" applyAlignment="1">
      <alignment horizontal="left"/>
    </xf>
    <xf numFmtId="0" fontId="113" fillId="0" borderId="61" xfId="0" applyFont="1" applyBorder="1" applyAlignment="1">
      <alignment horizontal="left"/>
    </xf>
    <xf numFmtId="0" fontId="113" fillId="0" borderId="64" xfId="0" applyFont="1" applyBorder="1" applyAlignment="1">
      <alignment horizontal="left"/>
    </xf>
    <xf numFmtId="164" fontId="0" fillId="0" borderId="99" xfId="4" applyNumberFormat="1" applyFont="1" applyBorder="1"/>
    <xf numFmtId="164" fontId="0" fillId="0" borderId="32" xfId="4" applyNumberFormat="1" applyFont="1" applyBorder="1"/>
    <xf numFmtId="164" fontId="43" fillId="0" borderId="31" xfId="4" applyNumberFormat="1" applyFont="1" applyBorder="1"/>
    <xf numFmtId="0" fontId="43" fillId="37" borderId="86" xfId="0" applyFont="1" applyFill="1" applyBorder="1"/>
    <xf numFmtId="0" fontId="0" fillId="37" borderId="71" xfId="0" applyFill="1" applyBorder="1"/>
    <xf numFmtId="0" fontId="43" fillId="37" borderId="75" xfId="0" applyFont="1" applyFill="1" applyBorder="1"/>
    <xf numFmtId="0" fontId="113" fillId="37" borderId="61" xfId="0" applyFont="1" applyFill="1" applyBorder="1"/>
    <xf numFmtId="180" fontId="0" fillId="0" borderId="32" xfId="0" applyNumberFormat="1" applyBorder="1" applyAlignment="1">
      <alignment horizontal="right"/>
    </xf>
    <xf numFmtId="1" fontId="0" fillId="0" borderId="32" xfId="0" applyNumberFormat="1" applyBorder="1" applyAlignment="1">
      <alignment horizontal="right"/>
    </xf>
    <xf numFmtId="171" fontId="81" fillId="0" borderId="0" xfId="1" applyNumberFormat="1" applyFont="1" applyFill="1" applyAlignment="1">
      <alignment horizontal="center"/>
    </xf>
    <xf numFmtId="0" fontId="0" fillId="0" borderId="26" xfId="0" applyBorder="1"/>
    <xf numFmtId="164" fontId="0" fillId="0" borderId="26" xfId="4" applyNumberFormat="1" applyFont="1" applyBorder="1" applyAlignment="1">
      <alignment horizontal="center"/>
    </xf>
    <xf numFmtId="164" fontId="0" fillId="0" borderId="26" xfId="4" applyNumberFormat="1" applyFont="1" applyBorder="1"/>
    <xf numFmtId="0" fontId="43" fillId="0" borderId="102" xfId="0" applyFont="1" applyBorder="1"/>
    <xf numFmtId="0" fontId="43" fillId="0" borderId="102" xfId="0" applyFont="1" applyBorder="1" applyAlignment="1">
      <alignment horizontal="center" vertical="center" wrapText="1"/>
    </xf>
    <xf numFmtId="0" fontId="43" fillId="0" borderId="91" xfId="0" applyFont="1" applyBorder="1" applyAlignment="1">
      <alignment horizontal="center" vertical="center" wrapText="1"/>
    </xf>
    <xf numFmtId="0" fontId="0" fillId="0" borderId="29" xfId="0" applyBorder="1"/>
    <xf numFmtId="2" fontId="43" fillId="42" borderId="32" xfId="0" applyNumberFormat="1" applyFont="1" applyFill="1" applyBorder="1" applyAlignment="1">
      <alignment horizontal="right" wrapText="1"/>
    </xf>
    <xf numFmtId="178" fontId="0" fillId="0" borderId="32" xfId="4" applyNumberFormat="1" applyFont="1" applyBorder="1" applyAlignment="1">
      <alignment horizontal="right"/>
    </xf>
    <xf numFmtId="178" fontId="43" fillId="42" borderId="32" xfId="0" applyNumberFormat="1" applyFont="1" applyFill="1" applyBorder="1" applyAlignment="1">
      <alignment horizontal="right" wrapText="1"/>
    </xf>
    <xf numFmtId="0" fontId="43" fillId="42" borderId="32" xfId="0" applyFont="1" applyFill="1" applyBorder="1" applyAlignment="1">
      <alignment horizontal="right" wrapText="1"/>
    </xf>
    <xf numFmtId="9" fontId="0" fillId="0" borderId="8" xfId="0" applyNumberFormat="1" applyBorder="1" applyAlignment="1">
      <alignment horizontal="center" vertical="center"/>
    </xf>
    <xf numFmtId="9" fontId="0" fillId="0" borderId="29" xfId="0" applyNumberFormat="1" applyBorder="1" applyAlignment="1">
      <alignment horizontal="center" vertical="center"/>
    </xf>
    <xf numFmtId="0" fontId="43" fillId="36" borderId="79" xfId="0" applyFont="1" applyFill="1" applyBorder="1" applyAlignment="1">
      <alignment horizontal="center" vertical="center"/>
    </xf>
    <xf numFmtId="0" fontId="43" fillId="36" borderId="106" xfId="0" applyFont="1" applyFill="1" applyBorder="1" applyAlignment="1">
      <alignment horizontal="center" vertical="center" wrapText="1"/>
    </xf>
    <xf numFmtId="3" fontId="0" fillId="0" borderId="0" xfId="0" applyNumberFormat="1" applyAlignment="1">
      <alignment horizontal="left" wrapText="1"/>
    </xf>
    <xf numFmtId="181" fontId="0" fillId="0" borderId="0" xfId="0" applyNumberFormat="1"/>
    <xf numFmtId="0" fontId="43" fillId="0" borderId="37" xfId="0" applyFont="1" applyBorder="1"/>
    <xf numFmtId="164" fontId="0" fillId="0" borderId="30" xfId="0" applyNumberFormat="1" applyBorder="1" applyAlignment="1">
      <alignment horizontal="right"/>
    </xf>
    <xf numFmtId="178" fontId="0" fillId="37" borderId="8" xfId="4" applyNumberFormat="1" applyFont="1" applyFill="1" applyBorder="1"/>
    <xf numFmtId="6" fontId="0" fillId="0" borderId="0" xfId="0" applyNumberFormat="1" applyAlignment="1">
      <alignment horizontal="left" wrapText="1"/>
    </xf>
    <xf numFmtId="0" fontId="0" fillId="0" borderId="74" xfId="0" applyBorder="1"/>
    <xf numFmtId="164" fontId="0" fillId="49" borderId="8" xfId="4" applyNumberFormat="1" applyFont="1" applyFill="1" applyBorder="1"/>
    <xf numFmtId="0" fontId="0" fillId="36" borderId="88" xfId="0" applyFill="1" applyBorder="1"/>
    <xf numFmtId="0" fontId="0" fillId="36" borderId="81" xfId="0" applyFill="1" applyBorder="1"/>
    <xf numFmtId="0" fontId="0" fillId="36" borderId="86" xfId="0" applyFill="1" applyBorder="1"/>
    <xf numFmtId="0" fontId="0" fillId="36" borderId="75" xfId="0" applyFill="1" applyBorder="1"/>
    <xf numFmtId="5" fontId="43" fillId="0" borderId="39" xfId="0" quotePrefix="1" applyNumberFormat="1" applyFont="1" applyBorder="1" applyAlignment="1">
      <alignment horizontal="left"/>
    </xf>
    <xf numFmtId="42" fontId="43" fillId="0" borderId="51" xfId="0" applyNumberFormat="1" applyFont="1" applyBorder="1" applyAlignment="1">
      <alignment horizontal="right" vertical="center"/>
    </xf>
    <xf numFmtId="9" fontId="43" fillId="0" borderId="51" xfId="1" applyFont="1" applyBorder="1" applyAlignment="1">
      <alignment horizontal="right" vertical="center"/>
    </xf>
    <xf numFmtId="0" fontId="111" fillId="0" borderId="0" xfId="0" applyFont="1" applyAlignment="1">
      <alignment horizontal="center" vertical="center" wrapText="1"/>
    </xf>
    <xf numFmtId="165" fontId="118" fillId="0" borderId="0" xfId="2" applyNumberFormat="1" applyFont="1" applyFill="1" applyBorder="1"/>
    <xf numFmtId="174" fontId="0" fillId="0" borderId="0" xfId="0" applyNumberFormat="1"/>
    <xf numFmtId="171" fontId="0" fillId="0" borderId="0" xfId="1" applyNumberFormat="1" applyFont="1" applyFill="1" applyBorder="1"/>
    <xf numFmtId="0" fontId="43" fillId="0" borderId="61" xfId="0" applyFont="1" applyBorder="1"/>
    <xf numFmtId="0" fontId="43" fillId="37" borderId="76" xfId="0" applyFont="1" applyFill="1" applyBorder="1"/>
    <xf numFmtId="0" fontId="43" fillId="37" borderId="80" xfId="0" applyFont="1" applyFill="1" applyBorder="1"/>
    <xf numFmtId="0" fontId="0" fillId="0" borderId="101" xfId="0" applyBorder="1"/>
    <xf numFmtId="0" fontId="140" fillId="0" borderId="0" xfId="0" applyFont="1"/>
    <xf numFmtId="0" fontId="130" fillId="0" borderId="0" xfId="0" applyFont="1"/>
    <xf numFmtId="0" fontId="43" fillId="42" borderId="87" xfId="0" applyFont="1" applyFill="1" applyBorder="1"/>
    <xf numFmtId="0" fontId="43" fillId="42" borderId="87" xfId="0" applyFont="1" applyFill="1" applyBorder="1" applyAlignment="1">
      <alignment wrapText="1"/>
    </xf>
    <xf numFmtId="0" fontId="43" fillId="42" borderId="153" xfId="0" applyFont="1" applyFill="1" applyBorder="1"/>
    <xf numFmtId="0" fontId="43" fillId="42" borderId="153" xfId="0" applyFont="1" applyFill="1" applyBorder="1" applyAlignment="1">
      <alignment wrapText="1"/>
    </xf>
    <xf numFmtId="0" fontId="43" fillId="42" borderId="52" xfId="0" applyFont="1" applyFill="1" applyBorder="1" applyAlignment="1">
      <alignment horizontal="center" vertical="center" wrapText="1"/>
    </xf>
    <xf numFmtId="0" fontId="0" fillId="0" borderId="52" xfId="0" applyBorder="1"/>
    <xf numFmtId="0" fontId="43" fillId="0" borderId="48" xfId="0" applyFont="1" applyBorder="1"/>
    <xf numFmtId="0" fontId="0" fillId="0" borderId="77" xfId="0" applyBorder="1"/>
    <xf numFmtId="0" fontId="113" fillId="42" borderId="48" xfId="0" applyFont="1" applyFill="1" applyBorder="1"/>
    <xf numFmtId="0" fontId="0" fillId="42" borderId="52" xfId="0" applyFill="1" applyBorder="1"/>
    <xf numFmtId="0" fontId="113" fillId="42" borderId="52" xfId="0" applyFont="1" applyFill="1" applyBorder="1"/>
    <xf numFmtId="0" fontId="0" fillId="0" borderId="154" xfId="0" applyBorder="1"/>
    <xf numFmtId="0" fontId="43" fillId="42" borderId="52" xfId="0" applyFont="1" applyFill="1" applyBorder="1" applyAlignment="1">
      <alignment horizontal="left" vertical="center" wrapText="1"/>
    </xf>
    <xf numFmtId="0" fontId="122" fillId="0" borderId="48" xfId="0" applyFont="1" applyBorder="1"/>
    <xf numFmtId="0" fontId="122" fillId="0" borderId="52" xfId="0" applyFont="1" applyBorder="1" applyAlignment="1">
      <alignment wrapText="1"/>
    </xf>
    <xf numFmtId="0" fontId="142" fillId="0" borderId="48" xfId="0" applyFont="1" applyBorder="1"/>
    <xf numFmtId="0" fontId="142" fillId="0" borderId="52" xfId="0" applyFont="1" applyBorder="1"/>
    <xf numFmtId="0" fontId="143" fillId="47" borderId="48" xfId="0" applyFont="1" applyFill="1" applyBorder="1"/>
    <xf numFmtId="0" fontId="142" fillId="47" borderId="52" xfId="0" applyFont="1" applyFill="1" applyBorder="1"/>
    <xf numFmtId="0" fontId="144" fillId="47" borderId="52" xfId="0" applyFont="1" applyFill="1" applyBorder="1"/>
    <xf numFmtId="10" fontId="142" fillId="47" borderId="52" xfId="0" applyNumberFormat="1" applyFont="1" applyFill="1" applyBorder="1"/>
    <xf numFmtId="0" fontId="43" fillId="37" borderId="89" xfId="0" applyFont="1" applyFill="1" applyBorder="1"/>
    <xf numFmtId="0" fontId="43" fillId="0" borderId="45" xfId="0" applyFont="1" applyBorder="1" applyAlignment="1">
      <alignment horizontal="center"/>
    </xf>
    <xf numFmtId="0" fontId="43" fillId="0" borderId="46" xfId="0" applyFont="1" applyBorder="1" applyAlignment="1">
      <alignment horizontal="center"/>
    </xf>
    <xf numFmtId="0" fontId="43" fillId="0" borderId="47" xfId="0" applyFont="1" applyBorder="1" applyAlignment="1">
      <alignment horizontal="center"/>
    </xf>
    <xf numFmtId="0" fontId="0" fillId="40" borderId="49" xfId="0" applyFill="1" applyBorder="1"/>
    <xf numFmtId="0" fontId="0" fillId="40" borderId="86" xfId="0" applyFill="1" applyBorder="1"/>
    <xf numFmtId="179" fontId="0" fillId="0" borderId="8" xfId="0" applyNumberFormat="1" applyBorder="1"/>
    <xf numFmtId="179" fontId="0" fillId="37" borderId="8" xfId="4" applyNumberFormat="1" applyFont="1" applyFill="1" applyBorder="1"/>
    <xf numFmtId="0" fontId="43" fillId="42" borderId="89" xfId="0" applyFont="1" applyFill="1" applyBorder="1" applyAlignment="1">
      <alignment wrapText="1"/>
    </xf>
    <xf numFmtId="0" fontId="43" fillId="42" borderId="86" xfId="0" applyFont="1" applyFill="1" applyBorder="1" applyAlignment="1">
      <alignment horizontal="center" vertical="center" wrapText="1"/>
    </xf>
    <xf numFmtId="0" fontId="43" fillId="42" borderId="87" xfId="0" applyFont="1" applyFill="1" applyBorder="1" applyAlignment="1">
      <alignment horizontal="center" vertical="center" wrapText="1"/>
    </xf>
    <xf numFmtId="164" fontId="0" fillId="0" borderId="48" xfId="4" applyNumberFormat="1" applyFont="1" applyBorder="1" applyAlignment="1">
      <alignment horizontal="center"/>
    </xf>
    <xf numFmtId="178" fontId="0" fillId="0" borderId="48" xfId="4" applyNumberFormat="1" applyFont="1" applyBorder="1" applyAlignment="1">
      <alignment horizontal="right"/>
    </xf>
    <xf numFmtId="164" fontId="0" fillId="0" borderId="48" xfId="4" applyNumberFormat="1" applyFont="1" applyBorder="1" applyAlignment="1">
      <alignment horizontal="right"/>
    </xf>
    <xf numFmtId="3" fontId="0" fillId="0" borderId="24" xfId="31305" applyNumberFormat="1" applyFont="1" applyBorder="1" applyAlignment="1">
      <alignment horizontal="center" vertical="center"/>
    </xf>
    <xf numFmtId="9" fontId="43" fillId="0" borderId="45" xfId="1" applyFont="1" applyBorder="1"/>
    <xf numFmtId="9" fontId="43" fillId="0" borderId="46" xfId="1" applyFont="1" applyBorder="1"/>
    <xf numFmtId="9" fontId="43" fillId="0" borderId="47" xfId="1" applyFont="1" applyBorder="1"/>
    <xf numFmtId="9" fontId="0" fillId="0" borderId="24" xfId="1" applyFont="1" applyBorder="1" applyAlignment="1">
      <alignment horizontal="right"/>
    </xf>
    <xf numFmtId="9" fontId="0" fillId="0" borderId="29" xfId="1" applyFont="1" applyBorder="1" applyAlignment="1">
      <alignment horizontal="right"/>
    </xf>
    <xf numFmtId="9" fontId="0" fillId="0" borderId="38" xfId="1" applyFont="1" applyBorder="1" applyAlignment="1">
      <alignment horizontal="right"/>
    </xf>
    <xf numFmtId="6" fontId="0" fillId="0" borderId="60" xfId="0" applyNumberFormat="1" applyBorder="1"/>
    <xf numFmtId="9" fontId="0" fillId="0" borderId="61" xfId="1" applyFont="1" applyBorder="1" applyAlignment="1">
      <alignment horizontal="right"/>
    </xf>
    <xf numFmtId="1" fontId="0" fillId="0" borderId="99" xfId="0" applyNumberFormat="1" applyBorder="1" applyAlignment="1">
      <alignment horizontal="left"/>
    </xf>
    <xf numFmtId="1" fontId="0" fillId="0" borderId="31" xfId="0" applyNumberFormat="1" applyBorder="1" applyAlignment="1">
      <alignment horizontal="left"/>
    </xf>
    <xf numFmtId="1" fontId="0" fillId="0" borderId="61" xfId="0" applyNumberFormat="1" applyBorder="1" applyAlignment="1">
      <alignment horizontal="left"/>
    </xf>
    <xf numFmtId="3" fontId="0" fillId="0" borderId="27" xfId="0" applyNumberFormat="1" applyBorder="1"/>
    <xf numFmtId="3" fontId="0" fillId="0" borderId="27" xfId="0" applyNumberFormat="1" applyBorder="1" applyAlignment="1">
      <alignment wrapText="1"/>
    </xf>
    <xf numFmtId="3" fontId="0" fillId="0" borderId="5" xfId="0" applyNumberFormat="1" applyBorder="1"/>
    <xf numFmtId="3" fontId="0" fillId="0" borderId="63" xfId="0" applyNumberFormat="1" applyBorder="1"/>
    <xf numFmtId="0" fontId="43" fillId="0" borderId="87" xfId="0" applyFont="1" applyBorder="1"/>
    <xf numFmtId="0" fontId="43" fillId="0" borderId="107" xfId="0" applyFont="1" applyBorder="1"/>
    <xf numFmtId="0" fontId="43" fillId="0" borderId="71" xfId="0" applyFont="1" applyBorder="1"/>
    <xf numFmtId="43" fontId="0" fillId="0" borderId="0" xfId="4" applyFont="1" applyAlignment="1">
      <alignment wrapText="1"/>
    </xf>
    <xf numFmtId="0" fontId="0" fillId="36" borderId="101" xfId="0" applyFill="1" applyBorder="1"/>
    <xf numFmtId="0" fontId="0" fillId="36" borderId="102" xfId="0" applyFill="1" applyBorder="1"/>
    <xf numFmtId="0" fontId="0" fillId="36" borderId="103" xfId="0" applyFill="1" applyBorder="1"/>
    <xf numFmtId="0" fontId="0" fillId="36" borderId="59" xfId="0" applyFill="1" applyBorder="1"/>
    <xf numFmtId="0" fontId="0" fillId="36" borderId="60" xfId="0" applyFill="1" applyBorder="1"/>
    <xf numFmtId="0" fontId="0" fillId="36" borderId="30" xfId="0" applyFill="1" applyBorder="1"/>
    <xf numFmtId="0" fontId="0" fillId="36" borderId="54" xfId="0" applyFill="1" applyBorder="1"/>
    <xf numFmtId="9" fontId="118" fillId="0" borderId="62" xfId="1" applyBorder="1"/>
    <xf numFmtId="9" fontId="118" fillId="0" borderId="30" xfId="1" applyBorder="1"/>
    <xf numFmtId="9" fontId="118" fillId="0" borderId="54" xfId="1" applyBorder="1"/>
    <xf numFmtId="9" fontId="0" fillId="35" borderId="27" xfId="0" applyNumberFormat="1" applyFill="1" applyBorder="1"/>
    <xf numFmtId="0" fontId="0" fillId="35" borderId="27" xfId="0" applyFill="1" applyBorder="1"/>
    <xf numFmtId="0" fontId="0" fillId="35" borderId="64" xfId="0" quotePrefix="1" applyFill="1" applyBorder="1" applyAlignment="1">
      <alignment horizontal="left"/>
    </xf>
    <xf numFmtId="164" fontId="0" fillId="37" borderId="60" xfId="4" applyNumberFormat="1" applyFont="1" applyFill="1" applyBorder="1"/>
    <xf numFmtId="164" fontId="0" fillId="37" borderId="54" xfId="4" applyNumberFormat="1" applyFont="1" applyFill="1" applyBorder="1"/>
    <xf numFmtId="164" fontId="0" fillId="37" borderId="30" xfId="4" applyNumberFormat="1" applyFont="1" applyFill="1" applyBorder="1"/>
    <xf numFmtId="0" fontId="43" fillId="37" borderId="77" xfId="0" applyFont="1" applyFill="1" applyBorder="1"/>
    <xf numFmtId="164" fontId="0" fillId="37" borderId="104" xfId="4" applyNumberFormat="1" applyFont="1" applyFill="1" applyBorder="1"/>
    <xf numFmtId="164" fontId="0" fillId="37" borderId="52" xfId="4" applyNumberFormat="1" applyFont="1" applyFill="1" applyBorder="1"/>
    <xf numFmtId="0" fontId="0" fillId="0" borderId="103" xfId="0" applyBorder="1"/>
    <xf numFmtId="0" fontId="0" fillId="0" borderId="54" xfId="0" applyBorder="1"/>
    <xf numFmtId="164" fontId="0" fillId="37" borderId="101" xfId="4" applyNumberFormat="1" applyFont="1" applyFill="1" applyBorder="1"/>
    <xf numFmtId="164" fontId="0" fillId="37" borderId="78" xfId="4" applyNumberFormat="1" applyFont="1" applyFill="1" applyBorder="1"/>
    <xf numFmtId="164" fontId="0" fillId="37" borderId="102" xfId="4" applyNumberFormat="1" applyFont="1" applyFill="1" applyBorder="1"/>
    <xf numFmtId="164" fontId="0" fillId="37" borderId="79" xfId="4" applyNumberFormat="1" applyFont="1" applyFill="1" applyBorder="1"/>
    <xf numFmtId="164" fontId="0" fillId="37" borderId="75" xfId="4" applyNumberFormat="1" applyFont="1" applyFill="1" applyBorder="1"/>
    <xf numFmtId="0" fontId="0" fillId="40" borderId="52" xfId="0" applyFill="1" applyBorder="1"/>
    <xf numFmtId="10" fontId="0" fillId="40" borderId="52" xfId="0" applyNumberFormat="1" applyFill="1" applyBorder="1"/>
    <xf numFmtId="0" fontId="141" fillId="40" borderId="52" xfId="0" applyFont="1" applyFill="1" applyBorder="1"/>
    <xf numFmtId="0" fontId="142" fillId="40" borderId="52" xfId="0" applyFont="1" applyFill="1" applyBorder="1"/>
    <xf numFmtId="10" fontId="142" fillId="40" borderId="52" xfId="0" applyNumberFormat="1" applyFont="1" applyFill="1" applyBorder="1"/>
    <xf numFmtId="165" fontId="0" fillId="40" borderId="101" xfId="2" applyNumberFormat="1" applyFont="1" applyFill="1" applyBorder="1"/>
    <xf numFmtId="165" fontId="0" fillId="40" borderId="102" xfId="2" applyNumberFormat="1" applyFont="1" applyFill="1" applyBorder="1"/>
    <xf numFmtId="165" fontId="0" fillId="40" borderId="103" xfId="2" applyNumberFormat="1" applyFont="1" applyFill="1" applyBorder="1"/>
    <xf numFmtId="165" fontId="0" fillId="40" borderId="59" xfId="2" applyNumberFormat="1" applyFont="1" applyFill="1" applyBorder="1"/>
    <xf numFmtId="165" fontId="0" fillId="40" borderId="8" xfId="2" applyNumberFormat="1" applyFont="1" applyFill="1" applyBorder="1"/>
    <xf numFmtId="165" fontId="0" fillId="40" borderId="60" xfId="2" applyNumberFormat="1" applyFont="1" applyFill="1" applyBorder="1"/>
    <xf numFmtId="165" fontId="0" fillId="40" borderId="38" xfId="2" applyNumberFormat="1" applyFont="1" applyFill="1" applyBorder="1"/>
    <xf numFmtId="165" fontId="0" fillId="40" borderId="75" xfId="31315" applyNumberFormat="1" applyFont="1" applyFill="1" applyBorder="1"/>
    <xf numFmtId="165" fontId="0" fillId="40" borderId="75" xfId="2" applyNumberFormat="1" applyFont="1" applyFill="1" applyBorder="1"/>
    <xf numFmtId="165" fontId="0" fillId="40" borderId="155" xfId="2" applyNumberFormat="1" applyFont="1" applyFill="1" applyBorder="1"/>
    <xf numFmtId="8" fontId="0" fillId="0" borderId="0" xfId="0" applyNumberFormat="1"/>
    <xf numFmtId="9" fontId="0" fillId="0" borderId="24" xfId="1" applyFont="1" applyFill="1" applyBorder="1"/>
    <xf numFmtId="9" fontId="0" fillId="0" borderId="29" xfId="1" applyFont="1" applyFill="1" applyBorder="1"/>
    <xf numFmtId="9" fontId="0" fillId="0" borderId="38" xfId="1" applyFont="1" applyFill="1" applyBorder="1"/>
    <xf numFmtId="164" fontId="0" fillId="0" borderId="26" xfId="4" applyNumberFormat="1" applyFont="1" applyBorder="1" applyAlignment="1">
      <alignment horizontal="right"/>
    </xf>
    <xf numFmtId="3" fontId="0" fillId="0" borderId="29" xfId="31287" applyNumberFormat="1" applyFont="1" applyFill="1" applyBorder="1" applyAlignment="1">
      <alignment horizontal="center" vertical="center"/>
    </xf>
    <xf numFmtId="164" fontId="0" fillId="47" borderId="36" xfId="4" applyNumberFormat="1" applyFont="1" applyFill="1" applyBorder="1"/>
    <xf numFmtId="43" fontId="0" fillId="0" borderId="8" xfId="4" applyFont="1" applyBorder="1"/>
    <xf numFmtId="164" fontId="0" fillId="0" borderId="0" xfId="4" applyNumberFormat="1" applyFont="1"/>
    <xf numFmtId="0" fontId="43" fillId="40" borderId="44" xfId="0" applyFont="1" applyFill="1" applyBorder="1" applyAlignment="1">
      <alignment horizontal="center"/>
    </xf>
    <xf numFmtId="5" fontId="0" fillId="0" borderId="119" xfId="0" applyNumberFormat="1" applyBorder="1" applyAlignment="1">
      <alignment horizontal="right" vertical="center"/>
    </xf>
    <xf numFmtId="5" fontId="0" fillId="0" borderId="8" xfId="0" applyNumberFormat="1" applyBorder="1" applyAlignment="1">
      <alignment horizontal="right" vertical="center"/>
    </xf>
    <xf numFmtId="5" fontId="0" fillId="0" borderId="120" xfId="0" applyNumberFormat="1" applyBorder="1" applyAlignment="1">
      <alignment horizontal="right" vertical="center"/>
    </xf>
    <xf numFmtId="5" fontId="0" fillId="0" borderId="36" xfId="0" applyNumberFormat="1" applyBorder="1" applyAlignment="1">
      <alignment horizontal="right" vertical="center"/>
    </xf>
    <xf numFmtId="5" fontId="0" fillId="0" borderId="139" xfId="0" applyNumberFormat="1" applyBorder="1" applyAlignment="1">
      <alignment horizontal="right" vertical="center"/>
    </xf>
    <xf numFmtId="5" fontId="0" fillId="0" borderId="102" xfId="0" applyNumberFormat="1" applyBorder="1" applyAlignment="1">
      <alignment horizontal="right" vertical="center"/>
    </xf>
    <xf numFmtId="5" fontId="0" fillId="0" borderId="140" xfId="0" applyNumberFormat="1" applyBorder="1" applyAlignment="1">
      <alignment horizontal="right" vertical="center"/>
    </xf>
    <xf numFmtId="5" fontId="0" fillId="0" borderId="112" xfId="0" applyNumberFormat="1" applyBorder="1" applyAlignment="1">
      <alignment horizontal="right" vertical="center"/>
    </xf>
    <xf numFmtId="5" fontId="43" fillId="0" borderId="119" xfId="0" applyNumberFormat="1" applyFont="1" applyBorder="1" applyAlignment="1">
      <alignment horizontal="right" vertical="center"/>
    </xf>
    <xf numFmtId="5" fontId="43" fillId="0" borderId="8" xfId="0" applyNumberFormat="1" applyFont="1" applyBorder="1" applyAlignment="1">
      <alignment horizontal="right" vertical="center"/>
    </xf>
    <xf numFmtId="5" fontId="43" fillId="0" borderId="120" xfId="0" applyNumberFormat="1" applyFont="1" applyBorder="1" applyAlignment="1">
      <alignment horizontal="right" vertical="center"/>
    </xf>
    <xf numFmtId="5" fontId="43" fillId="0" borderId="36" xfId="0" applyNumberFormat="1" applyFont="1" applyBorder="1" applyAlignment="1">
      <alignment horizontal="right" vertical="center"/>
    </xf>
    <xf numFmtId="5" fontId="43" fillId="0" borderId="143" xfId="0" applyNumberFormat="1" applyFont="1" applyBorder="1" applyAlignment="1">
      <alignment horizontal="right" vertical="center"/>
    </xf>
    <xf numFmtId="5" fontId="43" fillId="0" borderId="30" xfId="0" applyNumberFormat="1" applyFont="1" applyBorder="1" applyAlignment="1">
      <alignment horizontal="right" vertical="center"/>
    </xf>
    <xf numFmtId="5" fontId="43" fillId="0" borderId="144" xfId="0" applyNumberFormat="1" applyFont="1" applyBorder="1" applyAlignment="1">
      <alignment horizontal="right" vertical="center"/>
    </xf>
    <xf numFmtId="5" fontId="43" fillId="0" borderId="113" xfId="0" applyNumberFormat="1" applyFont="1" applyBorder="1" applyAlignment="1">
      <alignment horizontal="right" vertical="center"/>
    </xf>
    <xf numFmtId="5" fontId="0" fillId="0" borderId="119" xfId="0" applyNumberFormat="1" applyBorder="1"/>
    <xf numFmtId="5" fontId="0" fillId="40" borderId="8" xfId="2" applyNumberFormat="1" applyFont="1" applyFill="1" applyBorder="1" applyAlignment="1">
      <alignment wrapText="1"/>
    </xf>
    <xf numFmtId="5" fontId="0" fillId="0" borderId="120" xfId="0" applyNumberFormat="1" applyBorder="1"/>
    <xf numFmtId="5" fontId="0" fillId="0" borderId="36" xfId="0" applyNumberFormat="1" applyBorder="1"/>
    <xf numFmtId="5" fontId="0" fillId="37" borderId="8" xfId="2" applyNumberFormat="1" applyFont="1" applyFill="1" applyBorder="1" applyAlignment="1">
      <alignment wrapText="1"/>
    </xf>
    <xf numFmtId="5" fontId="0" fillId="0" borderId="8" xfId="0" applyNumberFormat="1" applyBorder="1"/>
    <xf numFmtId="5" fontId="0" fillId="40" borderId="119" xfId="2" applyNumberFormat="1" applyFont="1" applyFill="1" applyBorder="1" applyAlignment="1">
      <alignment wrapText="1"/>
    </xf>
    <xf numFmtId="5" fontId="0" fillId="40" borderId="120" xfId="2" applyNumberFormat="1" applyFont="1" applyFill="1" applyBorder="1" applyAlignment="1">
      <alignment wrapText="1"/>
    </xf>
    <xf numFmtId="5" fontId="0" fillId="40" borderId="36" xfId="2" applyNumberFormat="1" applyFont="1" applyFill="1" applyBorder="1" applyAlignment="1">
      <alignment wrapText="1"/>
    </xf>
    <xf numFmtId="5" fontId="43" fillId="0" borderId="143" xfId="0" applyNumberFormat="1" applyFont="1" applyBorder="1"/>
    <xf numFmtId="5" fontId="43" fillId="0" borderId="30" xfId="0" applyNumberFormat="1" applyFont="1" applyBorder="1"/>
    <xf numFmtId="5" fontId="43" fillId="0" borderId="144" xfId="0" applyNumberFormat="1" applyFont="1" applyBorder="1"/>
    <xf numFmtId="5" fontId="43" fillId="0" borderId="113" xfId="0" applyNumberFormat="1" applyFont="1" applyBorder="1"/>
    <xf numFmtId="5" fontId="0" fillId="0" borderId="8" xfId="0" applyNumberFormat="1" applyBorder="1" applyAlignment="1">
      <alignment horizontal="right"/>
    </xf>
    <xf numFmtId="5" fontId="43" fillId="0" borderId="8" xfId="0" applyNumberFormat="1" applyFont="1" applyBorder="1" applyAlignment="1">
      <alignment horizontal="right"/>
    </xf>
    <xf numFmtId="5" fontId="118" fillId="37" borderId="8" xfId="2" applyNumberFormat="1" applyFont="1" applyFill="1" applyBorder="1" applyAlignment="1">
      <alignment horizontal="right" wrapText="1"/>
    </xf>
    <xf numFmtId="5" fontId="0" fillId="37" borderId="8" xfId="2" applyNumberFormat="1" applyFont="1" applyFill="1" applyBorder="1" applyAlignment="1">
      <alignment horizontal="right" wrapText="1"/>
    </xf>
    <xf numFmtId="5" fontId="0" fillId="0" borderId="63" xfId="2" applyNumberFormat="1" applyFont="1" applyBorder="1" applyAlignment="1">
      <alignment vertical="top"/>
    </xf>
    <xf numFmtId="5" fontId="0" fillId="0" borderId="29" xfId="2" applyNumberFormat="1" applyFont="1" applyBorder="1" applyAlignment="1">
      <alignment vertical="top"/>
    </xf>
    <xf numFmtId="5" fontId="0" fillId="0" borderId="65" xfId="2" applyNumberFormat="1" applyFont="1" applyBorder="1" applyAlignment="1">
      <alignment vertical="top"/>
    </xf>
    <xf numFmtId="5" fontId="0" fillId="0" borderId="27" xfId="2" applyNumberFormat="1" applyFont="1" applyBorder="1" applyAlignment="1">
      <alignment vertical="top"/>
    </xf>
    <xf numFmtId="5" fontId="0" fillId="0" borderId="63" xfId="2" applyNumberFormat="1" applyFont="1" applyFill="1" applyBorder="1" applyAlignment="1">
      <alignment vertical="top"/>
    </xf>
    <xf numFmtId="5" fontId="0" fillId="0" borderId="29" xfId="2" applyNumberFormat="1" applyFont="1" applyFill="1" applyBorder="1" applyAlignment="1">
      <alignment vertical="top"/>
    </xf>
    <xf numFmtId="5" fontId="0" fillId="0" borderId="65" xfId="2" applyNumberFormat="1" applyFont="1" applyFill="1" applyBorder="1" applyAlignment="1">
      <alignment vertical="top"/>
    </xf>
    <xf numFmtId="5" fontId="118" fillId="0" borderId="27" xfId="2" applyNumberFormat="1" applyFont="1" applyFill="1" applyBorder="1" applyAlignment="1">
      <alignment vertical="top"/>
    </xf>
    <xf numFmtId="5" fontId="0" fillId="0" borderId="63" xfId="2" applyNumberFormat="1" applyFont="1" applyBorder="1" applyAlignment="1">
      <alignment horizontal="right" vertical="top"/>
    </xf>
    <xf numFmtId="5" fontId="0" fillId="0" borderId="29" xfId="2" applyNumberFormat="1" applyFont="1" applyBorder="1" applyAlignment="1">
      <alignment horizontal="right" vertical="top"/>
    </xf>
    <xf numFmtId="5" fontId="0" fillId="0" borderId="65" xfId="2" applyNumberFormat="1" applyFont="1" applyBorder="1" applyAlignment="1">
      <alignment horizontal="right" vertical="top"/>
    </xf>
    <xf numFmtId="5" fontId="118" fillId="0" borderId="27" xfId="2" applyNumberFormat="1" applyFont="1" applyBorder="1" applyAlignment="1">
      <alignment vertical="top"/>
    </xf>
    <xf numFmtId="5" fontId="43" fillId="0" borderId="94" xfId="2" applyNumberFormat="1" applyFont="1" applyBorder="1" applyAlignment="1">
      <alignment vertical="top"/>
    </xf>
    <xf numFmtId="5" fontId="43" fillId="0" borderId="46" xfId="2" applyNumberFormat="1" applyFont="1" applyBorder="1" applyAlignment="1">
      <alignment vertical="top"/>
    </xf>
    <xf numFmtId="5" fontId="43" fillId="0" borderId="52" xfId="2" applyNumberFormat="1" applyFont="1" applyBorder="1" applyAlignment="1">
      <alignment vertical="top"/>
    </xf>
    <xf numFmtId="5" fontId="43" fillId="0" borderId="56" xfId="2" applyNumberFormat="1" applyFont="1" applyBorder="1" applyAlignment="1">
      <alignment vertical="top"/>
    </xf>
    <xf numFmtId="5" fontId="0" fillId="0" borderId="89" xfId="2" applyNumberFormat="1" applyFont="1" applyBorder="1" applyAlignment="1">
      <alignment horizontal="right" vertical="center"/>
    </xf>
    <xf numFmtId="5" fontId="0" fillId="0" borderId="102" xfId="2" applyNumberFormat="1" applyFont="1" applyBorder="1" applyAlignment="1">
      <alignment horizontal="right" vertical="center"/>
    </xf>
    <xf numFmtId="5" fontId="0" fillId="0" borderId="104" xfId="2" applyNumberFormat="1" applyFont="1" applyBorder="1" applyAlignment="1">
      <alignment horizontal="right" vertical="center"/>
    </xf>
    <xf numFmtId="5" fontId="0" fillId="0" borderId="27" xfId="2" applyNumberFormat="1" applyFont="1" applyBorder="1" applyAlignment="1">
      <alignment horizontal="right" vertical="center"/>
    </xf>
    <xf numFmtId="5" fontId="0" fillId="0" borderId="29" xfId="2" applyNumberFormat="1" applyFont="1" applyBorder="1" applyAlignment="1">
      <alignment horizontal="right" vertical="center"/>
    </xf>
    <xf numFmtId="5" fontId="0" fillId="0" borderId="65" xfId="2" applyNumberFormat="1" applyFont="1" applyBorder="1" applyAlignment="1">
      <alignment horizontal="right" vertical="center"/>
    </xf>
    <xf numFmtId="5" fontId="0" fillId="0" borderId="43" xfId="0" applyNumberFormat="1" applyBorder="1" applyAlignment="1">
      <alignment horizontal="right" vertical="center"/>
    </xf>
    <xf numFmtId="5" fontId="0" fillId="0" borderId="34" xfId="0" applyNumberFormat="1" applyBorder="1" applyAlignment="1">
      <alignment horizontal="right" vertical="center"/>
    </xf>
    <xf numFmtId="5" fontId="0" fillId="0" borderId="55" xfId="0" applyNumberFormat="1" applyBorder="1" applyAlignment="1">
      <alignment horizontal="right" vertical="center"/>
    </xf>
    <xf numFmtId="5" fontId="0" fillId="0" borderId="27" xfId="2" applyNumberFormat="1" applyFont="1" applyFill="1" applyBorder="1" applyAlignment="1">
      <alignment horizontal="right" vertical="center"/>
    </xf>
    <xf numFmtId="5" fontId="0" fillId="0" borderId="29" xfId="2" applyNumberFormat="1" applyFont="1" applyFill="1" applyBorder="1" applyAlignment="1">
      <alignment horizontal="right" vertical="center"/>
    </xf>
    <xf numFmtId="5" fontId="0" fillId="0" borderId="65" xfId="2" applyNumberFormat="1" applyFont="1" applyFill="1" applyBorder="1" applyAlignment="1">
      <alignment horizontal="right" vertical="center"/>
    </xf>
    <xf numFmtId="5" fontId="0" fillId="0" borderId="59" xfId="2" applyNumberFormat="1" applyFont="1" applyBorder="1" applyAlignment="1">
      <alignment horizontal="right" vertical="center"/>
    </xf>
    <xf numFmtId="5" fontId="0" fillId="0" borderId="8" xfId="2" applyNumberFormat="1" applyFont="1" applyBorder="1" applyAlignment="1">
      <alignment horizontal="right" vertical="center"/>
    </xf>
    <xf numFmtId="5" fontId="0" fillId="0" borderId="60" xfId="2" applyNumberFormat="1" applyFont="1" applyBorder="1" applyAlignment="1">
      <alignment horizontal="right" vertical="center"/>
    </xf>
    <xf numFmtId="5" fontId="0" fillId="36" borderId="62" xfId="0" applyNumberFormat="1" applyFill="1" applyBorder="1"/>
    <xf numFmtId="5" fontId="0" fillId="0" borderId="30" xfId="0" applyNumberFormat="1" applyBorder="1" applyAlignment="1">
      <alignment vertical="top" wrapText="1"/>
    </xf>
    <xf numFmtId="5" fontId="0" fillId="0" borderId="54" xfId="2" applyNumberFormat="1" applyFont="1" applyBorder="1" applyAlignment="1">
      <alignment vertical="top"/>
    </xf>
    <xf numFmtId="5" fontId="0" fillId="0" borderId="101" xfId="0" applyNumberFormat="1" applyBorder="1" applyAlignment="1">
      <alignment vertical="top" wrapText="1"/>
    </xf>
    <xf numFmtId="5" fontId="118" fillId="0" borderId="102" xfId="2" applyNumberFormat="1" applyFont="1" applyBorder="1" applyAlignment="1">
      <alignment vertical="top"/>
    </xf>
    <xf numFmtId="5" fontId="118" fillId="0" borderId="103" xfId="2" applyNumberFormat="1" applyFont="1" applyBorder="1" applyAlignment="1">
      <alignment vertical="top"/>
    </xf>
    <xf numFmtId="5" fontId="0" fillId="0" borderId="59" xfId="0" applyNumberFormat="1" applyBorder="1" applyAlignment="1">
      <alignment vertical="top" wrapText="1"/>
    </xf>
    <xf numFmtId="5" fontId="118" fillId="0" borderId="8" xfId="2" applyNumberFormat="1" applyFont="1" applyBorder="1" applyAlignment="1">
      <alignment vertical="top"/>
    </xf>
    <xf numFmtId="5" fontId="118" fillId="0" borderId="60" xfId="2" applyNumberFormat="1" applyFont="1" applyBorder="1" applyAlignment="1">
      <alignment vertical="top"/>
    </xf>
    <xf numFmtId="5" fontId="118" fillId="35" borderId="59" xfId="2" applyNumberFormat="1" applyFont="1" applyFill="1" applyBorder="1"/>
    <xf numFmtId="5" fontId="118" fillId="35" borderId="8" xfId="2" applyNumberFormat="1" applyFont="1" applyFill="1" applyBorder="1"/>
    <xf numFmtId="5" fontId="118" fillId="35" borderId="103" xfId="2" applyNumberFormat="1" applyFont="1" applyFill="1" applyBorder="1"/>
    <xf numFmtId="5" fontId="118" fillId="35" borderId="60" xfId="2" applyNumberFormat="1" applyFont="1" applyFill="1" applyBorder="1"/>
    <xf numFmtId="5" fontId="118" fillId="35" borderId="54" xfId="2" applyNumberFormat="1" applyFont="1" applyFill="1" applyBorder="1"/>
    <xf numFmtId="5" fontId="130" fillId="40" borderId="76" xfId="0" applyNumberFormat="1" applyFont="1" applyFill="1" applyBorder="1"/>
    <xf numFmtId="5" fontId="130" fillId="40" borderId="100" xfId="0" applyNumberFormat="1" applyFont="1" applyFill="1" applyBorder="1"/>
    <xf numFmtId="5" fontId="130" fillId="40" borderId="77" xfId="0" applyNumberFormat="1" applyFont="1" applyFill="1" applyBorder="1"/>
    <xf numFmtId="5" fontId="0" fillId="35" borderId="150" xfId="31315" applyNumberFormat="1" applyFont="1" applyFill="1" applyBorder="1"/>
    <xf numFmtId="5" fontId="0" fillId="35" borderId="83" xfId="2" applyNumberFormat="1" applyFont="1" applyFill="1" applyBorder="1"/>
    <xf numFmtId="5" fontId="0" fillId="35" borderId="151" xfId="2" applyNumberFormat="1" applyFont="1" applyFill="1" applyBorder="1"/>
    <xf numFmtId="5" fontId="0" fillId="35" borderId="101" xfId="2" applyNumberFormat="1" applyFont="1" applyFill="1" applyBorder="1"/>
    <xf numFmtId="5" fontId="0" fillId="35" borderId="102" xfId="2" applyNumberFormat="1" applyFont="1" applyFill="1" applyBorder="1"/>
    <xf numFmtId="5" fontId="0" fillId="35" borderId="103" xfId="2" applyNumberFormat="1" applyFont="1" applyFill="1" applyBorder="1"/>
    <xf numFmtId="5" fontId="0" fillId="35" borderId="59" xfId="2" applyNumberFormat="1" applyFont="1" applyFill="1" applyBorder="1"/>
    <xf numFmtId="5" fontId="0" fillId="35" borderId="8" xfId="2" applyNumberFormat="1" applyFont="1" applyFill="1" applyBorder="1"/>
    <xf numFmtId="5" fontId="0" fillId="35" borderId="60" xfId="2" applyNumberFormat="1" applyFont="1" applyFill="1" applyBorder="1"/>
    <xf numFmtId="5" fontId="0" fillId="35" borderId="54" xfId="2" applyNumberFormat="1" applyFont="1" applyFill="1" applyBorder="1"/>
    <xf numFmtId="5" fontId="130" fillId="40" borderId="88" xfId="2" applyNumberFormat="1" applyFont="1" applyFill="1" applyBorder="1"/>
    <xf numFmtId="5" fontId="130" fillId="40" borderId="49" xfId="2" applyNumberFormat="1" applyFont="1" applyFill="1" applyBorder="1"/>
    <xf numFmtId="5" fontId="130" fillId="40" borderId="86" xfId="2" applyNumberFormat="1" applyFont="1" applyFill="1" applyBorder="1"/>
    <xf numFmtId="5" fontId="118" fillId="35" borderId="109" xfId="2" applyNumberFormat="1" applyFont="1" applyFill="1" applyBorder="1"/>
    <xf numFmtId="5" fontId="118" fillId="35" borderId="110" xfId="2" applyNumberFormat="1" applyFont="1" applyFill="1" applyBorder="1"/>
    <xf numFmtId="5" fontId="118" fillId="35" borderId="111" xfId="2" applyNumberFormat="1" applyFont="1" applyFill="1" applyBorder="1"/>
    <xf numFmtId="5" fontId="0" fillId="0" borderId="59" xfId="2" applyNumberFormat="1" applyFont="1" applyFill="1" applyBorder="1"/>
    <xf numFmtId="5" fontId="118" fillId="35" borderId="112" xfId="2" applyNumberFormat="1" applyFont="1" applyFill="1" applyBorder="1"/>
    <xf numFmtId="5" fontId="118" fillId="35" borderId="102" xfId="2" applyNumberFormat="1" applyFont="1" applyFill="1" applyBorder="1"/>
    <xf numFmtId="5" fontId="118" fillId="35" borderId="36" xfId="2" applyNumberFormat="1" applyFont="1" applyFill="1" applyBorder="1"/>
    <xf numFmtId="5" fontId="118" fillId="35" borderId="113" xfId="2" applyNumberFormat="1" applyFont="1" applyFill="1" applyBorder="1"/>
    <xf numFmtId="5" fontId="118" fillId="35" borderId="30" xfId="2" applyNumberFormat="1" applyFont="1" applyFill="1" applyBorder="1"/>
    <xf numFmtId="5" fontId="0" fillId="40" borderId="0" xfId="0" applyNumberFormat="1" applyFill="1"/>
    <xf numFmtId="5" fontId="0" fillId="40" borderId="50" xfId="0" applyNumberFormat="1" applyFill="1" applyBorder="1"/>
    <xf numFmtId="5" fontId="118" fillId="35" borderId="150" xfId="31315" applyNumberFormat="1" applyFont="1" applyFill="1" applyBorder="1"/>
    <xf numFmtId="5" fontId="118" fillId="35" borderId="83" xfId="2" applyNumberFormat="1" applyFont="1" applyFill="1" applyBorder="1"/>
    <xf numFmtId="5" fontId="118" fillId="35" borderId="151" xfId="2" applyNumberFormat="1" applyFont="1" applyFill="1" applyBorder="1"/>
    <xf numFmtId="5" fontId="0" fillId="0" borderId="8" xfId="2" applyNumberFormat="1" applyFont="1" applyFill="1" applyBorder="1"/>
    <xf numFmtId="5" fontId="0" fillId="0" borderId="65" xfId="2" applyNumberFormat="1" applyFont="1" applyFill="1" applyBorder="1" applyAlignment="1">
      <alignment vertical="center"/>
    </xf>
    <xf numFmtId="5" fontId="0" fillId="0" borderId="27" xfId="2" applyNumberFormat="1" applyFont="1" applyFill="1" applyBorder="1" applyAlignment="1">
      <alignment vertical="center" wrapText="1"/>
    </xf>
    <xf numFmtId="5" fontId="0" fillId="0" borderId="29" xfId="2" applyNumberFormat="1" applyFont="1" applyFill="1" applyBorder="1" applyAlignment="1">
      <alignment vertical="center" wrapText="1"/>
    </xf>
    <xf numFmtId="5" fontId="0" fillId="0" borderId="60" xfId="2" applyNumberFormat="1" applyFont="1" applyFill="1" applyBorder="1" applyAlignment="1">
      <alignment vertical="center"/>
    </xf>
    <xf numFmtId="5" fontId="0" fillId="0" borderId="59" xfId="2" applyNumberFormat="1" applyFont="1" applyBorder="1"/>
    <xf numFmtId="5" fontId="0" fillId="0" borderId="8" xfId="2" applyNumberFormat="1" applyFont="1" applyBorder="1"/>
    <xf numFmtId="5" fontId="0" fillId="0" borderId="60" xfId="2" applyNumberFormat="1" applyFont="1" applyBorder="1"/>
    <xf numFmtId="5" fontId="0" fillId="0" borderId="28" xfId="2" applyNumberFormat="1" applyFont="1" applyFill="1" applyBorder="1" applyAlignment="1">
      <alignment vertical="center"/>
    </xf>
    <xf numFmtId="5" fontId="0" fillId="0" borderId="39" xfId="2" applyNumberFormat="1" applyFont="1" applyFill="1" applyBorder="1" applyAlignment="1">
      <alignment vertical="center" wrapText="1"/>
    </xf>
    <xf numFmtId="5" fontId="0" fillId="0" borderId="66" xfId="2" applyNumberFormat="1" applyFont="1" applyFill="1" applyBorder="1" applyAlignment="1">
      <alignment vertical="center" wrapText="1"/>
    </xf>
    <xf numFmtId="5" fontId="0" fillId="0" borderId="50" xfId="2" applyNumberFormat="1" applyFont="1" applyFill="1" applyBorder="1" applyAlignment="1">
      <alignment vertical="center"/>
    </xf>
    <xf numFmtId="5" fontId="43" fillId="0" borderId="78" xfId="2" applyNumberFormat="1" applyFont="1" applyFill="1" applyBorder="1" applyAlignment="1">
      <alignment vertical="center" wrapText="1"/>
    </xf>
    <xf numFmtId="5" fontId="43" fillId="0" borderId="79" xfId="2" applyNumberFormat="1" applyFont="1" applyFill="1" applyBorder="1" applyAlignment="1">
      <alignment vertical="center" wrapText="1"/>
    </xf>
    <xf numFmtId="5" fontId="43" fillId="0" borderId="80" xfId="2" applyNumberFormat="1" applyFont="1" applyFill="1" applyBorder="1" applyAlignment="1">
      <alignment vertical="center" wrapText="1"/>
    </xf>
    <xf numFmtId="5" fontId="0" fillId="0" borderId="78" xfId="0" applyNumberFormat="1" applyBorder="1"/>
    <xf numFmtId="5" fontId="0" fillId="0" borderId="79" xfId="0" applyNumberFormat="1" applyBorder="1"/>
    <xf numFmtId="5" fontId="0" fillId="0" borderId="80" xfId="0" applyNumberFormat="1" applyBorder="1"/>
    <xf numFmtId="5" fontId="0" fillId="0" borderId="100" xfId="0" applyNumberFormat="1" applyBorder="1"/>
    <xf numFmtId="5" fontId="0" fillId="37" borderId="24" xfId="0" applyNumberFormat="1" applyFill="1" applyBorder="1"/>
    <xf numFmtId="5" fontId="0" fillId="37" borderId="29" xfId="0" applyNumberFormat="1" applyFill="1" applyBorder="1"/>
    <xf numFmtId="5" fontId="0" fillId="37" borderId="38" xfId="0" applyNumberFormat="1" applyFill="1" applyBorder="1"/>
    <xf numFmtId="5" fontId="0" fillId="37" borderId="37" xfId="0" applyNumberFormat="1" applyFill="1" applyBorder="1"/>
    <xf numFmtId="5" fontId="0" fillId="37" borderId="28" xfId="0" applyNumberFormat="1" applyFill="1" applyBorder="1"/>
    <xf numFmtId="5" fontId="0" fillId="0" borderId="59" xfId="2" applyNumberFormat="1" applyFont="1" applyFill="1" applyBorder="1" applyAlignment="1">
      <alignment horizontal="right"/>
    </xf>
    <xf numFmtId="5" fontId="0" fillId="0" borderId="8" xfId="2" applyNumberFormat="1" applyFont="1" applyFill="1" applyBorder="1" applyAlignment="1">
      <alignment horizontal="right"/>
    </xf>
    <xf numFmtId="5" fontId="0" fillId="0" borderId="65" xfId="2" applyNumberFormat="1" applyFont="1" applyFill="1" applyBorder="1" applyAlignment="1">
      <alignment horizontal="right"/>
    </xf>
    <xf numFmtId="5" fontId="0" fillId="0" borderId="36" xfId="2" applyNumberFormat="1" applyFont="1" applyBorder="1" applyAlignment="1">
      <alignment horizontal="right"/>
    </xf>
    <xf numFmtId="5" fontId="0" fillId="0" borderId="8" xfId="2" applyNumberFormat="1" applyFont="1" applyBorder="1" applyAlignment="1">
      <alignment horizontal="right"/>
    </xf>
    <xf numFmtId="5" fontId="0" fillId="0" borderId="28" xfId="2" applyNumberFormat="1" applyFont="1" applyFill="1" applyBorder="1" applyAlignment="1">
      <alignment horizontal="right"/>
    </xf>
    <xf numFmtId="5" fontId="0" fillId="0" borderId="29" xfId="2" applyNumberFormat="1" applyFont="1" applyFill="1" applyBorder="1" applyAlignment="1">
      <alignment horizontal="right" wrapText="1"/>
    </xf>
    <xf numFmtId="5" fontId="0" fillId="0" borderId="38" xfId="2" applyNumberFormat="1" applyFont="1" applyFill="1" applyBorder="1" applyAlignment="1">
      <alignment horizontal="right"/>
    </xf>
    <xf numFmtId="5" fontId="0" fillId="0" borderId="36" xfId="2" applyNumberFormat="1" applyFont="1" applyBorder="1"/>
    <xf numFmtId="5" fontId="0" fillId="0" borderId="59" xfId="2" applyNumberFormat="1" applyFont="1" applyFill="1" applyBorder="1" applyAlignment="1">
      <alignment vertical="center"/>
    </xf>
    <xf numFmtId="5" fontId="0" fillId="0" borderId="38" xfId="2" applyNumberFormat="1" applyFont="1" applyFill="1" applyBorder="1"/>
    <xf numFmtId="5" fontId="0" fillId="0" borderId="65" xfId="2" applyNumberFormat="1" applyFont="1" applyBorder="1" applyAlignment="1">
      <alignment vertical="center"/>
    </xf>
    <xf numFmtId="5" fontId="0" fillId="0" borderId="68" xfId="2" applyNumberFormat="1" applyFont="1" applyFill="1" applyBorder="1" applyAlignment="1">
      <alignment vertical="center"/>
    </xf>
    <xf numFmtId="5" fontId="0" fillId="0" borderId="0" xfId="2" applyNumberFormat="1" applyFont="1" applyFill="1" applyBorder="1" applyAlignment="1">
      <alignment vertical="center" wrapText="1"/>
    </xf>
    <xf numFmtId="5" fontId="0" fillId="0" borderId="34" xfId="0" applyNumberFormat="1" applyBorder="1"/>
    <xf numFmtId="5" fontId="0" fillId="0" borderId="26" xfId="0" applyNumberFormat="1" applyBorder="1"/>
    <xf numFmtId="5" fontId="0" fillId="0" borderId="44" xfId="0" applyNumberFormat="1" applyBorder="1"/>
    <xf numFmtId="5" fontId="43" fillId="0" borderId="78" xfId="2" applyNumberFormat="1" applyFont="1" applyBorder="1" applyAlignment="1">
      <alignment vertical="center" wrapText="1"/>
    </xf>
    <xf numFmtId="5" fontId="43" fillId="0" borderId="79" xfId="2" applyNumberFormat="1" applyFont="1" applyBorder="1" applyAlignment="1">
      <alignment vertical="center" wrapText="1"/>
    </xf>
    <xf numFmtId="5" fontId="43" fillId="0" borderId="80" xfId="2" applyNumberFormat="1" applyFont="1" applyBorder="1" applyAlignment="1">
      <alignment vertical="center" wrapText="1"/>
    </xf>
    <xf numFmtId="5" fontId="43" fillId="0" borderId="100" xfId="2" applyNumberFormat="1" applyFont="1" applyBorder="1" applyAlignment="1">
      <alignment vertical="center" wrapText="1"/>
    </xf>
    <xf numFmtId="10" fontId="81" fillId="0" borderId="0" xfId="0" applyNumberFormat="1" applyFont="1" applyAlignment="1">
      <alignment horizontal="left" wrapText="1"/>
    </xf>
    <xf numFmtId="1" fontId="0" fillId="37" borderId="8" xfId="1" applyNumberFormat="1" applyFont="1" applyFill="1" applyBorder="1" applyAlignment="1">
      <alignment horizontal="left" wrapText="1" indent="10"/>
    </xf>
    <xf numFmtId="0" fontId="43" fillId="37" borderId="87" xfId="0" applyFont="1" applyFill="1" applyBorder="1"/>
    <xf numFmtId="5" fontId="0" fillId="0" borderId="0" xfId="0" applyNumberFormat="1"/>
    <xf numFmtId="165" fontId="118" fillId="0" borderId="0" xfId="2" applyNumberFormat="1"/>
    <xf numFmtId="165" fontId="0" fillId="0" borderId="0" xfId="2" applyNumberFormat="1" applyFont="1"/>
    <xf numFmtId="49" fontId="116" fillId="0" borderId="89" xfId="0" applyNumberFormat="1" applyFont="1" applyBorder="1" applyAlignment="1">
      <alignment horizontal="center"/>
    </xf>
    <xf numFmtId="0" fontId="0" fillId="0" borderId="100" xfId="0" applyBorder="1"/>
    <xf numFmtId="0" fontId="43" fillId="37" borderId="37" xfId="0" applyFont="1" applyFill="1" applyBorder="1"/>
    <xf numFmtId="0" fontId="43" fillId="37" borderId="29" xfId="0" applyFont="1" applyFill="1" applyBorder="1"/>
    <xf numFmtId="164" fontId="0" fillId="0" borderId="71" xfId="0" applyNumberFormat="1" applyBorder="1"/>
    <xf numFmtId="164" fontId="0" fillId="0" borderId="61" xfId="0" applyNumberFormat="1" applyBorder="1"/>
    <xf numFmtId="7" fontId="0" fillId="0" borderId="0" xfId="0" applyNumberFormat="1"/>
    <xf numFmtId="164" fontId="0" fillId="0" borderId="30" xfId="4" applyNumberFormat="1" applyFont="1" applyBorder="1" applyAlignment="1">
      <alignment horizontal="left"/>
    </xf>
    <xf numFmtId="164" fontId="0" fillId="0" borderId="30" xfId="0" applyNumberFormat="1" applyBorder="1" applyAlignment="1">
      <alignment horizontal="left"/>
    </xf>
    <xf numFmtId="164" fontId="0" fillId="0" borderId="30" xfId="4" applyNumberFormat="1" applyFont="1" applyBorder="1" applyAlignment="1">
      <alignment horizontal="left" vertical="center" wrapText="1"/>
    </xf>
    <xf numFmtId="0" fontId="0" fillId="48" borderId="0" xfId="0" applyFill="1"/>
    <xf numFmtId="0" fontId="43" fillId="48" borderId="75" xfId="31324" applyFont="1" applyFill="1" applyBorder="1"/>
    <xf numFmtId="5" fontId="0" fillId="0" borderId="0" xfId="2" applyNumberFormat="1" applyFont="1"/>
    <xf numFmtId="171" fontId="118" fillId="0" borderId="31" xfId="1" applyNumberFormat="1" applyFont="1" applyBorder="1"/>
    <xf numFmtId="3" fontId="43" fillId="50" borderId="102" xfId="4" applyNumberFormat="1" applyFont="1" applyFill="1" applyBorder="1"/>
    <xf numFmtId="0" fontId="43" fillId="37" borderId="88" xfId="0" applyFont="1" applyFill="1" applyBorder="1"/>
    <xf numFmtId="164" fontId="0" fillId="0" borderId="8" xfId="4" applyNumberFormat="1" applyFont="1" applyFill="1" applyBorder="1"/>
    <xf numFmtId="165" fontId="0" fillId="0" borderId="32" xfId="2" applyNumberFormat="1" applyFont="1" applyBorder="1" applyAlignment="1">
      <alignment horizontal="right"/>
    </xf>
    <xf numFmtId="165" fontId="43" fillId="42" borderId="32" xfId="2" applyNumberFormat="1" applyFont="1" applyFill="1" applyBorder="1" applyAlignment="1">
      <alignment horizontal="right" wrapText="1"/>
    </xf>
    <xf numFmtId="165" fontId="0" fillId="0" borderId="48" xfId="2" applyNumberFormat="1" applyFont="1" applyBorder="1" applyAlignment="1">
      <alignment horizontal="right"/>
    </xf>
    <xf numFmtId="5" fontId="81" fillId="0" borderId="0" xfId="0" applyNumberFormat="1" applyFont="1"/>
    <xf numFmtId="164" fontId="0" fillId="0" borderId="38" xfId="0" applyNumberFormat="1" applyBorder="1" applyAlignment="1">
      <alignment horizontal="right"/>
    </xf>
    <xf numFmtId="37" fontId="43" fillId="0" borderId="0" xfId="4" applyNumberFormat="1" applyFont="1"/>
    <xf numFmtId="182" fontId="0" fillId="0" borderId="38" xfId="2" applyNumberFormat="1" applyFont="1" applyBorder="1"/>
    <xf numFmtId="182" fontId="0" fillId="0" borderId="47" xfId="2" applyNumberFormat="1" applyFont="1" applyBorder="1"/>
    <xf numFmtId="182" fontId="0" fillId="0" borderId="60" xfId="2" applyNumberFormat="1" applyFont="1" applyFill="1" applyBorder="1" applyAlignment="1">
      <alignment horizontal="right"/>
    </xf>
    <xf numFmtId="182" fontId="0" fillId="0" borderId="0" xfId="2" applyNumberFormat="1" applyFont="1" applyBorder="1"/>
    <xf numFmtId="2" fontId="0" fillId="0" borderId="0" xfId="1" applyNumberFormat="1" applyFont="1"/>
    <xf numFmtId="164" fontId="0" fillId="0" borderId="36" xfId="4" applyNumberFormat="1" applyFont="1" applyBorder="1"/>
    <xf numFmtId="164" fontId="0" fillId="0" borderId="35" xfId="4" applyNumberFormat="1" applyFont="1" applyBorder="1"/>
    <xf numFmtId="9" fontId="0" fillId="0" borderId="0" xfId="1" applyFont="1" applyFill="1" applyBorder="1"/>
    <xf numFmtId="9" fontId="0" fillId="0" borderId="31" xfId="0" applyNumberFormat="1" applyBorder="1" applyAlignment="1">
      <alignment horizontal="right"/>
    </xf>
    <xf numFmtId="5" fontId="0" fillId="0" borderId="0" xfId="1" applyNumberFormat="1" applyFont="1"/>
    <xf numFmtId="0" fontId="127" fillId="0" borderId="0" xfId="0" applyFont="1"/>
    <xf numFmtId="0" fontId="127" fillId="0" borderId="0" xfId="0" applyFont="1" applyAlignment="1">
      <alignment vertical="center" wrapText="1"/>
    </xf>
    <xf numFmtId="0" fontId="134" fillId="0" borderId="0" xfId="0" applyFont="1" applyAlignment="1">
      <alignment horizontal="centerContinuous" vertical="center"/>
    </xf>
    <xf numFmtId="49" fontId="43" fillId="0" borderId="0" xfId="0" applyNumberFormat="1" applyFont="1" applyAlignment="1">
      <alignment horizontal="center"/>
    </xf>
    <xf numFmtId="0" fontId="43" fillId="0" borderId="142" xfId="0" applyFont="1" applyBorder="1" applyAlignment="1">
      <alignment wrapText="1"/>
    </xf>
    <xf numFmtId="3" fontId="114" fillId="0" borderId="0" xfId="0" applyNumberFormat="1" applyFont="1"/>
    <xf numFmtId="9" fontId="0" fillId="0" borderId="0" xfId="1" applyFont="1" applyAlignment="1">
      <alignment horizontal="left" wrapText="1"/>
    </xf>
    <xf numFmtId="3" fontId="43" fillId="0" borderId="77" xfId="0" applyNumberFormat="1" applyFont="1" applyBorder="1"/>
    <xf numFmtId="3" fontId="43" fillId="0" borderId="76" xfId="0" applyNumberFormat="1" applyFont="1" applyBorder="1"/>
    <xf numFmtId="3" fontId="43" fillId="0" borderId="79" xfId="0" applyNumberFormat="1" applyFont="1" applyBorder="1"/>
    <xf numFmtId="3" fontId="43" fillId="0" borderId="77" xfId="0" applyNumberFormat="1" applyFont="1" applyBorder="1" applyAlignment="1">
      <alignment horizontal="center" vertical="center"/>
    </xf>
    <xf numFmtId="3" fontId="43" fillId="0" borderId="114" xfId="0" applyNumberFormat="1" applyFont="1" applyBorder="1" applyAlignment="1">
      <alignment horizontal="center" vertical="center"/>
    </xf>
    <xf numFmtId="3" fontId="43" fillId="0" borderId="76" xfId="0" applyNumberFormat="1" applyFont="1" applyBorder="1" applyAlignment="1">
      <alignment horizontal="center" vertical="center"/>
    </xf>
    <xf numFmtId="3" fontId="0" fillId="0" borderId="26" xfId="31305" applyNumberFormat="1" applyFont="1" applyBorder="1" applyAlignment="1">
      <alignment horizontal="center" vertical="center"/>
    </xf>
    <xf numFmtId="3" fontId="43" fillId="0" borderId="100" xfId="0" applyNumberFormat="1" applyFont="1" applyBorder="1" applyAlignment="1">
      <alignment horizontal="center" vertical="center"/>
    </xf>
    <xf numFmtId="3" fontId="0" fillId="0" borderId="42" xfId="31305" applyNumberFormat="1" applyFont="1" applyBorder="1" applyAlignment="1">
      <alignment horizontal="center" vertical="center"/>
    </xf>
    <xf numFmtId="3" fontId="43" fillId="0" borderId="106" xfId="0" applyNumberFormat="1" applyFont="1" applyBorder="1" applyAlignment="1">
      <alignment horizontal="center" vertical="center"/>
    </xf>
    <xf numFmtId="0" fontId="43" fillId="0" borderId="76" xfId="0" applyFont="1" applyBorder="1" applyAlignment="1">
      <alignment horizontal="center"/>
    </xf>
    <xf numFmtId="3" fontId="0" fillId="0" borderId="67" xfId="0" applyNumberFormat="1" applyBorder="1" applyAlignment="1">
      <alignment horizontal="center" vertical="center"/>
    </xf>
    <xf numFmtId="44" fontId="0" fillId="0" borderId="0" xfId="2" applyFont="1" applyAlignment="1">
      <alignment wrapText="1"/>
    </xf>
    <xf numFmtId="44" fontId="118" fillId="0" borderId="0" xfId="2"/>
    <xf numFmtId="0" fontId="43" fillId="44" borderId="43" xfId="0" quotePrefix="1" applyFont="1" applyFill="1" applyBorder="1" applyAlignment="1">
      <alignment horizontal="left"/>
    </xf>
    <xf numFmtId="5" fontId="43" fillId="44" borderId="56" xfId="2" applyNumberFormat="1" applyFont="1" applyFill="1" applyBorder="1" applyAlignment="1">
      <alignment horizontal="right" vertical="center"/>
    </xf>
    <xf numFmtId="5" fontId="43" fillId="44" borderId="46" xfId="2" applyNumberFormat="1" applyFont="1" applyFill="1" applyBorder="1" applyAlignment="1">
      <alignment horizontal="right" vertical="center"/>
    </xf>
    <xf numFmtId="5" fontId="43" fillId="44" borderId="52" xfId="2" applyNumberFormat="1" applyFont="1" applyFill="1" applyBorder="1" applyAlignment="1">
      <alignment horizontal="right" vertical="center"/>
    </xf>
    <xf numFmtId="9" fontId="43" fillId="44" borderId="45" xfId="1" applyFont="1" applyFill="1" applyBorder="1" applyAlignment="1">
      <alignment horizontal="right" vertical="center"/>
    </xf>
    <xf numFmtId="9" fontId="43" fillId="44" borderId="46" xfId="1" applyFont="1" applyFill="1" applyBorder="1" applyAlignment="1">
      <alignment horizontal="right" vertical="center"/>
    </xf>
    <xf numFmtId="9" fontId="43" fillId="44" borderId="47" xfId="1" applyFont="1" applyFill="1" applyBorder="1" applyAlignment="1">
      <alignment horizontal="right" vertical="center"/>
    </xf>
    <xf numFmtId="5" fontId="118" fillId="35" borderId="76" xfId="2" applyNumberFormat="1" applyFill="1" applyBorder="1"/>
    <xf numFmtId="5" fontId="118" fillId="35" borderId="100" xfId="2" applyNumberFormat="1" applyFill="1" applyBorder="1"/>
    <xf numFmtId="5" fontId="118" fillId="35" borderId="77" xfId="2" applyNumberFormat="1" applyFill="1" applyBorder="1"/>
    <xf numFmtId="5" fontId="0" fillId="35" borderId="76" xfId="0" applyNumberFormat="1" applyFill="1" applyBorder="1"/>
    <xf numFmtId="5" fontId="0" fillId="35" borderId="100" xfId="0" applyNumberFormat="1" applyFill="1" applyBorder="1"/>
    <xf numFmtId="5" fontId="0" fillId="35" borderId="77" xfId="0" applyNumberFormat="1" applyFill="1" applyBorder="1"/>
    <xf numFmtId="0" fontId="0" fillId="35" borderId="76" xfId="0" applyFill="1" applyBorder="1"/>
    <xf numFmtId="0" fontId="0" fillId="35" borderId="100" xfId="0" applyFill="1" applyBorder="1"/>
    <xf numFmtId="0" fontId="0" fillId="35" borderId="77" xfId="0" applyFill="1" applyBorder="1"/>
    <xf numFmtId="5" fontId="43" fillId="44" borderId="45" xfId="0" quotePrefix="1" applyNumberFormat="1" applyFont="1" applyFill="1" applyBorder="1" applyAlignment="1">
      <alignment horizontal="left"/>
    </xf>
    <xf numFmtId="44" fontId="0" fillId="0" borderId="0" xfId="2" applyFont="1" applyAlignment="1">
      <alignment horizontal="center"/>
    </xf>
    <xf numFmtId="3" fontId="43" fillId="36" borderId="29" xfId="4" applyNumberFormat="1" applyFont="1" applyFill="1" applyBorder="1"/>
    <xf numFmtId="0" fontId="0" fillId="39" borderId="59" xfId="0" applyFill="1" applyBorder="1"/>
    <xf numFmtId="164" fontId="43" fillId="35" borderId="44" xfId="4" applyNumberFormat="1" applyFont="1" applyFill="1" applyBorder="1" applyAlignment="1">
      <alignment horizontal="center"/>
    </xf>
    <xf numFmtId="0" fontId="0" fillId="39" borderId="25" xfId="0" applyFill="1" applyBorder="1"/>
    <xf numFmtId="0" fontId="0" fillId="39" borderId="62" xfId="0" applyFill="1" applyBorder="1"/>
    <xf numFmtId="164" fontId="0" fillId="47" borderId="113" xfId="4" applyNumberFormat="1" applyFont="1" applyFill="1" applyBorder="1"/>
    <xf numFmtId="164" fontId="0" fillId="0" borderId="46" xfId="4" applyNumberFormat="1" applyFont="1" applyBorder="1" applyAlignment="1">
      <alignment horizontal="center"/>
    </xf>
    <xf numFmtId="164" fontId="0" fillId="0" borderId="46" xfId="4" applyNumberFormat="1" applyFont="1" applyBorder="1" applyAlignment="1">
      <alignment horizontal="right"/>
    </xf>
    <xf numFmtId="164" fontId="43" fillId="35" borderId="54" xfId="4" applyNumberFormat="1" applyFont="1" applyFill="1" applyBorder="1" applyAlignment="1">
      <alignment horizontal="center"/>
    </xf>
    <xf numFmtId="0" fontId="43" fillId="36" borderId="62" xfId="0" applyFont="1" applyFill="1" applyBorder="1"/>
    <xf numFmtId="164" fontId="0" fillId="42" borderId="32" xfId="4" quotePrefix="1" applyNumberFormat="1" applyFont="1" applyFill="1" applyBorder="1" applyAlignment="1">
      <alignment horizontal="center" wrapText="1"/>
    </xf>
    <xf numFmtId="0" fontId="42" fillId="0" borderId="63" xfId="0" applyFont="1" applyBorder="1" applyAlignment="1">
      <alignment horizontal="left" vertical="center"/>
    </xf>
    <xf numFmtId="43" fontId="0" fillId="0" borderId="8" xfId="0" applyNumberFormat="1" applyBorder="1"/>
    <xf numFmtId="164" fontId="0" fillId="0" borderId="58" xfId="4" applyNumberFormat="1" applyFont="1" applyBorder="1" applyAlignment="1">
      <alignment horizontal="right"/>
    </xf>
    <xf numFmtId="164" fontId="43" fillId="42" borderId="90" xfId="4" applyNumberFormat="1" applyFont="1" applyFill="1" applyBorder="1" applyAlignment="1">
      <alignment wrapText="1"/>
    </xf>
    <xf numFmtId="164" fontId="0" fillId="42" borderId="104" xfId="4" applyNumberFormat="1" applyFont="1" applyFill="1" applyBorder="1" applyAlignment="1">
      <alignment wrapText="1"/>
    </xf>
    <xf numFmtId="3" fontId="0" fillId="46" borderId="27" xfId="0" applyNumberFormat="1" applyFill="1" applyBorder="1"/>
    <xf numFmtId="0" fontId="43" fillId="45" borderId="27" xfId="0" applyFont="1" applyFill="1" applyBorder="1" applyAlignment="1">
      <alignment wrapText="1"/>
    </xf>
    <xf numFmtId="9" fontId="0" fillId="46" borderId="27" xfId="0" applyNumberFormat="1" applyFill="1" applyBorder="1" applyAlignment="1">
      <alignment horizontal="right" vertical="center"/>
    </xf>
    <xf numFmtId="0" fontId="0" fillId="46" borderId="28" xfId="0" applyFill="1" applyBorder="1" applyAlignment="1">
      <alignment horizontal="right"/>
    </xf>
    <xf numFmtId="3" fontId="0" fillId="46" borderId="28" xfId="0" applyNumberFormat="1" applyFill="1" applyBorder="1"/>
    <xf numFmtId="1" fontId="0" fillId="46" borderId="28" xfId="0" applyNumberFormat="1" applyFill="1" applyBorder="1" applyAlignment="1">
      <alignment horizontal="right"/>
    </xf>
    <xf numFmtId="0" fontId="0" fillId="46" borderId="28" xfId="0" applyFill="1" applyBorder="1"/>
    <xf numFmtId="3" fontId="0" fillId="46" borderId="0" xfId="0" applyNumberFormat="1" applyFill="1"/>
    <xf numFmtId="3" fontId="0" fillId="46" borderId="51" xfId="0" applyNumberFormat="1" applyFill="1" applyBorder="1"/>
    <xf numFmtId="9" fontId="0" fillId="46" borderId="8" xfId="0" applyNumberFormat="1" applyFill="1" applyBorder="1"/>
    <xf numFmtId="164" fontId="0" fillId="46" borderId="8" xfId="4" applyNumberFormat="1" applyFont="1" applyFill="1" applyBorder="1" applyAlignment="1">
      <alignment wrapText="1"/>
    </xf>
    <xf numFmtId="43" fontId="43" fillId="42" borderId="8" xfId="4" applyFont="1" applyFill="1" applyBorder="1" applyAlignment="1">
      <alignment wrapText="1"/>
    </xf>
    <xf numFmtId="0" fontId="43" fillId="45" borderId="8" xfId="0" applyFont="1" applyFill="1" applyBorder="1" applyAlignment="1">
      <alignment wrapText="1"/>
    </xf>
    <xf numFmtId="164" fontId="0" fillId="45" borderId="8" xfId="4" applyNumberFormat="1" applyFont="1" applyFill="1" applyBorder="1" applyAlignment="1">
      <alignment wrapText="1"/>
    </xf>
    <xf numFmtId="43" fontId="43" fillId="42" borderId="8" xfId="0" applyNumberFormat="1" applyFont="1" applyFill="1" applyBorder="1" applyAlignment="1">
      <alignment wrapText="1"/>
    </xf>
    <xf numFmtId="0" fontId="43" fillId="45" borderId="99" xfId="0" applyFont="1" applyFill="1" applyBorder="1" applyAlignment="1">
      <alignment wrapText="1"/>
    </xf>
    <xf numFmtId="164" fontId="0" fillId="45" borderId="104" xfId="4" applyNumberFormat="1" applyFont="1" applyFill="1" applyBorder="1" applyAlignment="1">
      <alignment wrapText="1"/>
    </xf>
    <xf numFmtId="0" fontId="43" fillId="45" borderId="104" xfId="0" applyFont="1" applyFill="1" applyBorder="1" applyAlignment="1">
      <alignment wrapText="1"/>
    </xf>
    <xf numFmtId="9" fontId="0" fillId="46" borderId="30" xfId="0" applyNumberFormat="1" applyFill="1" applyBorder="1"/>
    <xf numFmtId="164" fontId="0" fillId="46" borderId="30" xfId="4" applyNumberFormat="1" applyFont="1" applyFill="1" applyBorder="1" applyAlignment="1">
      <alignment wrapText="1"/>
    </xf>
    <xf numFmtId="0" fontId="0" fillId="35" borderId="8" xfId="0" applyFill="1" applyBorder="1" applyAlignment="1">
      <alignment horizontal="center"/>
    </xf>
    <xf numFmtId="3" fontId="0" fillId="0" borderId="38" xfId="31305" applyNumberFormat="1" applyFont="1" applyBorder="1" applyAlignment="1">
      <alignment horizontal="center" vertical="center"/>
    </xf>
    <xf numFmtId="3" fontId="0" fillId="0" borderId="63" xfId="0" applyNumberFormat="1" applyBorder="1" applyAlignment="1">
      <alignment horizontal="center" vertical="center"/>
    </xf>
    <xf numFmtId="3" fontId="0" fillId="0" borderId="43" xfId="0" applyNumberFormat="1" applyBorder="1" applyAlignment="1">
      <alignment horizontal="center" vertical="center"/>
    </xf>
    <xf numFmtId="3" fontId="0" fillId="0" borderId="149" xfId="0" applyNumberFormat="1" applyBorder="1" applyAlignment="1">
      <alignment horizontal="center" vertical="center"/>
    </xf>
    <xf numFmtId="3" fontId="0" fillId="0" borderId="55" xfId="0" applyNumberFormat="1" applyBorder="1" applyAlignment="1">
      <alignment horizontal="center" vertical="center"/>
    </xf>
    <xf numFmtId="5" fontId="0" fillId="0" borderId="111" xfId="31315" applyNumberFormat="1" applyFont="1" applyBorder="1"/>
    <xf numFmtId="5" fontId="0" fillId="0" borderId="110" xfId="31315" applyNumberFormat="1" applyFont="1" applyBorder="1"/>
    <xf numFmtId="5" fontId="0" fillId="0" borderId="109" xfId="31315" applyNumberFormat="1" applyFont="1" applyBorder="1"/>
    <xf numFmtId="5" fontId="147" fillId="40" borderId="86" xfId="0" applyNumberFormat="1" applyFont="1" applyFill="1" applyBorder="1"/>
    <xf numFmtId="5" fontId="147" fillId="40" borderId="49" xfId="0" applyNumberFormat="1" applyFont="1" applyFill="1" applyBorder="1"/>
    <xf numFmtId="5" fontId="147" fillId="40" borderId="88" xfId="0" applyNumberFormat="1" applyFont="1" applyFill="1" applyBorder="1"/>
    <xf numFmtId="3" fontId="0" fillId="0" borderId="65" xfId="0" applyNumberFormat="1" applyBorder="1" applyAlignment="1">
      <alignment horizontal="center" vertical="center"/>
    </xf>
    <xf numFmtId="9" fontId="0" fillId="0" borderId="37" xfId="0" applyNumberFormat="1" applyBorder="1" applyAlignment="1">
      <alignment horizontal="center" vertical="center"/>
    </xf>
    <xf numFmtId="164" fontId="0" fillId="35" borderId="31" xfId="0" applyNumberFormat="1" applyFill="1" applyBorder="1"/>
    <xf numFmtId="0" fontId="43" fillId="0" borderId="75" xfId="0" applyFont="1" applyBorder="1" applyAlignment="1">
      <alignment wrapText="1"/>
    </xf>
    <xf numFmtId="0" fontId="43" fillId="0" borderId="82" xfId="0" applyFont="1" applyBorder="1" applyAlignment="1">
      <alignment horizontal="center"/>
    </xf>
    <xf numFmtId="164" fontId="0" fillId="0" borderId="8" xfId="4" applyNumberFormat="1" applyFont="1" applyFill="1" applyBorder="1" applyAlignment="1">
      <alignment horizontal="right"/>
    </xf>
    <xf numFmtId="3" fontId="0" fillId="35" borderId="32" xfId="0" applyNumberFormat="1" applyFill="1" applyBorder="1"/>
    <xf numFmtId="3" fontId="0" fillId="35" borderId="65" xfId="0" applyNumberFormat="1" applyFill="1" applyBorder="1"/>
    <xf numFmtId="1" fontId="0" fillId="0" borderId="58" xfId="4" applyNumberFormat="1" applyFont="1" applyFill="1" applyBorder="1" applyAlignment="1">
      <alignment horizontal="right"/>
    </xf>
    <xf numFmtId="164" fontId="0" fillId="0" borderId="58" xfId="4" applyNumberFormat="1" applyFont="1" applyFill="1" applyBorder="1" applyAlignment="1">
      <alignment horizontal="right"/>
    </xf>
    <xf numFmtId="164" fontId="43" fillId="0" borderId="29" xfId="4" applyNumberFormat="1" applyFont="1" applyFill="1" applyBorder="1"/>
    <xf numFmtId="164" fontId="0" fillId="0" borderId="26" xfId="4" applyNumberFormat="1" applyFont="1" applyFill="1" applyBorder="1" applyAlignment="1">
      <alignment horizontal="right"/>
    </xf>
    <xf numFmtId="5" fontId="43" fillId="35" borderId="0" xfId="0" applyNumberFormat="1" applyFont="1" applyFill="1" applyAlignment="1">
      <alignment horizontal="left"/>
    </xf>
    <xf numFmtId="5" fontId="118" fillId="35" borderId="0" xfId="2" applyNumberFormat="1" applyFont="1" applyFill="1" applyBorder="1"/>
    <xf numFmtId="0" fontId="0" fillId="0" borderId="8" xfId="0" applyBorder="1" applyAlignment="1">
      <alignment vertical="center"/>
    </xf>
    <xf numFmtId="165" fontId="0" fillId="0" borderId="8" xfId="2" applyNumberFormat="1" applyFont="1" applyBorder="1"/>
    <xf numFmtId="8" fontId="0" fillId="0" borderId="38" xfId="2" applyNumberFormat="1" applyFont="1" applyBorder="1"/>
    <xf numFmtId="183" fontId="0" fillId="0" borderId="32" xfId="0" applyNumberFormat="1" applyBorder="1"/>
    <xf numFmtId="165" fontId="0" fillId="0" borderId="32" xfId="2" applyNumberFormat="1" applyFont="1" applyBorder="1"/>
    <xf numFmtId="165" fontId="0" fillId="0" borderId="60" xfId="2" applyNumberFormat="1" applyFont="1" applyBorder="1"/>
    <xf numFmtId="165" fontId="43" fillId="42" borderId="60" xfId="2" applyNumberFormat="1" applyFont="1" applyFill="1" applyBorder="1" applyAlignment="1">
      <alignment wrapText="1"/>
    </xf>
    <xf numFmtId="0" fontId="0" fillId="0" borderId="65" xfId="0" applyBorder="1"/>
    <xf numFmtId="0" fontId="43" fillId="0" borderId="75" xfId="0" applyFont="1" applyBorder="1" applyAlignment="1">
      <alignment horizontal="center" vertical="center" wrapText="1"/>
    </xf>
    <xf numFmtId="0" fontId="43" fillId="0" borderId="77" xfId="0" applyFont="1" applyBorder="1" applyAlignment="1">
      <alignment horizontal="center" vertical="center" wrapText="1"/>
    </xf>
    <xf numFmtId="0" fontId="43" fillId="0" borderId="99" xfId="0" applyFont="1" applyBorder="1" applyAlignment="1">
      <alignment wrapText="1"/>
    </xf>
    <xf numFmtId="0" fontId="43" fillId="0" borderId="90" xfId="0" applyFont="1" applyBorder="1" applyAlignment="1">
      <alignment wrapText="1"/>
    </xf>
    <xf numFmtId="0" fontId="43" fillId="0" borderId="104" xfId="0" applyFont="1" applyBorder="1" applyAlignment="1">
      <alignment wrapText="1"/>
    </xf>
    <xf numFmtId="9" fontId="0" fillId="0" borderId="65" xfId="0" applyNumberFormat="1" applyBorder="1"/>
    <xf numFmtId="164" fontId="0" fillId="0" borderId="28" xfId="4" applyNumberFormat="1" applyFont="1" applyFill="1" applyBorder="1"/>
    <xf numFmtId="164" fontId="0" fillId="0" borderId="65" xfId="4" applyNumberFormat="1" applyFont="1" applyFill="1" applyBorder="1"/>
    <xf numFmtId="2" fontId="0" fillId="0" borderId="65" xfId="0" applyNumberFormat="1" applyBorder="1"/>
    <xf numFmtId="165" fontId="0" fillId="0" borderId="65" xfId="2" applyNumberFormat="1" applyFont="1" applyFill="1" applyBorder="1"/>
    <xf numFmtId="164" fontId="0" fillId="0" borderId="28" xfId="4" applyNumberFormat="1" applyFont="1" applyFill="1" applyBorder="1" applyAlignment="1">
      <alignment horizontal="right" vertical="center" wrapText="1"/>
    </xf>
    <xf numFmtId="165" fontId="0" fillId="0" borderId="65" xfId="2" applyNumberFormat="1" applyFont="1" applyFill="1" applyBorder="1" applyAlignment="1">
      <alignment horizontal="right" vertical="center"/>
    </xf>
    <xf numFmtId="0" fontId="43" fillId="0" borderId="27" xfId="0" applyFont="1" applyBorder="1" applyAlignment="1">
      <alignment wrapText="1"/>
    </xf>
    <xf numFmtId="164" fontId="43" fillId="0" borderId="28" xfId="4" applyNumberFormat="1" applyFont="1" applyFill="1" applyBorder="1" applyAlignment="1">
      <alignment wrapText="1"/>
    </xf>
    <xf numFmtId="43" fontId="0" fillId="0" borderId="65" xfId="4" applyFont="1" applyFill="1" applyBorder="1"/>
    <xf numFmtId="0" fontId="118" fillId="0" borderId="31" xfId="0" applyFont="1" applyBorder="1" applyAlignment="1">
      <alignment wrapText="1"/>
    </xf>
    <xf numFmtId="164" fontId="0" fillId="0" borderId="28" xfId="4" applyNumberFormat="1" applyFont="1" applyFill="1" applyBorder="1" applyAlignment="1">
      <alignment horizontal="right"/>
    </xf>
    <xf numFmtId="9" fontId="0" fillId="0" borderId="65" xfId="0" applyNumberFormat="1" applyBorder="1" applyAlignment="1">
      <alignment horizontal="right" vertical="center"/>
    </xf>
    <xf numFmtId="9" fontId="0" fillId="0" borderId="50" xfId="0" applyNumberFormat="1" applyBorder="1"/>
    <xf numFmtId="2" fontId="0" fillId="0" borderId="50" xfId="0" applyNumberFormat="1" applyBorder="1"/>
    <xf numFmtId="165" fontId="0" fillId="0" borderId="50" xfId="2" applyNumberFormat="1" applyFont="1" applyFill="1" applyBorder="1"/>
    <xf numFmtId="164" fontId="0" fillId="0" borderId="27" xfId="4" applyNumberFormat="1" applyFont="1" applyFill="1" applyBorder="1"/>
    <xf numFmtId="3" fontId="0" fillId="0" borderId="52" xfId="0" applyNumberFormat="1" applyBorder="1"/>
    <xf numFmtId="164" fontId="0" fillId="0" borderId="51" xfId="4" applyNumberFormat="1" applyFont="1" applyFill="1" applyBorder="1"/>
    <xf numFmtId="9" fontId="0" fillId="0" borderId="52" xfId="0" applyNumberFormat="1" applyBorder="1"/>
    <xf numFmtId="2" fontId="0" fillId="0" borderId="52" xfId="0" applyNumberFormat="1" applyBorder="1"/>
    <xf numFmtId="165" fontId="0" fillId="0" borderId="52" xfId="2" applyNumberFormat="1" applyFont="1" applyFill="1" applyBorder="1"/>
    <xf numFmtId="165" fontId="0" fillId="0" borderId="0" xfId="2" applyNumberFormat="1" applyFont="1" applyFill="1" applyBorder="1"/>
    <xf numFmtId="164" fontId="0" fillId="0" borderId="0" xfId="4" applyNumberFormat="1" applyFont="1" applyFill="1" applyBorder="1" applyAlignment="1">
      <alignment horizontal="left" vertical="center"/>
    </xf>
    <xf numFmtId="165" fontId="0" fillId="0" borderId="0" xfId="2" applyNumberFormat="1" applyFont="1" applyFill="1" applyBorder="1" applyAlignment="1">
      <alignment horizontal="left" vertical="center"/>
    </xf>
    <xf numFmtId="0" fontId="0" fillId="0" borderId="0" xfId="0" applyAlignment="1">
      <alignment horizontal="left" vertical="top"/>
    </xf>
    <xf numFmtId="5" fontId="0" fillId="0" borderId="101" xfId="2" applyNumberFormat="1" applyFont="1" applyFill="1" applyBorder="1"/>
    <xf numFmtId="5" fontId="0" fillId="0" borderId="102" xfId="2" applyNumberFormat="1" applyFont="1" applyFill="1" applyBorder="1"/>
    <xf numFmtId="5" fontId="0" fillId="0" borderId="103" xfId="2" applyNumberFormat="1" applyFont="1" applyFill="1" applyBorder="1"/>
    <xf numFmtId="0" fontId="43" fillId="0" borderId="75" xfId="0" applyFont="1" applyBorder="1" applyAlignment="1">
      <alignment horizontal="left" wrapText="1"/>
    </xf>
    <xf numFmtId="3" fontId="43" fillId="39" borderId="0" xfId="4" applyNumberFormat="1" applyFont="1" applyFill="1"/>
    <xf numFmtId="3" fontId="43" fillId="0" borderId="0" xfId="4" applyNumberFormat="1" applyFont="1"/>
    <xf numFmtId="1" fontId="0" fillId="0" borderId="59" xfId="31305" applyNumberFormat="1" applyFont="1" applyBorder="1" applyAlignment="1">
      <alignment horizontal="center" vertical="center"/>
    </xf>
    <xf numFmtId="3" fontId="0" fillId="0" borderId="112" xfId="0" applyNumberFormat="1" applyBorder="1" applyAlignment="1">
      <alignment horizontal="center" vertical="center"/>
    </xf>
    <xf numFmtId="3" fontId="0" fillId="0" borderId="36" xfId="0" applyNumberFormat="1" applyBorder="1" applyAlignment="1">
      <alignment horizontal="center" vertical="center"/>
    </xf>
    <xf numFmtId="3" fontId="0" fillId="0" borderId="35" xfId="0" applyNumberFormat="1" applyBorder="1" applyAlignment="1">
      <alignment horizontal="center" vertical="center"/>
    </xf>
    <xf numFmtId="3" fontId="118" fillId="0" borderId="101" xfId="31305" applyNumberFormat="1" applyFont="1" applyBorder="1" applyAlignment="1">
      <alignment horizontal="center" vertical="center"/>
    </xf>
    <xf numFmtId="3" fontId="118" fillId="0" borderId="103" xfId="31305" applyNumberFormat="1" applyFont="1" applyBorder="1" applyAlignment="1">
      <alignment horizontal="center" vertical="center"/>
    </xf>
    <xf numFmtId="3" fontId="2" fillId="0" borderId="29" xfId="31287" applyNumberFormat="1" applyFont="1" applyFill="1" applyBorder="1" applyAlignment="1">
      <alignment horizontal="center" vertical="center"/>
    </xf>
    <xf numFmtId="3" fontId="118" fillId="0" borderId="66" xfId="31305" applyNumberFormat="1" applyFont="1" applyBorder="1" applyAlignment="1">
      <alignment horizontal="center" vertical="center"/>
    </xf>
    <xf numFmtId="3" fontId="118" fillId="0" borderId="42" xfId="31305" applyNumberFormat="1" applyFont="1" applyBorder="1" applyAlignment="1">
      <alignment horizontal="center" vertical="center"/>
    </xf>
    <xf numFmtId="3" fontId="118" fillId="0" borderId="68" xfId="31305" applyNumberFormat="1" applyFont="1" applyBorder="1" applyAlignment="1">
      <alignment horizontal="center" vertical="center"/>
    </xf>
    <xf numFmtId="0" fontId="2" fillId="0" borderId="0" xfId="0" applyFont="1"/>
    <xf numFmtId="0" fontId="2" fillId="0" borderId="152" xfId="0" applyFont="1" applyBorder="1" applyAlignment="1">
      <alignment horizontal="center"/>
    </xf>
    <xf numFmtId="0" fontId="2" fillId="0" borderId="28" xfId="0" applyFont="1" applyBorder="1" applyAlignment="1">
      <alignment horizontal="center"/>
    </xf>
    <xf numFmtId="10" fontId="2" fillId="0" borderId="0" xfId="0" applyNumberFormat="1" applyFont="1"/>
    <xf numFmtId="165" fontId="2" fillId="0" borderId="0" xfId="0" applyNumberFormat="1" applyFont="1"/>
    <xf numFmtId="0" fontId="2" fillId="0" borderId="27" xfId="0" applyFont="1" applyBorder="1" applyAlignment="1">
      <alignment wrapText="1"/>
    </xf>
    <xf numFmtId="0" fontId="2" fillId="0" borderId="32" xfId="0" applyFont="1" applyBorder="1"/>
    <xf numFmtId="0" fontId="2" fillId="0" borderId="32" xfId="0" applyFont="1" applyBorder="1" applyAlignment="1">
      <alignment wrapText="1"/>
    </xf>
    <xf numFmtId="0" fontId="2" fillId="35" borderId="32" xfId="0" applyFont="1" applyFill="1" applyBorder="1"/>
    <xf numFmtId="0" fontId="2" fillId="0" borderId="8" xfId="0" applyFont="1" applyBorder="1"/>
    <xf numFmtId="2" fontId="2" fillId="0" borderId="8" xfId="0" applyNumberFormat="1" applyFont="1" applyBorder="1"/>
    <xf numFmtId="165" fontId="2" fillId="0" borderId="60" xfId="2" applyNumberFormat="1" applyFont="1" applyBorder="1"/>
    <xf numFmtId="0" fontId="2" fillId="35" borderId="32" xfId="0" applyFont="1" applyFill="1" applyBorder="1" applyAlignment="1">
      <alignment wrapText="1"/>
    </xf>
    <xf numFmtId="0" fontId="2" fillId="0" borderId="30" xfId="0" applyFont="1" applyBorder="1"/>
    <xf numFmtId="2" fontId="2" fillId="0" borderId="30" xfId="0" applyNumberFormat="1" applyFont="1" applyBorder="1"/>
    <xf numFmtId="165" fontId="2" fillId="0" borderId="54" xfId="2" applyNumberFormat="1" applyFont="1" applyBorder="1"/>
    <xf numFmtId="3" fontId="2" fillId="0" borderId="8" xfId="31287" applyNumberFormat="1" applyFont="1" applyFill="1" applyBorder="1" applyAlignment="1">
      <alignment horizontal="center" vertical="center"/>
    </xf>
    <xf numFmtId="3" fontId="2" fillId="0" borderId="29" xfId="0" applyNumberFormat="1" applyFont="1" applyBorder="1" applyAlignment="1">
      <alignment horizontal="center" vertical="center"/>
    </xf>
    <xf numFmtId="0" fontId="2" fillId="0" borderId="8" xfId="0" applyFont="1" applyBorder="1" applyAlignment="1">
      <alignment horizontal="center"/>
    </xf>
    <xf numFmtId="0" fontId="2" fillId="0" borderId="53" xfId="0" applyFont="1" applyBorder="1" applyAlignment="1">
      <alignment horizontal="center"/>
    </xf>
    <xf numFmtId="5" fontId="2" fillId="0" borderId="59" xfId="0" applyNumberFormat="1" applyFont="1" applyBorder="1"/>
    <xf numFmtId="5" fontId="2" fillId="0" borderId="8" xfId="0" applyNumberFormat="1" applyFont="1" applyBorder="1"/>
    <xf numFmtId="42" fontId="2" fillId="0" borderId="60" xfId="0" applyNumberFormat="1" applyFont="1" applyBorder="1"/>
    <xf numFmtId="0" fontId="2" fillId="0" borderId="0" xfId="0" quotePrefix="1" applyFont="1"/>
    <xf numFmtId="42" fontId="2" fillId="0" borderId="0" xfId="1" applyNumberFormat="1" applyFont="1"/>
    <xf numFmtId="0" fontId="115" fillId="0" borderId="0" xfId="0" applyFont="1" applyAlignment="1">
      <alignment horizontal="center"/>
    </xf>
    <xf numFmtId="164" fontId="0" fillId="0" borderId="27" xfId="4" applyNumberFormat="1" applyFont="1" applyBorder="1" applyAlignment="1">
      <alignment horizontal="right"/>
    </xf>
    <xf numFmtId="3" fontId="0" fillId="0" borderId="52" xfId="0" applyNumberFormat="1" applyBorder="1" applyAlignment="1">
      <alignment wrapText="1"/>
    </xf>
    <xf numFmtId="0" fontId="43" fillId="40" borderId="86" xfId="0" applyFont="1" applyFill="1" applyBorder="1" applyAlignment="1">
      <alignment horizontal="center" vertical="center" wrapText="1"/>
    </xf>
    <xf numFmtId="3" fontId="0" fillId="0" borderId="147" xfId="0" applyNumberFormat="1" applyBorder="1" applyAlignment="1">
      <alignment vertical="center" wrapText="1"/>
    </xf>
    <xf numFmtId="3" fontId="43" fillId="0" borderId="92" xfId="4" applyNumberFormat="1" applyFont="1" applyBorder="1"/>
    <xf numFmtId="43" fontId="0" fillId="0" borderId="0" xfId="0" applyNumberFormat="1"/>
    <xf numFmtId="5" fontId="0" fillId="0" borderId="60" xfId="2" applyNumberFormat="1" applyFont="1" applyFill="1" applyBorder="1"/>
    <xf numFmtId="184" fontId="0" fillId="0" borderId="29" xfId="0" applyNumberFormat="1" applyBorder="1" applyAlignment="1">
      <alignment horizontal="right" wrapText="1"/>
    </xf>
    <xf numFmtId="0" fontId="43" fillId="39" borderId="29" xfId="0" applyFont="1" applyFill="1" applyBorder="1"/>
    <xf numFmtId="3" fontId="43" fillId="0" borderId="60" xfId="4" applyNumberFormat="1" applyFont="1" applyBorder="1"/>
    <xf numFmtId="3" fontId="43" fillId="39" borderId="102" xfId="4" applyNumberFormat="1" applyFont="1" applyFill="1" applyBorder="1"/>
    <xf numFmtId="164" fontId="130" fillId="0" borderId="8" xfId="4" applyNumberFormat="1" applyFont="1" applyFill="1" applyBorder="1"/>
    <xf numFmtId="164" fontId="130" fillId="35" borderId="36" xfId="4" applyNumberFormat="1" applyFont="1" applyFill="1" applyBorder="1"/>
    <xf numFmtId="164" fontId="130" fillId="35" borderId="8" xfId="4" applyNumberFormat="1" applyFont="1" applyFill="1" applyBorder="1"/>
    <xf numFmtId="9" fontId="118" fillId="0" borderId="0" xfId="1" applyFont="1"/>
    <xf numFmtId="9" fontId="0" fillId="0" borderId="32" xfId="1" applyFont="1" applyBorder="1"/>
    <xf numFmtId="6" fontId="0" fillId="0" borderId="101" xfId="0" applyNumberFormat="1" applyBorder="1"/>
    <xf numFmtId="6" fontId="0" fillId="0" borderId="112" xfId="0" applyNumberFormat="1" applyBorder="1"/>
    <xf numFmtId="6" fontId="0" fillId="0" borderId="103" xfId="0" applyNumberFormat="1" applyBorder="1"/>
    <xf numFmtId="6" fontId="0" fillId="0" borderId="36" xfId="0" applyNumberFormat="1" applyBorder="1"/>
    <xf numFmtId="6" fontId="0" fillId="0" borderId="65" xfId="0" applyNumberFormat="1" applyBorder="1"/>
    <xf numFmtId="6" fontId="0" fillId="0" borderId="24" xfId="0" applyNumberFormat="1" applyBorder="1"/>
    <xf numFmtId="6" fontId="0" fillId="0" borderId="37" xfId="0" applyNumberFormat="1" applyBorder="1"/>
    <xf numFmtId="164" fontId="0" fillId="0" borderId="0" xfId="0" applyNumberFormat="1" applyAlignment="1">
      <alignment horizontal="left" wrapText="1"/>
    </xf>
    <xf numFmtId="1" fontId="157" fillId="0" borderId="8" xfId="0" applyNumberFormat="1" applyFont="1" applyBorder="1"/>
    <xf numFmtId="0" fontId="43" fillId="36" borderId="88" xfId="0" applyFont="1" applyFill="1" applyBorder="1" applyAlignment="1">
      <alignment horizontal="center"/>
    </xf>
    <xf numFmtId="0" fontId="43" fillId="36" borderId="32" xfId="0" applyFont="1" applyFill="1" applyBorder="1" applyAlignment="1">
      <alignment horizontal="center" vertical="center" wrapText="1"/>
    </xf>
    <xf numFmtId="0" fontId="43" fillId="36" borderId="32" xfId="0" quotePrefix="1" applyFont="1" applyFill="1" applyBorder="1" applyAlignment="1">
      <alignment horizontal="center" vertical="center" wrapText="1"/>
    </xf>
    <xf numFmtId="3" fontId="0" fillId="0" borderId="8" xfId="31287" applyNumberFormat="1" applyFont="1" applyFill="1" applyBorder="1" applyAlignment="1">
      <alignment horizontal="center" vertical="center"/>
    </xf>
    <xf numFmtId="3" fontId="1" fillId="0" borderId="8" xfId="4" applyNumberFormat="1" applyFont="1" applyBorder="1"/>
    <xf numFmtId="164" fontId="0" fillId="0" borderId="8" xfId="4" applyNumberFormat="1" applyFont="1" applyFill="1" applyBorder="1" applyAlignment="1">
      <alignment horizontal="center"/>
    </xf>
    <xf numFmtId="0" fontId="43" fillId="42" borderId="59" xfId="0" applyFont="1" applyFill="1" applyBorder="1" applyAlignment="1">
      <alignment vertical="center"/>
    </xf>
    <xf numFmtId="0" fontId="117" fillId="42" borderId="8" xfId="0" applyFont="1" applyFill="1" applyBorder="1" applyAlignment="1">
      <alignment vertical="center"/>
    </xf>
    <xf numFmtId="0" fontId="117" fillId="42" borderId="8" xfId="0" applyFont="1" applyFill="1" applyBorder="1"/>
    <xf numFmtId="43" fontId="117" fillId="42" borderId="8" xfId="0" applyNumberFormat="1" applyFont="1" applyFill="1" applyBorder="1"/>
    <xf numFmtId="10" fontId="117" fillId="42" borderId="60" xfId="0" applyNumberFormat="1" applyFont="1" applyFill="1" applyBorder="1"/>
    <xf numFmtId="0" fontId="117" fillId="0" borderId="8" xfId="0" applyFont="1" applyBorder="1" applyAlignment="1">
      <alignment vertical="center"/>
    </xf>
    <xf numFmtId="0" fontId="0" fillId="42" borderId="8" xfId="0" applyFill="1" applyBorder="1" applyAlignment="1">
      <alignment vertical="center"/>
    </xf>
    <xf numFmtId="0" fontId="0" fillId="55" borderId="63" xfId="0" applyFill="1" applyBorder="1" applyAlignment="1">
      <alignment vertical="center"/>
    </xf>
    <xf numFmtId="0" fontId="43" fillId="42" borderId="25" xfId="0" applyFont="1" applyFill="1" applyBorder="1" applyAlignment="1">
      <alignment vertical="center"/>
    </xf>
    <xf numFmtId="0" fontId="0" fillId="42" borderId="26" xfId="0" applyFill="1" applyBorder="1" applyAlignment="1">
      <alignment vertical="center"/>
    </xf>
    <xf numFmtId="0" fontId="43" fillId="55" borderId="76" xfId="0" applyFont="1" applyFill="1" applyBorder="1" applyAlignment="1">
      <alignment vertical="center"/>
    </xf>
    <xf numFmtId="0" fontId="0" fillId="42" borderId="78" xfId="0" applyFill="1" applyBorder="1" applyAlignment="1">
      <alignment vertical="center"/>
    </xf>
    <xf numFmtId="0" fontId="0" fillId="42" borderId="106" xfId="0" applyFill="1" applyBorder="1" applyAlignment="1">
      <alignment vertical="center"/>
    </xf>
    <xf numFmtId="5" fontId="0" fillId="0" borderId="62" xfId="2" applyNumberFormat="1" applyFont="1" applyFill="1" applyBorder="1"/>
    <xf numFmtId="5" fontId="0" fillId="0" borderId="130" xfId="2" applyNumberFormat="1" applyFont="1" applyFill="1" applyBorder="1"/>
    <xf numFmtId="5" fontId="0" fillId="0" borderId="54" xfId="2" applyNumberFormat="1" applyFont="1" applyFill="1" applyBorder="1"/>
    <xf numFmtId="8" fontId="0" fillId="0" borderId="38" xfId="2" applyNumberFormat="1" applyFont="1" applyBorder="1" applyAlignment="1">
      <alignment horizontal="right"/>
    </xf>
    <xf numFmtId="8" fontId="0" fillId="0" borderId="47" xfId="2" applyNumberFormat="1" applyFont="1" applyBorder="1" applyAlignment="1">
      <alignment horizontal="right"/>
    </xf>
    <xf numFmtId="37" fontId="0" fillId="0" borderId="0" xfId="0" applyNumberFormat="1"/>
    <xf numFmtId="37" fontId="0" fillId="0" borderId="32" xfId="4" applyNumberFormat="1" applyFont="1" applyFill="1" applyBorder="1" applyAlignment="1">
      <alignment horizontal="right"/>
    </xf>
    <xf numFmtId="0" fontId="0" fillId="0" borderId="0" xfId="0" applyAlignment="1">
      <alignment horizontal="right"/>
    </xf>
    <xf numFmtId="0" fontId="0" fillId="36" borderId="0" xfId="0" applyFill="1"/>
    <xf numFmtId="0" fontId="0" fillId="0" borderId="0" xfId="0" applyAlignment="1">
      <alignment horizontal="right" vertical="center"/>
    </xf>
    <xf numFmtId="0" fontId="43" fillId="36" borderId="43" xfId="0" applyFont="1" applyFill="1" applyBorder="1"/>
    <xf numFmtId="0" fontId="43" fillId="36" borderId="26" xfId="0" applyFont="1" applyFill="1" applyBorder="1"/>
    <xf numFmtId="0" fontId="43" fillId="36" borderId="101" xfId="0" applyFont="1" applyFill="1" applyBorder="1"/>
    <xf numFmtId="0" fontId="122" fillId="0" borderId="39" xfId="31334" applyFont="1" applyBorder="1"/>
    <xf numFmtId="0" fontId="0" fillId="0" borderId="39" xfId="0" applyBorder="1"/>
    <xf numFmtId="0" fontId="117" fillId="55" borderId="63" xfId="0" applyFont="1" applyFill="1" applyBorder="1" applyAlignment="1">
      <alignment vertical="center"/>
    </xf>
    <xf numFmtId="0" fontId="43" fillId="42" borderId="63" xfId="0" applyFont="1" applyFill="1" applyBorder="1" applyAlignment="1">
      <alignment vertical="center"/>
    </xf>
    <xf numFmtId="0" fontId="117" fillId="0" borderId="27" xfId="0" applyFont="1" applyBorder="1"/>
    <xf numFmtId="0" fontId="117" fillId="0" borderId="63" xfId="0" applyFont="1" applyBorder="1" applyAlignment="1">
      <alignment vertical="center"/>
    </xf>
    <xf numFmtId="0" fontId="114" fillId="0" borderId="63" xfId="0" applyFont="1" applyBorder="1"/>
    <xf numFmtId="0" fontId="114" fillId="0" borderId="63" xfId="31384" applyFont="1" applyBorder="1"/>
    <xf numFmtId="0" fontId="43" fillId="42" borderId="63" xfId="0" applyFont="1" applyFill="1" applyBorder="1"/>
    <xf numFmtId="0" fontId="117" fillId="0" borderId="8" xfId="0" applyFont="1" applyBorder="1"/>
    <xf numFmtId="164" fontId="0" fillId="0" borderId="29" xfId="4" applyNumberFormat="1" applyFont="1" applyFill="1" applyBorder="1" applyAlignment="1">
      <alignment horizontal="center"/>
    </xf>
    <xf numFmtId="9" fontId="0" fillId="0" borderId="48" xfId="0" applyNumberFormat="1" applyBorder="1" applyAlignment="1">
      <alignment horizontal="center"/>
    </xf>
    <xf numFmtId="44" fontId="43" fillId="0" borderId="0" xfId="2" applyFont="1"/>
    <xf numFmtId="44" fontId="118" fillId="0" borderId="0" xfId="2" quotePrefix="1" applyAlignment="1">
      <alignment horizontal="left" wrapText="1"/>
    </xf>
    <xf numFmtId="6" fontId="0" fillId="0" borderId="0" xfId="0" applyNumberFormat="1"/>
    <xf numFmtId="0" fontId="0" fillId="0" borderId="101" xfId="0" applyBorder="1" applyAlignment="1">
      <alignment horizontal="left"/>
    </xf>
    <xf numFmtId="9" fontId="0" fillId="0" borderId="102" xfId="0" applyNumberFormat="1" applyBorder="1" applyAlignment="1">
      <alignment horizontal="right"/>
    </xf>
    <xf numFmtId="9" fontId="0" fillId="0" borderId="102" xfId="0" applyNumberFormat="1" applyBorder="1"/>
    <xf numFmtId="9" fontId="0" fillId="0" borderId="103" xfId="0" applyNumberFormat="1" applyBorder="1"/>
    <xf numFmtId="9" fontId="0" fillId="0" borderId="30" xfId="0" applyNumberFormat="1" applyBorder="1" applyAlignment="1">
      <alignment horizontal="right"/>
    </xf>
    <xf numFmtId="0" fontId="0" fillId="0" borderId="8" xfId="0" applyBorder="1" applyAlignment="1">
      <alignment horizontal="center" vertical="center"/>
    </xf>
    <xf numFmtId="0" fontId="0" fillId="0" borderId="8" xfId="0" applyBorder="1" applyAlignment="1">
      <alignment vertical="center" wrapText="1"/>
    </xf>
    <xf numFmtId="5" fontId="43" fillId="0" borderId="80" xfId="0" applyNumberFormat="1" applyFont="1" applyBorder="1"/>
    <xf numFmtId="43" fontId="0" fillId="0" borderId="32" xfId="4" applyFont="1" applyBorder="1"/>
    <xf numFmtId="43" fontId="43" fillId="42" borderId="27" xfId="4" applyFont="1" applyFill="1" applyBorder="1" applyAlignment="1">
      <alignment wrapText="1"/>
    </xf>
    <xf numFmtId="164" fontId="0" fillId="35" borderId="59" xfId="4" applyNumberFormat="1" applyFont="1" applyFill="1" applyBorder="1"/>
    <xf numFmtId="164" fontId="0" fillId="35" borderId="8" xfId="4" applyNumberFormat="1" applyFont="1" applyFill="1" applyBorder="1"/>
    <xf numFmtId="178" fontId="0" fillId="35" borderId="8" xfId="4" applyNumberFormat="1" applyFont="1" applyFill="1" applyBorder="1"/>
    <xf numFmtId="3" fontId="2" fillId="0" borderId="69" xfId="0" applyNumberFormat="1" applyFont="1" applyBorder="1" applyAlignment="1">
      <alignment horizontal="center"/>
    </xf>
    <xf numFmtId="6" fontId="0" fillId="0" borderId="38" xfId="2" applyNumberFormat="1" applyFont="1" applyBorder="1"/>
    <xf numFmtId="6" fontId="0" fillId="0" borderId="47" xfId="2" applyNumberFormat="1" applyFont="1" applyBorder="1"/>
    <xf numFmtId="5" fontId="0" fillId="0" borderId="0" xfId="0" applyNumberFormat="1" applyAlignment="1">
      <alignment wrapText="1"/>
    </xf>
    <xf numFmtId="164" fontId="2" fillId="0" borderId="8" xfId="4" applyNumberFormat="1" applyFont="1" applyBorder="1" applyAlignment="1"/>
    <xf numFmtId="43" fontId="2" fillId="0" borderId="8" xfId="4" applyFont="1" applyBorder="1" applyAlignment="1"/>
    <xf numFmtId="165" fontId="2" fillId="0" borderId="8" xfId="2" applyNumberFormat="1" applyFont="1" applyBorder="1" applyAlignment="1"/>
    <xf numFmtId="43" fontId="0" fillId="0" borderId="65" xfId="4" applyFont="1" applyBorder="1" applyAlignment="1">
      <alignment horizontal="right"/>
    </xf>
    <xf numFmtId="3" fontId="43" fillId="0" borderId="79" xfId="4" applyNumberFormat="1" applyFont="1" applyBorder="1"/>
    <xf numFmtId="3" fontId="0" fillId="0" borderId="107" xfId="0" applyNumberFormat="1" applyBorder="1"/>
    <xf numFmtId="164" fontId="0" fillId="0" borderId="8" xfId="0" applyNumberFormat="1" applyBorder="1" applyAlignment="1">
      <alignment horizontal="right"/>
    </xf>
    <xf numFmtId="178" fontId="0" fillId="0" borderId="8" xfId="0" applyNumberFormat="1" applyBorder="1" applyAlignment="1">
      <alignment horizontal="right"/>
    </xf>
    <xf numFmtId="43" fontId="0" fillId="0" borderId="8" xfId="0" applyNumberFormat="1" applyBorder="1" applyAlignment="1">
      <alignment horizontal="right"/>
    </xf>
    <xf numFmtId="164" fontId="0" fillId="37" borderId="8" xfId="4" applyNumberFormat="1" applyFont="1" applyFill="1" applyBorder="1" applyAlignment="1">
      <alignment horizontal="right"/>
    </xf>
    <xf numFmtId="43" fontId="0" fillId="37" borderId="8" xfId="4" applyFont="1" applyFill="1" applyBorder="1" applyAlignment="1">
      <alignment horizontal="right"/>
    </xf>
    <xf numFmtId="10" fontId="2" fillId="37" borderId="60" xfId="0" applyNumberFormat="1" applyFont="1" applyFill="1" applyBorder="1" applyAlignment="1">
      <alignment horizontal="right"/>
    </xf>
    <xf numFmtId="10" fontId="0" fillId="37" borderId="60" xfId="0" applyNumberFormat="1" applyFill="1" applyBorder="1" applyAlignment="1">
      <alignment horizontal="right"/>
    </xf>
    <xf numFmtId="10" fontId="2" fillId="37" borderId="60" xfId="1" applyNumberFormat="1" applyFont="1" applyFill="1" applyBorder="1" applyAlignment="1">
      <alignment horizontal="right"/>
    </xf>
    <xf numFmtId="164" fontId="2" fillId="0" borderId="8" xfId="0" applyNumberFormat="1" applyFont="1" applyBorder="1" applyAlignment="1">
      <alignment horizontal="right"/>
    </xf>
    <xf numFmtId="43" fontId="2" fillId="0" borderId="8" xfId="0" applyNumberFormat="1" applyFont="1" applyBorder="1" applyAlignment="1">
      <alignment horizontal="right"/>
    </xf>
    <xf numFmtId="0" fontId="0" fillId="37" borderId="26" xfId="0" applyFill="1" applyBorder="1" applyAlignment="1">
      <alignment horizontal="right"/>
    </xf>
    <xf numFmtId="0" fontId="112" fillId="37" borderId="26" xfId="0" applyFont="1" applyFill="1" applyBorder="1" applyAlignment="1">
      <alignment horizontal="right"/>
    </xf>
    <xf numFmtId="164" fontId="112" fillId="37" borderId="26" xfId="4" applyNumberFormat="1" applyFont="1" applyFill="1" applyBorder="1" applyAlignment="1">
      <alignment horizontal="right"/>
    </xf>
    <xf numFmtId="43" fontId="112" fillId="37" borderId="26" xfId="0" applyNumberFormat="1" applyFont="1" applyFill="1" applyBorder="1" applyAlignment="1">
      <alignment horizontal="right"/>
    </xf>
    <xf numFmtId="164" fontId="0" fillId="37" borderId="26" xfId="4" applyNumberFormat="1" applyFont="1" applyFill="1" applyBorder="1" applyAlignment="1">
      <alignment horizontal="right"/>
    </xf>
    <xf numFmtId="10" fontId="0" fillId="37" borderId="44" xfId="0" applyNumberFormat="1" applyFill="1" applyBorder="1" applyAlignment="1">
      <alignment horizontal="right"/>
    </xf>
    <xf numFmtId="164" fontId="2" fillId="0" borderId="79" xfId="0" applyNumberFormat="1" applyFont="1" applyBorder="1" applyAlignment="1">
      <alignment horizontal="right"/>
    </xf>
    <xf numFmtId="41" fontId="2" fillId="0" borderId="79" xfId="0" applyNumberFormat="1" applyFont="1" applyBorder="1" applyAlignment="1">
      <alignment horizontal="right"/>
    </xf>
    <xf numFmtId="10" fontId="2" fillId="0" borderId="60" xfId="1" applyNumberFormat="1" applyFont="1" applyBorder="1" applyAlignment="1">
      <alignment horizontal="right"/>
    </xf>
    <xf numFmtId="165" fontId="2" fillId="0" borderId="8" xfId="2" applyNumberFormat="1" applyFont="1" applyBorder="1" applyAlignment="1">
      <alignment horizontal="right"/>
    </xf>
    <xf numFmtId="165" fontId="2" fillId="0" borderId="80" xfId="2" applyNumberFormat="1" applyFont="1" applyBorder="1" applyAlignment="1">
      <alignment horizontal="right"/>
    </xf>
    <xf numFmtId="10" fontId="2" fillId="0" borderId="75" xfId="1" applyNumberFormat="1" applyFont="1" applyBorder="1" applyAlignment="1">
      <alignment horizontal="right"/>
    </xf>
    <xf numFmtId="1" fontId="0" fillId="0" borderId="0" xfId="0" applyNumberFormat="1"/>
    <xf numFmtId="8" fontId="122" fillId="0" borderId="0" xfId="0" applyNumberFormat="1" applyFont="1"/>
    <xf numFmtId="164" fontId="0" fillId="0" borderId="8" xfId="0" applyNumberFormat="1" applyBorder="1" applyAlignment="1">
      <alignment horizontal="left" indent="1"/>
    </xf>
    <xf numFmtId="0" fontId="2" fillId="0" borderId="69" xfId="0" applyFont="1" applyBorder="1" applyAlignment="1">
      <alignment horizontal="center"/>
    </xf>
    <xf numFmtId="0" fontId="2" fillId="0" borderId="70" xfId="0" applyFont="1" applyBorder="1" applyAlignment="1">
      <alignment horizontal="center"/>
    </xf>
    <xf numFmtId="0" fontId="43" fillId="0" borderId="29" xfId="0" applyFont="1" applyBorder="1" applyAlignment="1">
      <alignment horizontal="center" vertical="center" wrapText="1"/>
    </xf>
    <xf numFmtId="0" fontId="43" fillId="0" borderId="41" xfId="0" applyFont="1" applyBorder="1" applyAlignment="1">
      <alignment horizontal="center" vertical="center" wrapText="1"/>
    </xf>
    <xf numFmtId="0" fontId="0" fillId="0" borderId="0" xfId="882" applyFont="1" applyAlignment="1">
      <alignment horizontal="left"/>
    </xf>
    <xf numFmtId="0" fontId="0" fillId="0" borderId="0" xfId="31307" applyFont="1" applyAlignment="1">
      <alignment horizontal="center" vertical="center"/>
    </xf>
    <xf numFmtId="37" fontId="0" fillId="0" borderId="0" xfId="4" applyNumberFormat="1" applyFont="1" applyBorder="1" applyAlignment="1">
      <alignment horizontal="center" vertical="center" wrapText="1"/>
    </xf>
    <xf numFmtId="0" fontId="43" fillId="36" borderId="130" xfId="0" applyFont="1" applyFill="1" applyBorder="1" applyAlignment="1">
      <alignment horizontal="center" vertical="center"/>
    </xf>
    <xf numFmtId="0" fontId="43" fillId="36" borderId="54" xfId="0" applyFont="1" applyFill="1" applyBorder="1" applyAlignment="1">
      <alignment horizontal="center" vertical="center"/>
    </xf>
    <xf numFmtId="0" fontId="0" fillId="0" borderId="102" xfId="0" applyBorder="1" applyAlignment="1">
      <alignment horizontal="center" vertical="center" wrapText="1"/>
    </xf>
    <xf numFmtId="0" fontId="42" fillId="0" borderId="27" xfId="31310" applyBorder="1" applyAlignment="1">
      <alignment horizontal="left" vertical="center" wrapText="1"/>
    </xf>
    <xf numFmtId="0" fontId="0" fillId="0" borderId="29" xfId="0" applyBorder="1" applyAlignment="1">
      <alignment horizontal="center" vertical="center" wrapText="1"/>
    </xf>
    <xf numFmtId="0" fontId="42" fillId="0" borderId="63" xfId="31310" applyBorder="1" applyAlignment="1">
      <alignment horizontal="left" vertical="center" wrapText="1"/>
    </xf>
    <xf numFmtId="0" fontId="0" fillId="0" borderId="26" xfId="0" applyBorder="1" applyAlignment="1">
      <alignment horizontal="center" vertical="center" wrapText="1"/>
    </xf>
    <xf numFmtId="0" fontId="0" fillId="0" borderId="63" xfId="0" applyBorder="1" applyAlignment="1">
      <alignment horizontal="left" vertical="center" wrapText="1"/>
    </xf>
    <xf numFmtId="0" fontId="117" fillId="0" borderId="112" xfId="0" applyFont="1" applyBorder="1" applyAlignment="1">
      <alignment vertical="center"/>
    </xf>
    <xf numFmtId="0" fontId="117" fillId="0" borderId="0" xfId="0" applyFont="1" applyAlignment="1">
      <alignment vertical="center"/>
    </xf>
    <xf numFmtId="0" fontId="0" fillId="0" borderId="43" xfId="882" applyFont="1" applyBorder="1" applyAlignment="1">
      <alignment horizontal="left"/>
    </xf>
    <xf numFmtId="0" fontId="0" fillId="0" borderId="26" xfId="31307" applyFont="1" applyBorder="1" applyAlignment="1">
      <alignment horizontal="center" vertical="center"/>
    </xf>
    <xf numFmtId="0" fontId="0" fillId="0" borderId="33" xfId="31307" applyFont="1" applyBorder="1" applyAlignment="1">
      <alignment horizontal="center" vertical="center"/>
    </xf>
    <xf numFmtId="37" fontId="0" fillId="0" borderId="44" xfId="4" applyNumberFormat="1" applyFont="1" applyBorder="1" applyAlignment="1">
      <alignment horizontal="center" vertical="center" wrapText="1"/>
    </xf>
    <xf numFmtId="0" fontId="43" fillId="0" borderId="78" xfId="882" applyFont="1" applyBorder="1" applyAlignment="1">
      <alignment horizontal="left"/>
    </xf>
    <xf numFmtId="37" fontId="43" fillId="0" borderId="114" xfId="4" applyNumberFormat="1" applyFont="1" applyBorder="1" applyAlignment="1">
      <alignment horizontal="center" vertical="center" wrapText="1"/>
    </xf>
    <xf numFmtId="37" fontId="43" fillId="0" borderId="75" xfId="4" applyNumberFormat="1" applyFont="1" applyBorder="1" applyAlignment="1">
      <alignment horizontal="center" vertical="center" wrapText="1"/>
    </xf>
    <xf numFmtId="0" fontId="83" fillId="0" borderId="0" xfId="0" applyFont="1" applyAlignment="1">
      <alignment horizontal="left" vertical="top" wrapText="1"/>
    </xf>
    <xf numFmtId="171" fontId="0" fillId="0" borderId="60" xfId="1" applyNumberFormat="1" applyFont="1" applyFill="1" applyBorder="1"/>
    <xf numFmtId="164" fontId="0" fillId="0" borderId="28" xfId="4" applyNumberFormat="1" applyFont="1" applyFill="1" applyBorder="1" applyAlignment="1">
      <alignment horizontal="center"/>
    </xf>
    <xf numFmtId="164" fontId="0" fillId="0" borderId="27" xfId="4" applyNumberFormat="1" applyFont="1" applyFill="1" applyBorder="1" applyAlignment="1">
      <alignment horizontal="right"/>
    </xf>
    <xf numFmtId="164" fontId="0" fillId="0" borderId="51" xfId="4" applyNumberFormat="1" applyFont="1" applyFill="1" applyBorder="1" applyAlignment="1">
      <alignment horizontal="center"/>
    </xf>
    <xf numFmtId="0" fontId="43" fillId="0" borderId="89" xfId="0" applyFont="1" applyBorder="1" applyAlignment="1">
      <alignment wrapText="1"/>
    </xf>
    <xf numFmtId="9" fontId="0" fillId="0" borderId="27" xfId="0" applyNumberFormat="1" applyBorder="1"/>
    <xf numFmtId="9" fontId="0" fillId="0" borderId="27" xfId="1" applyFont="1" applyFill="1" applyBorder="1" applyAlignment="1">
      <alignment horizontal="right"/>
    </xf>
    <xf numFmtId="9" fontId="0" fillId="0" borderId="39" xfId="0" applyNumberFormat="1" applyBorder="1"/>
    <xf numFmtId="9" fontId="0" fillId="0" borderId="27" xfId="1" applyFont="1" applyFill="1" applyBorder="1"/>
    <xf numFmtId="9" fontId="0" fillId="0" borderId="56" xfId="1" applyFont="1" applyFill="1" applyBorder="1"/>
    <xf numFmtId="0" fontId="110" fillId="0" borderId="86" xfId="0" applyFont="1" applyBorder="1" applyAlignment="1">
      <alignment horizontal="center" vertical="center" wrapText="1"/>
    </xf>
    <xf numFmtId="164" fontId="0" fillId="0" borderId="32" xfId="4" applyNumberFormat="1" applyFont="1" applyBorder="1" applyAlignment="1">
      <alignment horizontal="right" vertical="center" wrapText="1"/>
    </xf>
    <xf numFmtId="164" fontId="43" fillId="0" borderId="32" xfId="4" applyNumberFormat="1" applyFont="1" applyBorder="1" applyAlignment="1">
      <alignment wrapText="1"/>
    </xf>
    <xf numFmtId="164" fontId="0" fillId="0" borderId="107" xfId="4" applyNumberFormat="1" applyFont="1" applyBorder="1"/>
    <xf numFmtId="164" fontId="0" fillId="0" borderId="48" xfId="4" applyNumberFormat="1" applyFont="1" applyBorder="1"/>
    <xf numFmtId="0" fontId="117" fillId="0" borderId="8" xfId="0" applyFont="1" applyBorder="1" applyAlignment="1">
      <alignment horizontal="center"/>
    </xf>
    <xf numFmtId="0" fontId="0" fillId="0" borderId="8" xfId="0" applyBorder="1" applyAlignment="1">
      <alignment horizontal="center"/>
    </xf>
    <xf numFmtId="185" fontId="0" fillId="0" borderId="0" xfId="4" applyNumberFormat="1" applyFont="1"/>
    <xf numFmtId="0" fontId="44" fillId="0" borderId="0" xfId="0" applyFont="1" applyAlignment="1">
      <alignment horizontal="center"/>
    </xf>
    <xf numFmtId="49" fontId="81" fillId="0" borderId="0" xfId="0" applyNumberFormat="1" applyFont="1"/>
    <xf numFmtId="49" fontId="43" fillId="0" borderId="0" xfId="0" applyNumberFormat="1" applyFont="1"/>
    <xf numFmtId="0" fontId="125" fillId="0" borderId="0" xfId="0" applyFont="1" applyAlignment="1">
      <alignment wrapText="1"/>
    </xf>
    <xf numFmtId="0" fontId="125" fillId="0" borderId="0" xfId="0" applyFont="1" applyAlignment="1">
      <alignment horizontal="left" wrapText="1"/>
    </xf>
    <xf numFmtId="0" fontId="157" fillId="0" borderId="102" xfId="0" applyFont="1" applyBorder="1" applyAlignment="1">
      <alignment horizontal="center" vertical="center" wrapText="1"/>
    </xf>
    <xf numFmtId="0" fontId="157" fillId="0" borderId="29" xfId="0" applyFont="1" applyBorder="1" applyAlignment="1">
      <alignment horizontal="center" vertical="center" wrapText="1"/>
    </xf>
    <xf numFmtId="0" fontId="157" fillId="0" borderId="8" xfId="0" applyFont="1" applyBorder="1" applyAlignment="1">
      <alignment horizontal="center" vertical="center"/>
    </xf>
    <xf numFmtId="0" fontId="157" fillId="0" borderId="26" xfId="0" applyFont="1" applyBorder="1" applyAlignment="1">
      <alignment horizontal="center" vertical="center" wrapText="1"/>
    </xf>
    <xf numFmtId="0" fontId="157" fillId="0" borderId="26" xfId="0" applyFont="1" applyBorder="1" applyAlignment="1">
      <alignment horizontal="center" vertical="center"/>
    </xf>
    <xf numFmtId="3" fontId="0" fillId="0" borderId="50" xfId="0" applyNumberFormat="1" applyBorder="1"/>
    <xf numFmtId="0" fontId="126" fillId="0" borderId="0" xfId="0" applyFont="1" applyAlignment="1">
      <alignment vertical="center" wrapText="1"/>
    </xf>
    <xf numFmtId="183" fontId="0" fillId="0" borderId="0" xfId="0" applyNumberFormat="1"/>
    <xf numFmtId="165" fontId="0" fillId="0" borderId="0" xfId="2" applyNumberFormat="1" applyFont="1" applyBorder="1"/>
    <xf numFmtId="0" fontId="0" fillId="0" borderId="0" xfId="0" quotePrefix="1" applyAlignment="1">
      <alignment horizontal="left" wrapText="1"/>
    </xf>
    <xf numFmtId="0" fontId="0" fillId="0" borderId="0" xfId="0" applyAlignment="1">
      <alignment horizontal="left" wrapText="1"/>
    </xf>
    <xf numFmtId="0" fontId="117" fillId="0" borderId="0" xfId="0" applyFont="1" applyAlignment="1">
      <alignment horizontal="left" wrapText="1"/>
    </xf>
    <xf numFmtId="0" fontId="44" fillId="0" borderId="0" xfId="0" applyFont="1" applyAlignment="1">
      <alignment horizontal="center"/>
    </xf>
    <xf numFmtId="0" fontId="0" fillId="0" borderId="0" xfId="0" applyAlignment="1">
      <alignment horizontal="center"/>
    </xf>
    <xf numFmtId="49" fontId="44" fillId="0" borderId="0" xfId="0" quotePrefix="1" applyNumberFormat="1" applyFont="1" applyAlignment="1">
      <alignment horizontal="center"/>
    </xf>
    <xf numFmtId="49" fontId="0" fillId="0" borderId="0" xfId="0" applyNumberFormat="1" applyAlignment="1">
      <alignment horizontal="center"/>
    </xf>
    <xf numFmtId="0" fontId="43" fillId="36" borderId="101" xfId="0" quotePrefix="1" applyFont="1" applyFill="1" applyBorder="1" applyAlignment="1">
      <alignment horizontal="center"/>
    </xf>
    <xf numFmtId="0" fontId="43" fillId="36" borderId="102" xfId="0" applyFont="1" applyFill="1" applyBorder="1" applyAlignment="1">
      <alignment horizontal="center"/>
    </xf>
    <xf numFmtId="0" fontId="43" fillId="36" borderId="103" xfId="0" applyFont="1" applyFill="1" applyBorder="1" applyAlignment="1">
      <alignment horizontal="center"/>
    </xf>
    <xf numFmtId="0" fontId="43" fillId="36" borderId="101" xfId="0" applyFont="1" applyFill="1" applyBorder="1" applyAlignment="1">
      <alignment horizontal="center"/>
    </xf>
    <xf numFmtId="15" fontId="44" fillId="0" borderId="0" xfId="0" quotePrefix="1" applyNumberFormat="1" applyFont="1" applyAlignment="1">
      <alignment horizontal="center"/>
    </xf>
    <xf numFmtId="0" fontId="43" fillId="0" borderId="0" xfId="0" quotePrefix="1" applyFont="1" applyAlignment="1">
      <alignment horizontal="left" wrapText="1"/>
    </xf>
    <xf numFmtId="0" fontId="44" fillId="48" borderId="76" xfId="0" applyFont="1" applyFill="1" applyBorder="1" applyAlignment="1">
      <alignment horizontal="center"/>
    </xf>
    <xf numFmtId="0" fontId="44" fillId="48" borderId="100" xfId="0" applyFont="1" applyFill="1" applyBorder="1" applyAlignment="1">
      <alignment horizontal="center"/>
    </xf>
    <xf numFmtId="0" fontId="44" fillId="48" borderId="77" xfId="0" applyFont="1" applyFill="1" applyBorder="1" applyAlignment="1">
      <alignment horizontal="center"/>
    </xf>
    <xf numFmtId="0" fontId="0" fillId="0" borderId="0" xfId="0" applyAlignment="1">
      <alignment wrapText="1"/>
    </xf>
    <xf numFmtId="0" fontId="118" fillId="0" borderId="0" xfId="0" quotePrefix="1" applyFont="1" applyAlignment="1">
      <alignment horizontal="left" wrapText="1"/>
    </xf>
    <xf numFmtId="0" fontId="66" fillId="0" borderId="0" xfId="31323" applyAlignment="1">
      <alignment wrapText="1"/>
    </xf>
    <xf numFmtId="0" fontId="44" fillId="36" borderId="161" xfId="0" applyFont="1" applyFill="1" applyBorder="1" applyAlignment="1">
      <alignment horizontal="center"/>
    </xf>
    <xf numFmtId="0" fontId="44" fillId="36" borderId="162" xfId="0" applyFont="1" applyFill="1" applyBorder="1" applyAlignment="1">
      <alignment horizontal="center"/>
    </xf>
    <xf numFmtId="0" fontId="43" fillId="36" borderId="78" xfId="0" applyFont="1" applyFill="1" applyBorder="1" applyAlignment="1">
      <alignment horizontal="center"/>
    </xf>
    <xf numFmtId="0" fontId="43" fillId="36" borderId="75" xfId="0" applyFont="1" applyFill="1" applyBorder="1" applyAlignment="1">
      <alignment horizontal="center"/>
    </xf>
    <xf numFmtId="0" fontId="0" fillId="0" borderId="0" xfId="0"/>
    <xf numFmtId="0" fontId="43" fillId="37" borderId="49" xfId="0" applyFont="1" applyFill="1" applyBorder="1" applyAlignment="1">
      <alignment horizontal="center" wrapText="1"/>
    </xf>
    <xf numFmtId="0" fontId="43" fillId="37" borderId="88" xfId="0" applyFont="1" applyFill="1" applyBorder="1" applyAlignment="1">
      <alignment horizontal="center" wrapText="1"/>
    </xf>
    <xf numFmtId="0" fontId="43" fillId="37" borderId="87" xfId="0" applyFont="1" applyFill="1" applyBorder="1" applyAlignment="1">
      <alignment horizontal="center" wrapText="1"/>
    </xf>
    <xf numFmtId="0" fontId="43" fillId="40" borderId="89" xfId="0" quotePrefix="1" applyFont="1" applyFill="1" applyBorder="1" applyAlignment="1">
      <alignment horizontal="center" vertical="center"/>
    </xf>
    <xf numFmtId="0" fontId="43" fillId="40" borderId="90" xfId="0" quotePrefix="1" applyFont="1" applyFill="1" applyBorder="1" applyAlignment="1">
      <alignment horizontal="center" vertical="center"/>
    </xf>
    <xf numFmtId="0" fontId="43" fillId="40" borderId="104" xfId="0" quotePrefix="1" applyFont="1" applyFill="1" applyBorder="1" applyAlignment="1">
      <alignment horizontal="center" vertical="center"/>
    </xf>
    <xf numFmtId="0" fontId="0" fillId="0" borderId="0" xfId="0" applyAlignment="1">
      <alignment horizontal="left" vertical="top" wrapText="1"/>
    </xf>
    <xf numFmtId="0" fontId="43" fillId="36" borderId="26" xfId="0" applyFont="1" applyFill="1" applyBorder="1" applyAlignment="1">
      <alignment horizontal="center"/>
    </xf>
    <xf numFmtId="0" fontId="43" fillId="36" borderId="44" xfId="0" applyFont="1" applyFill="1" applyBorder="1" applyAlignment="1">
      <alignment horizontal="center"/>
    </xf>
    <xf numFmtId="0" fontId="81" fillId="0" borderId="0" xfId="0" applyFont="1" applyAlignment="1">
      <alignment horizontal="center" wrapText="1"/>
    </xf>
    <xf numFmtId="0" fontId="44" fillId="36" borderId="102" xfId="0" applyFont="1" applyFill="1" applyBorder="1" applyAlignment="1">
      <alignment horizontal="center" wrapText="1"/>
    </xf>
    <xf numFmtId="0" fontId="44" fillId="36" borderId="103" xfId="0" applyFont="1" applyFill="1" applyBorder="1" applyAlignment="1">
      <alignment horizontal="center" wrapText="1"/>
    </xf>
    <xf numFmtId="0" fontId="43" fillId="44" borderId="89" xfId="0" quotePrefix="1" applyFont="1" applyFill="1" applyBorder="1" applyAlignment="1">
      <alignment horizontal="center" vertical="center"/>
    </xf>
    <xf numFmtId="0" fontId="43" fillId="44" borderId="90" xfId="0" quotePrefix="1" applyFont="1" applyFill="1" applyBorder="1" applyAlignment="1">
      <alignment horizontal="center" vertical="center"/>
    </xf>
    <xf numFmtId="0" fontId="43" fillId="44" borderId="104" xfId="0" quotePrefix="1" applyFont="1" applyFill="1" applyBorder="1" applyAlignment="1">
      <alignment horizontal="center" vertical="center"/>
    </xf>
    <xf numFmtId="0" fontId="2" fillId="0" borderId="0" xfId="0" applyFont="1" applyAlignment="1">
      <alignment horizontal="left" vertical="center" wrapText="1"/>
    </xf>
    <xf numFmtId="0" fontId="0" fillId="0" borderId="0" xfId="0" applyAlignment="1">
      <alignment vertical="top" wrapText="1"/>
    </xf>
    <xf numFmtId="0" fontId="0" fillId="0" borderId="0" xfId="0" quotePrefix="1" applyAlignment="1">
      <alignment horizontal="left" vertical="top" wrapText="1"/>
    </xf>
    <xf numFmtId="0" fontId="0" fillId="40" borderId="87" xfId="0" applyFill="1" applyBorder="1" applyAlignment="1">
      <alignment horizontal="center"/>
    </xf>
    <xf numFmtId="0" fontId="0" fillId="40" borderId="39" xfId="0" applyFill="1" applyBorder="1" applyAlignment="1">
      <alignment horizontal="center"/>
    </xf>
    <xf numFmtId="0" fontId="0" fillId="40" borderId="27" xfId="0" applyFill="1" applyBorder="1" applyAlignment="1">
      <alignment horizontal="center"/>
    </xf>
    <xf numFmtId="0" fontId="0" fillId="0" borderId="0" xfId="0" applyAlignment="1">
      <alignment horizontal="left"/>
    </xf>
    <xf numFmtId="0" fontId="44" fillId="40" borderId="88" xfId="0" applyFont="1" applyFill="1" applyBorder="1" applyAlignment="1">
      <alignment horizontal="center"/>
    </xf>
    <xf numFmtId="0" fontId="44" fillId="40" borderId="49" xfId="0" applyFont="1" applyFill="1" applyBorder="1" applyAlignment="1">
      <alignment horizontal="center"/>
    </xf>
    <xf numFmtId="0" fontId="44" fillId="40" borderId="86" xfId="0" applyFont="1" applyFill="1" applyBorder="1" applyAlignment="1">
      <alignment horizontal="center"/>
    </xf>
    <xf numFmtId="0" fontId="43" fillId="40" borderId="101" xfId="0" applyFont="1" applyFill="1" applyBorder="1" applyAlignment="1">
      <alignment horizontal="center"/>
    </xf>
    <xf numFmtId="0" fontId="43" fillId="40" borderId="102" xfId="0" applyFont="1" applyFill="1" applyBorder="1" applyAlignment="1">
      <alignment horizontal="center"/>
    </xf>
    <xf numFmtId="0" fontId="43" fillId="40" borderId="103" xfId="0" applyFont="1" applyFill="1" applyBorder="1" applyAlignment="1">
      <alignment horizontal="center"/>
    </xf>
    <xf numFmtId="0" fontId="43" fillId="40" borderId="99" xfId="0" applyFont="1" applyFill="1" applyBorder="1"/>
    <xf numFmtId="0" fontId="43" fillId="40" borderId="31" xfId="0" applyFont="1" applyFill="1" applyBorder="1"/>
    <xf numFmtId="0" fontId="43" fillId="40" borderId="61" xfId="0" applyFont="1" applyFill="1" applyBorder="1"/>
    <xf numFmtId="0" fontId="43" fillId="40" borderId="99" xfId="0" applyFont="1" applyFill="1" applyBorder="1" applyAlignment="1">
      <alignment horizontal="center" wrapText="1"/>
    </xf>
    <xf numFmtId="0" fontId="43" fillId="40" borderId="63" xfId="0" applyFont="1" applyFill="1" applyBorder="1" applyAlignment="1">
      <alignment horizontal="center" wrapText="1"/>
    </xf>
    <xf numFmtId="0" fontId="43" fillId="40" borderId="64" xfId="0" applyFont="1" applyFill="1" applyBorder="1" applyAlignment="1">
      <alignment horizontal="center" wrapText="1"/>
    </xf>
    <xf numFmtId="0" fontId="44" fillId="40" borderId="93" xfId="0" applyFont="1" applyFill="1" applyBorder="1" applyAlignment="1">
      <alignment horizontal="center"/>
    </xf>
    <xf numFmtId="0" fontId="44" fillId="40" borderId="81" xfId="0" applyFont="1" applyFill="1" applyBorder="1" applyAlignment="1">
      <alignment horizontal="center"/>
    </xf>
    <xf numFmtId="0" fontId="44" fillId="40" borderId="84" xfId="0" applyFont="1" applyFill="1" applyBorder="1" applyAlignment="1">
      <alignment horizontal="center"/>
    </xf>
    <xf numFmtId="0" fontId="0" fillId="40" borderId="50" xfId="0" applyFill="1" applyBorder="1" applyAlignment="1">
      <alignment horizontal="center"/>
    </xf>
    <xf numFmtId="0" fontId="0" fillId="40" borderId="107" xfId="0" applyFill="1" applyBorder="1" applyAlignment="1">
      <alignment horizontal="center"/>
    </xf>
    <xf numFmtId="0" fontId="0" fillId="40" borderId="56" xfId="0" applyFill="1" applyBorder="1" applyAlignment="1">
      <alignment horizontal="center"/>
    </xf>
    <xf numFmtId="0" fontId="43" fillId="40" borderId="89" xfId="0" applyFont="1" applyFill="1" applyBorder="1" applyAlignment="1">
      <alignment horizontal="center"/>
    </xf>
    <xf numFmtId="0" fontId="43" fillId="40" borderId="90" xfId="0" applyFont="1" applyFill="1" applyBorder="1" applyAlignment="1">
      <alignment horizontal="center"/>
    </xf>
    <xf numFmtId="0" fontId="43" fillId="40" borderId="104" xfId="0" applyFont="1" applyFill="1" applyBorder="1" applyAlignment="1">
      <alignment horizontal="center"/>
    </xf>
    <xf numFmtId="0" fontId="43" fillId="40" borderId="31" xfId="0" applyFont="1" applyFill="1" applyBorder="1" applyAlignment="1">
      <alignment horizontal="center" wrapText="1"/>
    </xf>
    <xf numFmtId="0" fontId="43" fillId="40" borderId="61" xfId="0" applyFont="1" applyFill="1" applyBorder="1" applyAlignment="1">
      <alignment horizontal="center" wrapText="1"/>
    </xf>
    <xf numFmtId="0" fontId="43" fillId="0" borderId="89" xfId="0" quotePrefix="1" applyFont="1" applyBorder="1" applyAlignment="1">
      <alignment horizontal="center" vertical="center"/>
    </xf>
    <xf numFmtId="0" fontId="43" fillId="0" borderId="90" xfId="0" quotePrefix="1" applyFont="1" applyBorder="1" applyAlignment="1">
      <alignment horizontal="center" vertical="center"/>
    </xf>
    <xf numFmtId="0" fontId="43" fillId="0" borderId="104" xfId="0" quotePrefix="1" applyFont="1" applyBorder="1" applyAlignment="1">
      <alignment horizontal="center" vertical="center"/>
    </xf>
    <xf numFmtId="0" fontId="43" fillId="0" borderId="0" xfId="0" quotePrefix="1" applyFont="1" applyAlignment="1">
      <alignment horizontal="center" vertical="center"/>
    </xf>
    <xf numFmtId="0" fontId="43" fillId="0" borderId="76" xfId="0" quotePrefix="1" applyFont="1" applyBorder="1" applyAlignment="1">
      <alignment horizontal="center" vertical="center"/>
    </xf>
    <xf numFmtId="0" fontId="43" fillId="0" borderId="100" xfId="0" applyFont="1" applyBorder="1" applyAlignment="1">
      <alignment horizontal="center" vertical="center"/>
    </xf>
    <xf numFmtId="0" fontId="43" fillId="0" borderId="77" xfId="0" applyFont="1" applyBorder="1" applyAlignment="1">
      <alignment horizontal="center" vertical="center"/>
    </xf>
    <xf numFmtId="0" fontId="43" fillId="42" borderId="76" xfId="0" applyFont="1" applyFill="1" applyBorder="1" applyAlignment="1">
      <alignment horizontal="center"/>
    </xf>
    <xf numFmtId="0" fontId="43" fillId="42" borderId="100" xfId="0" applyFont="1" applyFill="1" applyBorder="1" applyAlignment="1">
      <alignment horizontal="center"/>
    </xf>
    <xf numFmtId="0" fontId="43" fillId="42" borderId="77" xfId="0" applyFont="1" applyFill="1" applyBorder="1" applyAlignment="1">
      <alignment horizontal="center"/>
    </xf>
    <xf numFmtId="0" fontId="43" fillId="0" borderId="49" xfId="0" applyFont="1" applyBorder="1" applyAlignment="1">
      <alignment horizontal="center" wrapText="1"/>
    </xf>
    <xf numFmtId="0" fontId="43" fillId="0" borderId="88" xfId="0" applyFont="1" applyBorder="1" applyAlignment="1">
      <alignment horizontal="center" wrapText="1"/>
    </xf>
    <xf numFmtId="0" fontId="44" fillId="36" borderId="115" xfId="0" applyFont="1" applyFill="1" applyBorder="1" applyAlignment="1">
      <alignment horizontal="center"/>
    </xf>
    <xf numFmtId="0" fontId="44" fillId="36" borderId="156" xfId="0" applyFont="1" applyFill="1" applyBorder="1" applyAlignment="1">
      <alignment horizontal="center"/>
    </xf>
    <xf numFmtId="0" fontId="43" fillId="36" borderId="85" xfId="0" applyFont="1" applyFill="1" applyBorder="1" applyAlignment="1">
      <alignment horizontal="center"/>
    </xf>
    <xf numFmtId="0" fontId="43" fillId="36" borderId="87" xfId="0" applyFont="1" applyFill="1" applyBorder="1" applyAlignment="1">
      <alignment horizontal="center"/>
    </xf>
    <xf numFmtId="0" fontId="117" fillId="0" borderId="0" xfId="0" applyFont="1" applyAlignment="1">
      <alignment wrapText="1"/>
    </xf>
    <xf numFmtId="0" fontId="44" fillId="0" borderId="0" xfId="0" applyFont="1" applyAlignment="1">
      <alignment horizontal="center" wrapText="1"/>
    </xf>
    <xf numFmtId="0" fontId="44" fillId="0" borderId="76" xfId="0" applyFont="1" applyBorder="1" applyAlignment="1">
      <alignment horizontal="center"/>
    </xf>
    <xf numFmtId="0" fontId="44" fillId="0" borderId="77" xfId="0" applyFont="1" applyBorder="1" applyAlignment="1">
      <alignment horizontal="center"/>
    </xf>
    <xf numFmtId="0" fontId="0" fillId="0" borderId="0" xfId="0" quotePrefix="1" applyAlignment="1">
      <alignment wrapText="1"/>
    </xf>
    <xf numFmtId="0" fontId="0" fillId="0" borderId="0" xfId="0" quotePrefix="1" applyAlignment="1">
      <alignment vertical="top" wrapText="1"/>
    </xf>
    <xf numFmtId="49" fontId="43" fillId="44" borderId="101" xfId="0" applyNumberFormat="1" applyFont="1" applyFill="1" applyBorder="1" applyAlignment="1">
      <alignment horizontal="center"/>
    </xf>
    <xf numFmtId="49" fontId="43" fillId="44" borderId="102" xfId="0" applyNumberFormat="1" applyFont="1" applyFill="1" applyBorder="1" applyAlignment="1">
      <alignment horizontal="center"/>
    </xf>
    <xf numFmtId="49" fontId="43" fillId="44" borderId="103" xfId="0" applyNumberFormat="1" applyFont="1" applyFill="1" applyBorder="1" applyAlignment="1">
      <alignment horizontal="center"/>
    </xf>
    <xf numFmtId="3" fontId="43" fillId="36" borderId="30" xfId="4" applyNumberFormat="1" applyFont="1" applyFill="1" applyBorder="1" applyAlignment="1">
      <alignment horizontal="center"/>
    </xf>
    <xf numFmtId="0" fontId="43" fillId="36" borderId="30" xfId="0" applyFont="1" applyFill="1" applyBorder="1" applyAlignment="1">
      <alignment horizontal="center"/>
    </xf>
    <xf numFmtId="0" fontId="43" fillId="36" borderId="54" xfId="0" applyFont="1" applyFill="1" applyBorder="1" applyAlignment="1">
      <alignment horizontal="center"/>
    </xf>
    <xf numFmtId="49" fontId="43" fillId="44" borderId="89" xfId="0" applyNumberFormat="1" applyFont="1" applyFill="1" applyBorder="1" applyAlignment="1">
      <alignment horizontal="center"/>
    </xf>
    <xf numFmtId="49" fontId="43" fillId="44" borderId="90" xfId="0" applyNumberFormat="1" applyFont="1" applyFill="1" applyBorder="1" applyAlignment="1">
      <alignment horizontal="center"/>
    </xf>
    <xf numFmtId="49" fontId="43" fillId="44" borderId="104" xfId="0" applyNumberFormat="1" applyFont="1" applyFill="1" applyBorder="1" applyAlignment="1">
      <alignment horizontal="center"/>
    </xf>
    <xf numFmtId="0" fontId="43" fillId="36" borderId="130" xfId="0" applyFont="1" applyFill="1" applyBorder="1" applyAlignment="1">
      <alignment horizontal="center"/>
    </xf>
    <xf numFmtId="0" fontId="43" fillId="36" borderId="40" xfId="0" applyFont="1" applyFill="1" applyBorder="1" applyAlignment="1">
      <alignment horizontal="center"/>
    </xf>
    <xf numFmtId="0" fontId="43" fillId="36" borderId="113" xfId="0" applyFont="1" applyFill="1" applyBorder="1" applyAlignment="1">
      <alignment horizontal="center"/>
    </xf>
    <xf numFmtId="0" fontId="43" fillId="36" borderId="46" xfId="0" applyFont="1" applyFill="1" applyBorder="1" applyAlignment="1">
      <alignment horizontal="center"/>
    </xf>
    <xf numFmtId="0" fontId="43" fillId="36" borderId="47" xfId="0" applyFont="1" applyFill="1" applyBorder="1" applyAlignment="1">
      <alignment horizontal="center"/>
    </xf>
    <xf numFmtId="3" fontId="43" fillId="36" borderId="114" xfId="4" applyNumberFormat="1" applyFont="1" applyFill="1" applyBorder="1" applyAlignment="1">
      <alignment horizontal="center"/>
    </xf>
    <xf numFmtId="3" fontId="43" fillId="36" borderId="100" xfId="4" applyNumberFormat="1" applyFont="1" applyFill="1" applyBorder="1" applyAlignment="1">
      <alignment horizontal="center"/>
    </xf>
    <xf numFmtId="3" fontId="43" fillId="36" borderId="106" xfId="4" applyNumberFormat="1" applyFont="1" applyFill="1" applyBorder="1" applyAlignment="1">
      <alignment horizontal="center"/>
    </xf>
    <xf numFmtId="49" fontId="43" fillId="44" borderId="33" xfId="0" applyNumberFormat="1" applyFont="1" applyFill="1" applyBorder="1" applyAlignment="1">
      <alignment horizontal="center"/>
    </xf>
    <xf numFmtId="49" fontId="43" fillId="44" borderId="34" xfId="0" applyNumberFormat="1" applyFont="1" applyFill="1" applyBorder="1" applyAlignment="1">
      <alignment horizontal="center"/>
    </xf>
    <xf numFmtId="49" fontId="43" fillId="44" borderId="35" xfId="0" applyNumberFormat="1" applyFont="1" applyFill="1" applyBorder="1" applyAlignment="1">
      <alignment horizontal="center"/>
    </xf>
    <xf numFmtId="0" fontId="43" fillId="0" borderId="74" xfId="0" applyFont="1" applyBorder="1" applyAlignment="1">
      <alignment horizontal="center" wrapText="1"/>
    </xf>
    <xf numFmtId="0" fontId="43" fillId="0" borderId="66" xfId="0" applyFont="1" applyBorder="1" applyAlignment="1">
      <alignment horizontal="center" wrapText="1"/>
    </xf>
    <xf numFmtId="0" fontId="43" fillId="0" borderId="42" xfId="0" applyFont="1" applyBorder="1" applyAlignment="1">
      <alignment horizontal="center" wrapText="1"/>
    </xf>
    <xf numFmtId="0" fontId="43" fillId="0" borderId="74" xfId="0" applyFont="1" applyBorder="1" applyAlignment="1">
      <alignment horizontal="center"/>
    </xf>
    <xf numFmtId="0" fontId="0" fillId="0" borderId="66" xfId="0" applyBorder="1" applyAlignment="1">
      <alignment horizontal="center"/>
    </xf>
    <xf numFmtId="0" fontId="0" fillId="0" borderId="42" xfId="0" applyBorder="1" applyAlignment="1">
      <alignment horizontal="center"/>
    </xf>
    <xf numFmtId="49" fontId="43" fillId="0" borderId="74" xfId="0" quotePrefix="1" applyNumberFormat="1" applyFont="1" applyBorder="1" applyAlignment="1">
      <alignment horizontal="center"/>
    </xf>
    <xf numFmtId="0" fontId="0" fillId="0" borderId="74" xfId="0" applyBorder="1" applyAlignment="1">
      <alignment vertical="top" wrapText="1"/>
    </xf>
    <xf numFmtId="0" fontId="0" fillId="0" borderId="66" xfId="0" applyBorder="1" applyAlignment="1">
      <alignment vertical="top" wrapText="1"/>
    </xf>
    <xf numFmtId="0" fontId="0" fillId="0" borderId="42" xfId="0" applyBorder="1" applyAlignment="1">
      <alignment vertical="top" wrapText="1"/>
    </xf>
    <xf numFmtId="0" fontId="43" fillId="36" borderId="8" xfId="0" applyFont="1" applyFill="1" applyBorder="1" applyAlignment="1">
      <alignment horizontal="center"/>
    </xf>
    <xf numFmtId="0" fontId="43" fillId="36" borderId="29" xfId="0" applyFont="1" applyFill="1" applyBorder="1" applyAlignment="1">
      <alignment horizontal="center"/>
    </xf>
    <xf numFmtId="0" fontId="43" fillId="36" borderId="42" xfId="0" applyFont="1" applyFill="1" applyBorder="1" applyAlignment="1">
      <alignment horizontal="center"/>
    </xf>
    <xf numFmtId="0" fontId="0" fillId="36" borderId="42" xfId="0" applyFill="1" applyBorder="1" applyAlignment="1">
      <alignment horizontal="center"/>
    </xf>
    <xf numFmtId="0" fontId="0" fillId="36" borderId="41" xfId="0" applyFill="1" applyBorder="1" applyAlignment="1">
      <alignment horizontal="center"/>
    </xf>
    <xf numFmtId="0" fontId="43" fillId="36" borderId="26" xfId="0" applyFont="1" applyFill="1" applyBorder="1" applyAlignment="1">
      <alignment horizontal="center" wrapText="1"/>
    </xf>
    <xf numFmtId="0" fontId="43" fillId="36" borderId="66" xfId="0" applyFont="1" applyFill="1" applyBorder="1" applyAlignment="1">
      <alignment horizontal="center" wrapText="1"/>
    </xf>
    <xf numFmtId="0" fontId="43" fillId="36" borderId="29" xfId="0" applyFont="1" applyFill="1" applyBorder="1" applyAlignment="1">
      <alignment horizontal="center" wrapText="1"/>
    </xf>
    <xf numFmtId="49" fontId="44" fillId="48" borderId="53" xfId="0" applyNumberFormat="1" applyFont="1" applyFill="1" applyBorder="1" applyAlignment="1">
      <alignment horizontal="center"/>
    </xf>
    <xf numFmtId="49" fontId="44" fillId="48" borderId="5" xfId="0" applyNumberFormat="1" applyFont="1" applyFill="1" applyBorder="1" applyAlignment="1">
      <alignment horizontal="center"/>
    </xf>
    <xf numFmtId="49" fontId="44" fillId="48" borderId="36" xfId="0" applyNumberFormat="1" applyFont="1" applyFill="1" applyBorder="1" applyAlignment="1">
      <alignment horizontal="center"/>
    </xf>
    <xf numFmtId="0" fontId="43" fillId="36" borderId="29" xfId="0" applyFont="1" applyFill="1" applyBorder="1"/>
    <xf numFmtId="0" fontId="43" fillId="36" borderId="8" xfId="0" applyFont="1" applyFill="1" applyBorder="1" applyAlignment="1">
      <alignment horizontal="center" wrapText="1"/>
    </xf>
    <xf numFmtId="49" fontId="44" fillId="0" borderId="53" xfId="0" applyNumberFormat="1" applyFont="1" applyBorder="1" applyAlignment="1">
      <alignment horizontal="center"/>
    </xf>
    <xf numFmtId="49" fontId="44" fillId="0" borderId="5" xfId="0" applyNumberFormat="1" applyFont="1" applyBorder="1" applyAlignment="1">
      <alignment horizontal="center"/>
    </xf>
    <xf numFmtId="49" fontId="44" fillId="0" borderId="36" xfId="0" applyNumberFormat="1" applyFont="1" applyBorder="1" applyAlignment="1">
      <alignment horizontal="center"/>
    </xf>
    <xf numFmtId="0" fontId="43" fillId="36" borderId="66" xfId="0" applyFont="1" applyFill="1" applyBorder="1" applyAlignment="1">
      <alignment horizontal="center"/>
    </xf>
    <xf numFmtId="0" fontId="0" fillId="36" borderId="66" xfId="0" applyFill="1" applyBorder="1" applyAlignment="1">
      <alignment horizontal="center"/>
    </xf>
    <xf numFmtId="0" fontId="0" fillId="36" borderId="29" xfId="0" applyFill="1" applyBorder="1" applyAlignment="1">
      <alignment horizontal="center"/>
    </xf>
    <xf numFmtId="0" fontId="43" fillId="36" borderId="53" xfId="0" applyFont="1" applyFill="1" applyBorder="1" applyAlignment="1">
      <alignment horizontal="center" wrapText="1"/>
    </xf>
    <xf numFmtId="0" fontId="43" fillId="36" borderId="5" xfId="0" applyFont="1" applyFill="1" applyBorder="1" applyAlignment="1">
      <alignment horizontal="center" wrapText="1"/>
    </xf>
    <xf numFmtId="0" fontId="43" fillId="36" borderId="36"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43" fillId="0" borderId="0" xfId="0" applyFont="1" applyAlignment="1">
      <alignment horizontal="center"/>
    </xf>
    <xf numFmtId="49" fontId="43" fillId="0" borderId="0" xfId="0" quotePrefix="1" applyNumberFormat="1" applyFont="1" applyAlignment="1">
      <alignment horizontal="center"/>
    </xf>
    <xf numFmtId="0" fontId="43" fillId="36" borderId="89" xfId="0" applyFont="1" applyFill="1" applyBorder="1" applyAlignment="1">
      <alignment horizontal="center"/>
    </xf>
    <xf numFmtId="0" fontId="43" fillId="36" borderId="90" xfId="0" applyFont="1" applyFill="1" applyBorder="1" applyAlignment="1">
      <alignment horizontal="center"/>
    </xf>
    <xf numFmtId="0" fontId="43" fillId="36" borderId="104" xfId="0" applyFont="1" applyFill="1" applyBorder="1" applyAlignment="1">
      <alignment horizontal="center"/>
    </xf>
    <xf numFmtId="0" fontId="0" fillId="0" borderId="0" xfId="0" applyAlignment="1">
      <alignment vertical="center"/>
    </xf>
    <xf numFmtId="0" fontId="118" fillId="0" borderId="0" xfId="0" applyFont="1" applyAlignment="1">
      <alignment horizontal="left" vertical="center" wrapText="1"/>
    </xf>
    <xf numFmtId="0" fontId="44" fillId="0" borderId="0" xfId="0" applyFont="1" applyAlignment="1">
      <alignment horizontal="center" vertical="center" wrapText="1"/>
    </xf>
    <xf numFmtId="0" fontId="44" fillId="0" borderId="0" xfId="0" applyFont="1" applyAlignment="1">
      <alignment horizontal="center" vertical="center"/>
    </xf>
    <xf numFmtId="17" fontId="44" fillId="0" borderId="0" xfId="0" quotePrefix="1" applyNumberFormat="1" applyFont="1" applyAlignment="1">
      <alignment horizontal="center" vertical="center"/>
    </xf>
    <xf numFmtId="0" fontId="43" fillId="0" borderId="76" xfId="0" applyFont="1" applyBorder="1" applyAlignment="1">
      <alignment wrapText="1"/>
    </xf>
    <xf numFmtId="0" fontId="43" fillId="0" borderId="100" xfId="0" applyFont="1" applyBorder="1" applyAlignment="1">
      <alignment wrapText="1"/>
    </xf>
    <xf numFmtId="0" fontId="43" fillId="0" borderId="77" xfId="0" applyFont="1" applyBorder="1" applyAlignment="1">
      <alignment wrapText="1"/>
    </xf>
    <xf numFmtId="0" fontId="0" fillId="0" borderId="0" xfId="31318" applyFont="1" applyAlignment="1">
      <alignment horizontal="left" vertical="center" wrapText="1"/>
    </xf>
    <xf numFmtId="0" fontId="43" fillId="0" borderId="76" xfId="0" applyFont="1" applyBorder="1"/>
    <xf numFmtId="0" fontId="43" fillId="0" borderId="100" xfId="0" applyFont="1" applyBorder="1"/>
    <xf numFmtId="0" fontId="43" fillId="0" borderId="77" xfId="0" applyFont="1" applyBorder="1"/>
    <xf numFmtId="0" fontId="0" fillId="0" borderId="0" xfId="31324" applyFont="1" applyAlignment="1">
      <alignment horizontal="left" vertical="center" wrapText="1"/>
    </xf>
    <xf numFmtId="0" fontId="0" fillId="0" borderId="0" xfId="0" applyAlignment="1">
      <alignment horizontal="left" vertical="center"/>
    </xf>
    <xf numFmtId="0" fontId="118" fillId="0" borderId="0" xfId="0" applyFont="1" applyAlignment="1">
      <alignment horizontal="left" vertical="center"/>
    </xf>
    <xf numFmtId="0" fontId="83" fillId="0" borderId="0" xfId="0" applyFont="1" applyAlignment="1">
      <alignment horizontal="left" vertical="top" wrapText="1"/>
    </xf>
    <xf numFmtId="0" fontId="83" fillId="43" borderId="0" xfId="0" applyFont="1" applyFill="1" applyAlignment="1">
      <alignment horizontal="left" vertical="top" wrapText="1"/>
    </xf>
    <xf numFmtId="17" fontId="44" fillId="0" borderId="0" xfId="0" quotePrefix="1" applyNumberFormat="1" applyFont="1" applyAlignment="1">
      <alignment horizontal="center" vertical="center" wrapText="1"/>
    </xf>
    <xf numFmtId="0" fontId="83" fillId="0" borderId="0" xfId="0" applyFont="1" applyAlignment="1">
      <alignment horizontal="left" vertical="center" wrapText="1"/>
    </xf>
    <xf numFmtId="0" fontId="44" fillId="0" borderId="0" xfId="0" quotePrefix="1" applyFont="1" applyAlignment="1">
      <alignment horizontal="center" wrapText="1"/>
    </xf>
    <xf numFmtId="0" fontId="0" fillId="0" borderId="0" xfId="0" quotePrefix="1" applyAlignment="1">
      <alignment horizontal="left"/>
    </xf>
    <xf numFmtId="49" fontId="44" fillId="0" borderId="74" xfId="0" quotePrefix="1" applyNumberFormat="1" applyFont="1" applyBorder="1" applyAlignment="1">
      <alignment horizontal="center"/>
    </xf>
    <xf numFmtId="49" fontId="44" fillId="0" borderId="66" xfId="0" applyNumberFormat="1" applyFont="1" applyBorder="1" applyAlignment="1">
      <alignment horizontal="center"/>
    </xf>
    <xf numFmtId="49" fontId="44" fillId="0" borderId="42" xfId="0" applyNumberFormat="1" applyFont="1" applyBorder="1" applyAlignment="1">
      <alignment horizontal="center"/>
    </xf>
    <xf numFmtId="0" fontId="43" fillId="36" borderId="126" xfId="0" quotePrefix="1" applyFont="1" applyFill="1" applyBorder="1" applyAlignment="1">
      <alignment horizontal="center"/>
    </xf>
    <xf numFmtId="0" fontId="43" fillId="36" borderId="117" xfId="0" applyFont="1" applyFill="1" applyBorder="1" applyAlignment="1">
      <alignment horizontal="center"/>
    </xf>
    <xf numFmtId="0" fontId="43" fillId="36" borderId="128" xfId="0" applyFont="1" applyFill="1" applyBorder="1" applyAlignment="1">
      <alignment horizontal="center"/>
    </xf>
    <xf numFmtId="0" fontId="43" fillId="36" borderId="116" xfId="0" applyFont="1" applyFill="1" applyBorder="1" applyAlignment="1">
      <alignment horizontal="center"/>
    </xf>
    <xf numFmtId="0" fontId="43" fillId="36" borderId="118" xfId="0" applyFont="1" applyFill="1" applyBorder="1" applyAlignment="1">
      <alignment horizontal="center"/>
    </xf>
    <xf numFmtId="0" fontId="43" fillId="36" borderId="126" xfId="0" applyFont="1" applyFill="1" applyBorder="1" applyAlignment="1">
      <alignment horizontal="center"/>
    </xf>
    <xf numFmtId="49" fontId="44" fillId="0" borderId="51" xfId="0" quotePrefix="1" applyNumberFormat="1" applyFont="1" applyBorder="1" applyAlignment="1">
      <alignment horizontal="center"/>
    </xf>
    <xf numFmtId="0" fontId="43" fillId="36" borderId="84" xfId="0" applyFont="1" applyFill="1" applyBorder="1" applyAlignment="1">
      <alignment horizontal="center" vertical="center" wrapText="1"/>
    </xf>
    <xf numFmtId="0" fontId="43" fillId="36" borderId="68" xfId="0" applyFont="1" applyFill="1" applyBorder="1" applyAlignment="1">
      <alignment horizontal="center" vertical="center" wrapText="1"/>
    </xf>
    <xf numFmtId="0" fontId="43" fillId="36" borderId="47" xfId="0" applyFont="1" applyFill="1" applyBorder="1" applyAlignment="1">
      <alignment horizontal="center" vertical="center" wrapText="1"/>
    </xf>
    <xf numFmtId="0" fontId="43" fillId="36" borderId="81" xfId="0" applyFont="1" applyFill="1" applyBorder="1" applyAlignment="1">
      <alignment horizontal="center" vertical="center" wrapText="1"/>
    </xf>
    <xf numFmtId="0" fontId="43" fillId="36" borderId="66" xfId="0" applyFont="1" applyFill="1" applyBorder="1" applyAlignment="1">
      <alignment horizontal="center" vertical="center" wrapText="1"/>
    </xf>
    <xf numFmtId="0" fontId="43" fillId="36" borderId="46" xfId="0" applyFont="1" applyFill="1" applyBorder="1" applyAlignment="1">
      <alignment horizontal="center" vertical="center" wrapText="1"/>
    </xf>
    <xf numFmtId="0" fontId="120" fillId="0" borderId="0" xfId="0" applyFont="1"/>
    <xf numFmtId="0" fontId="43" fillId="36" borderId="102" xfId="0" applyFont="1" applyFill="1" applyBorder="1" applyAlignment="1">
      <alignment horizontal="center" vertical="center" wrapText="1"/>
    </xf>
    <xf numFmtId="0" fontId="43" fillId="36" borderId="30" xfId="0" applyFont="1" applyFill="1" applyBorder="1" applyAlignment="1">
      <alignment horizontal="center" vertical="center" wrapText="1"/>
    </xf>
    <xf numFmtId="49" fontId="44" fillId="0" borderId="0" xfId="0" applyNumberFormat="1" applyFont="1" applyAlignment="1">
      <alignment horizontal="center"/>
    </xf>
    <xf numFmtId="0" fontId="43" fillId="36" borderId="85" xfId="0" applyFont="1" applyFill="1" applyBorder="1" applyAlignment="1">
      <alignment horizontal="center" vertical="center" wrapText="1"/>
    </xf>
    <xf numFmtId="0" fontId="43" fillId="36" borderId="67" xfId="0" applyFont="1" applyFill="1" applyBorder="1" applyAlignment="1">
      <alignment horizontal="center" vertical="center" wrapText="1"/>
    </xf>
    <xf numFmtId="0" fontId="43" fillId="36" borderId="45" xfId="0" applyFont="1" applyFill="1" applyBorder="1" applyAlignment="1">
      <alignment horizontal="center" vertical="center" wrapText="1"/>
    </xf>
    <xf numFmtId="0" fontId="43" fillId="36" borderId="99" xfId="0" applyFont="1" applyFill="1" applyBorder="1" applyAlignment="1">
      <alignment horizontal="center" vertical="center"/>
    </xf>
    <xf numFmtId="0" fontId="43" fillId="36" borderId="31" xfId="0" applyFont="1" applyFill="1" applyBorder="1" applyAlignment="1">
      <alignment horizontal="center" vertical="center"/>
    </xf>
    <xf numFmtId="0" fontId="43" fillId="36" borderId="61" xfId="0" applyFont="1" applyFill="1" applyBorder="1" applyAlignment="1">
      <alignment horizontal="center" vertical="center"/>
    </xf>
    <xf numFmtId="0" fontId="43" fillId="36" borderId="76" xfId="0" applyFont="1" applyFill="1" applyBorder="1" applyAlignment="1">
      <alignment horizontal="center" vertical="center" wrapText="1"/>
    </xf>
    <xf numFmtId="0" fontId="43" fillId="36" borderId="100" xfId="0" applyFont="1" applyFill="1" applyBorder="1" applyAlignment="1">
      <alignment horizontal="center" vertical="center" wrapText="1"/>
    </xf>
    <xf numFmtId="0" fontId="43" fillId="36" borderId="77" xfId="0" applyFont="1" applyFill="1" applyBorder="1" applyAlignment="1">
      <alignment horizontal="center" vertical="center" wrapText="1"/>
    </xf>
    <xf numFmtId="0" fontId="43" fillId="36" borderId="78" xfId="0" applyFont="1" applyFill="1" applyBorder="1" applyAlignment="1">
      <alignment horizontal="center" vertical="center" wrapText="1"/>
    </xf>
    <xf numFmtId="0" fontId="43" fillId="36" borderId="79" xfId="0" applyFont="1" applyFill="1" applyBorder="1" applyAlignment="1">
      <alignment horizontal="center" vertical="center" wrapText="1"/>
    </xf>
    <xf numFmtId="0" fontId="43" fillId="36" borderId="80" xfId="0" applyFont="1" applyFill="1" applyBorder="1" applyAlignment="1">
      <alignment horizontal="center" vertical="center" wrapText="1"/>
    </xf>
    <xf numFmtId="0" fontId="43" fillId="36" borderId="88" xfId="0" applyFont="1" applyFill="1" applyBorder="1" applyAlignment="1">
      <alignment horizontal="center" vertical="center" wrapText="1"/>
    </xf>
    <xf numFmtId="0" fontId="43" fillId="36" borderId="49" xfId="0" applyFont="1" applyFill="1" applyBorder="1" applyAlignment="1">
      <alignment horizontal="center" vertical="center" wrapText="1"/>
    </xf>
    <xf numFmtId="0" fontId="43" fillId="36" borderId="78" xfId="31305" applyFont="1" applyFill="1" applyBorder="1" applyAlignment="1">
      <alignment horizontal="center" vertical="center" wrapText="1"/>
    </xf>
    <xf numFmtId="0" fontId="43" fillId="36" borderId="114" xfId="31305" applyFont="1" applyFill="1" applyBorder="1" applyAlignment="1">
      <alignment horizontal="center" vertical="center" wrapText="1"/>
    </xf>
    <xf numFmtId="0" fontId="43" fillId="36" borderId="101" xfId="0" applyFont="1" applyFill="1" applyBorder="1" applyAlignment="1">
      <alignment horizontal="center" vertical="center" wrapText="1"/>
    </xf>
    <xf numFmtId="0" fontId="43" fillId="36" borderId="103" xfId="0" applyFont="1" applyFill="1" applyBorder="1" applyAlignment="1">
      <alignment horizontal="center" vertical="center" wrapText="1"/>
    </xf>
    <xf numFmtId="0" fontId="43" fillId="36" borderId="86" xfId="0" applyFont="1" applyFill="1" applyBorder="1" applyAlignment="1">
      <alignment horizontal="center" vertical="center" wrapText="1"/>
    </xf>
    <xf numFmtId="0" fontId="43" fillId="36" borderId="51" xfId="0" applyFont="1" applyFill="1" applyBorder="1" applyAlignment="1">
      <alignment horizontal="center" vertical="center" wrapText="1"/>
    </xf>
    <xf numFmtId="0" fontId="43" fillId="36" borderId="62" xfId="0" applyFont="1" applyFill="1" applyBorder="1" applyAlignment="1">
      <alignment horizontal="center" vertical="center" wrapText="1"/>
    </xf>
    <xf numFmtId="0" fontId="83" fillId="0" borderId="0" xfId="0" applyFont="1"/>
    <xf numFmtId="0" fontId="43" fillId="36" borderId="87" xfId="0" applyFont="1" applyFill="1" applyBorder="1" applyAlignment="1">
      <alignment horizontal="center" vertical="center" wrapText="1"/>
    </xf>
    <xf numFmtId="0" fontId="43" fillId="36" borderId="107" xfId="0" applyFont="1" applyFill="1" applyBorder="1" applyAlignment="1">
      <alignment horizontal="center" vertical="center" wrapText="1"/>
    </xf>
    <xf numFmtId="0" fontId="43" fillId="36" borderId="48" xfId="0" applyFont="1" applyFill="1" applyBorder="1" applyAlignment="1">
      <alignment horizontal="center" vertical="center" wrapText="1"/>
    </xf>
    <xf numFmtId="0" fontId="118" fillId="0" borderId="46" xfId="0" applyFont="1" applyBorder="1" applyAlignment="1">
      <alignment horizontal="center" vertical="center" wrapText="1"/>
    </xf>
    <xf numFmtId="0" fontId="81" fillId="0" borderId="0" xfId="0" applyFont="1"/>
    <xf numFmtId="0" fontId="43" fillId="36" borderId="90" xfId="0" applyFont="1" applyFill="1" applyBorder="1" applyAlignment="1">
      <alignment horizontal="center" vertical="center" wrapText="1"/>
    </xf>
    <xf numFmtId="0" fontId="43" fillId="36" borderId="34" xfId="0" applyFont="1" applyFill="1" applyBorder="1" applyAlignment="1">
      <alignment horizontal="center" vertical="center" wrapText="1"/>
    </xf>
    <xf numFmtId="0" fontId="43" fillId="36" borderId="54" xfId="0" applyFont="1" applyFill="1" applyBorder="1" applyAlignment="1">
      <alignment horizontal="center" vertical="center" wrapText="1"/>
    </xf>
    <xf numFmtId="0" fontId="43" fillId="36" borderId="25" xfId="0" applyFont="1" applyFill="1" applyBorder="1" applyAlignment="1">
      <alignment horizontal="center" vertical="center" wrapText="1"/>
    </xf>
    <xf numFmtId="0" fontId="43" fillId="0" borderId="0" xfId="0" applyFont="1" applyAlignment="1">
      <alignment wrapText="1"/>
    </xf>
    <xf numFmtId="0" fontId="44" fillId="0" borderId="85" xfId="0" applyFont="1" applyBorder="1" applyAlignment="1">
      <alignment horizontal="center" wrapText="1"/>
    </xf>
    <xf numFmtId="0" fontId="44" fillId="0" borderId="81" xfId="0" applyFont="1" applyBorder="1" applyAlignment="1">
      <alignment horizontal="center"/>
    </xf>
    <xf numFmtId="0" fontId="44" fillId="0" borderId="84" xfId="0" applyFont="1" applyBorder="1" applyAlignment="1">
      <alignment horizontal="center"/>
    </xf>
    <xf numFmtId="49" fontId="44" fillId="0" borderId="39" xfId="0" applyNumberFormat="1" applyFont="1" applyBorder="1" applyAlignment="1">
      <alignment horizontal="center"/>
    </xf>
    <xf numFmtId="49" fontId="0" fillId="0" borderId="50" xfId="0" applyNumberFormat="1" applyBorder="1" applyAlignment="1">
      <alignment horizontal="center"/>
    </xf>
    <xf numFmtId="49" fontId="44" fillId="0" borderId="45" xfId="0" quotePrefix="1" applyNumberFormat="1" applyFont="1" applyBorder="1" applyAlignment="1">
      <alignment horizontal="center" wrapText="1"/>
    </xf>
    <xf numFmtId="49" fontId="44" fillId="0" borderId="46" xfId="0" applyNumberFormat="1" applyFont="1" applyBorder="1" applyAlignment="1">
      <alignment horizontal="center"/>
    </xf>
    <xf numFmtId="49" fontId="44" fillId="0" borderId="47" xfId="0" applyNumberFormat="1" applyFont="1" applyBorder="1" applyAlignment="1">
      <alignment horizontal="center"/>
    </xf>
    <xf numFmtId="0" fontId="44" fillId="0" borderId="98" xfId="0" applyFont="1" applyBorder="1" applyAlignment="1">
      <alignment horizontal="center"/>
    </xf>
    <xf numFmtId="49" fontId="44" fillId="0" borderId="146" xfId="0" applyNumberFormat="1" applyFont="1" applyBorder="1" applyAlignment="1">
      <alignment horizontal="center"/>
    </xf>
    <xf numFmtId="0" fontId="84" fillId="0" borderId="0" xfId="0" applyFont="1" applyAlignment="1">
      <alignment horizontal="left" wrapText="1"/>
    </xf>
    <xf numFmtId="0" fontId="84" fillId="0" borderId="0" xfId="0" applyFont="1" applyAlignment="1">
      <alignment horizontal="left" vertical="center" wrapText="1"/>
    </xf>
    <xf numFmtId="0" fontId="118" fillId="0" borderId="0" xfId="0" applyFont="1" applyAlignment="1">
      <alignment vertical="center" wrapText="1"/>
    </xf>
    <xf numFmtId="0" fontId="0" fillId="0" borderId="42" xfId="0" applyBorder="1" applyAlignment="1">
      <alignment wrapText="1"/>
    </xf>
    <xf numFmtId="0" fontId="84" fillId="0" borderId="0" xfId="0" applyFont="1"/>
    <xf numFmtId="0" fontId="0" fillId="0" borderId="0" xfId="167" applyFont="1" applyAlignment="1">
      <alignment horizontal="left" vertical="center" wrapText="1"/>
    </xf>
    <xf numFmtId="0" fontId="43" fillId="36" borderId="99" xfId="0" applyFont="1" applyFill="1" applyBorder="1" applyAlignment="1">
      <alignment horizontal="center" vertical="center" wrapText="1"/>
    </xf>
    <xf numFmtId="0" fontId="43" fillId="36" borderId="64" xfId="0" applyFont="1" applyFill="1" applyBorder="1" applyAlignment="1">
      <alignment horizontal="center" vertical="center" wrapText="1"/>
    </xf>
    <xf numFmtId="0" fontId="43" fillId="36" borderId="93" xfId="0" applyFont="1" applyFill="1" applyBorder="1" applyAlignment="1">
      <alignment horizontal="center" vertical="center" wrapText="1"/>
    </xf>
    <xf numFmtId="0" fontId="0" fillId="0" borderId="0" xfId="31307" applyFont="1" applyAlignment="1">
      <alignment vertical="center" wrapText="1"/>
    </xf>
    <xf numFmtId="49" fontId="0" fillId="0" borderId="51" xfId="0" applyNumberFormat="1" applyBorder="1" applyAlignment="1">
      <alignment horizontal="center"/>
    </xf>
    <xf numFmtId="0" fontId="0" fillId="0" borderId="51" xfId="0" applyBorder="1"/>
    <xf numFmtId="0" fontId="43" fillId="36" borderId="59" xfId="0" applyFont="1" applyFill="1" applyBorder="1" applyAlignment="1">
      <alignment horizontal="center" vertical="center" wrapText="1"/>
    </xf>
    <xf numFmtId="0" fontId="43" fillId="36" borderId="98" xfId="0" applyFont="1" applyFill="1" applyBorder="1" applyAlignment="1">
      <alignment horizontal="center" vertical="center" wrapText="1"/>
    </xf>
    <xf numFmtId="0" fontId="0" fillId="0" borderId="86" xfId="0" applyBorder="1"/>
    <xf numFmtId="0" fontId="0" fillId="0" borderId="41" xfId="0" applyBorder="1"/>
    <xf numFmtId="0" fontId="0" fillId="0" borderId="65" xfId="0" applyBorder="1"/>
    <xf numFmtId="0" fontId="43" fillId="36" borderId="41" xfId="0" applyFont="1" applyFill="1" applyBorder="1" applyAlignment="1">
      <alignment horizontal="center" vertical="center" wrapText="1"/>
    </xf>
    <xf numFmtId="0" fontId="43" fillId="36" borderId="28" xfId="0" applyFont="1" applyFill="1" applyBorder="1" applyAlignment="1">
      <alignment horizontal="center" vertical="center" wrapText="1"/>
    </xf>
    <xf numFmtId="0" fontId="43" fillId="36" borderId="37" xfId="0" applyFont="1" applyFill="1" applyBorder="1" applyAlignment="1">
      <alignment horizontal="center" vertical="center" wrapText="1"/>
    </xf>
    <xf numFmtId="0" fontId="44" fillId="0" borderId="0" xfId="0" quotePrefix="1" applyFont="1" applyAlignment="1">
      <alignment horizontal="center"/>
    </xf>
    <xf numFmtId="0" fontId="43" fillId="36" borderId="88" xfId="0" applyFont="1" applyFill="1" applyBorder="1" applyAlignment="1">
      <alignment horizontal="center" vertical="center"/>
    </xf>
    <xf numFmtId="0" fontId="43" fillId="36" borderId="27" xfId="0" applyFont="1" applyFill="1" applyBorder="1" applyAlignment="1">
      <alignment horizontal="center" vertical="center"/>
    </xf>
    <xf numFmtId="0" fontId="43" fillId="36" borderId="90" xfId="0" quotePrefix="1" applyFont="1" applyFill="1" applyBorder="1" applyAlignment="1">
      <alignment horizontal="center"/>
    </xf>
    <xf numFmtId="0" fontId="43" fillId="36" borderId="89" xfId="0" quotePrefix="1" applyFont="1" applyFill="1" applyBorder="1" applyAlignment="1">
      <alignment horizontal="center"/>
    </xf>
    <xf numFmtId="0" fontId="43" fillId="36" borderId="104" xfId="0" quotePrefix="1" applyFont="1" applyFill="1" applyBorder="1" applyAlignment="1">
      <alignment horizontal="center"/>
    </xf>
    <xf numFmtId="0" fontId="43" fillId="36" borderId="112" xfId="0" applyFont="1" applyFill="1" applyBorder="1" applyAlignment="1">
      <alignment horizontal="center"/>
    </xf>
    <xf numFmtId="0" fontId="43" fillId="36" borderId="91" xfId="0" applyFont="1" applyFill="1" applyBorder="1" applyAlignment="1">
      <alignment horizontal="center"/>
    </xf>
    <xf numFmtId="0" fontId="44" fillId="0" borderId="85" xfId="0" applyFont="1" applyBorder="1" applyAlignment="1">
      <alignment horizontal="center"/>
    </xf>
    <xf numFmtId="49" fontId="44" fillId="0" borderId="28" xfId="0" quotePrefix="1" applyNumberFormat="1" applyFont="1" applyBorder="1" applyAlignment="1">
      <alignment horizontal="center"/>
    </xf>
    <xf numFmtId="49" fontId="44" fillId="0" borderId="51" xfId="0" applyNumberFormat="1" applyFont="1" applyBorder="1" applyAlignment="1">
      <alignment horizontal="center"/>
    </xf>
    <xf numFmtId="0" fontId="43" fillId="36" borderId="80" xfId="31305" applyFont="1" applyFill="1" applyBorder="1" applyAlignment="1">
      <alignment horizontal="center" vertical="center" wrapText="1"/>
    </xf>
    <xf numFmtId="0" fontId="43" fillId="36" borderId="74" xfId="0" applyFont="1" applyFill="1" applyBorder="1" applyAlignment="1">
      <alignment horizontal="center" vertical="center" wrapText="1"/>
    </xf>
    <xf numFmtId="0" fontId="43" fillId="36" borderId="94" xfId="0" applyFont="1" applyFill="1" applyBorder="1" applyAlignment="1">
      <alignment horizontal="center" vertical="center" wrapText="1"/>
    </xf>
    <xf numFmtId="0" fontId="43" fillId="36" borderId="104" xfId="0" applyFont="1" applyFill="1" applyBorder="1" applyAlignment="1">
      <alignment horizontal="center" vertical="center" wrapText="1"/>
    </xf>
    <xf numFmtId="0" fontId="43" fillId="36" borderId="57" xfId="0" applyFont="1" applyFill="1" applyBorder="1" applyAlignment="1">
      <alignment horizontal="center" vertical="center" wrapText="1"/>
    </xf>
    <xf numFmtId="0" fontId="0" fillId="0" borderId="46" xfId="0" applyBorder="1" applyAlignment="1">
      <alignment horizontal="center" vertical="center" wrapText="1"/>
    </xf>
    <xf numFmtId="0" fontId="118" fillId="0" borderId="0" xfId="167" applyFont="1" applyAlignment="1">
      <alignment horizontal="left" vertical="center" wrapText="1"/>
    </xf>
    <xf numFmtId="49" fontId="52" fillId="0" borderId="0" xfId="0" applyNumberFormat="1" applyFont="1" applyAlignment="1">
      <alignment horizontal="center"/>
    </xf>
    <xf numFmtId="0" fontId="43" fillId="36" borderId="43" xfId="0" applyFont="1" applyFill="1" applyBorder="1" applyAlignment="1">
      <alignment horizontal="center" vertical="center" wrapText="1"/>
    </xf>
    <xf numFmtId="0" fontId="84" fillId="0" borderId="0" xfId="0" applyFont="1" applyAlignment="1">
      <alignment vertical="center" wrapText="1"/>
    </xf>
    <xf numFmtId="0" fontId="118" fillId="0" borderId="0" xfId="31307" applyAlignment="1">
      <alignment vertical="center" wrapText="1"/>
    </xf>
  </cellXfs>
  <cellStyles count="31385">
    <cellStyle name="% complete (beyond plan) legend" xfId="31350" xr:uid="{0EDAC60D-3197-45B8-8453-FA2ED146951B}"/>
    <cellStyle name="20% - Accent1 2" xfId="6" xr:uid="{00000000-0005-0000-0000-000006000000}"/>
    <cellStyle name="20% - Accent1 2 2" xfId="560" xr:uid="{00000000-0005-0000-0000-00003D020000}"/>
    <cellStyle name="20% - Accent1 2 2 2" xfId="31287" xr:uid="{00000000-0005-0000-0000-00004B7A0000}"/>
    <cellStyle name="20% - Accent1 2 3" xfId="561" xr:uid="{00000000-0005-0000-0000-00003E020000}"/>
    <cellStyle name="20% - Accent1 2 4" xfId="562" xr:uid="{00000000-0005-0000-0000-00003F020000}"/>
    <cellStyle name="20% - Accent1 2 5" xfId="563" xr:uid="{00000000-0005-0000-0000-000040020000}"/>
    <cellStyle name="20% - Accent1 2 6" xfId="564" xr:uid="{00000000-0005-0000-0000-000041020000}"/>
    <cellStyle name="20% - Accent1 2 7" xfId="559" xr:uid="{00000000-0005-0000-0000-00003C020000}"/>
    <cellStyle name="20% - Accent1 2 8" xfId="363" xr:uid="{00000000-0005-0000-0000-000075010000}"/>
    <cellStyle name="20% - Accent2 2" xfId="7" xr:uid="{00000000-0005-0000-0000-000007000000}"/>
    <cellStyle name="20% - Accent2 2 2" xfId="566" xr:uid="{00000000-0005-0000-0000-000043020000}"/>
    <cellStyle name="20% - Accent2 2 3" xfId="567" xr:uid="{00000000-0005-0000-0000-000044020000}"/>
    <cellStyle name="20% - Accent2 2 4" xfId="568" xr:uid="{00000000-0005-0000-0000-000045020000}"/>
    <cellStyle name="20% - Accent2 2 5" xfId="569" xr:uid="{00000000-0005-0000-0000-000046020000}"/>
    <cellStyle name="20% - Accent2 2 6" xfId="570" xr:uid="{00000000-0005-0000-0000-000047020000}"/>
    <cellStyle name="20% - Accent2 2 7" xfId="565" xr:uid="{00000000-0005-0000-0000-000042020000}"/>
    <cellStyle name="20% - Accent2 2 8" xfId="364" xr:uid="{00000000-0005-0000-0000-000076010000}"/>
    <cellStyle name="20% - Accent3 2" xfId="8" xr:uid="{00000000-0005-0000-0000-000008000000}"/>
    <cellStyle name="20% - Accent3 2 2" xfId="572" xr:uid="{00000000-0005-0000-0000-000049020000}"/>
    <cellStyle name="20% - Accent3 2 3" xfId="573" xr:uid="{00000000-0005-0000-0000-00004A020000}"/>
    <cellStyle name="20% - Accent3 2 4" xfId="574" xr:uid="{00000000-0005-0000-0000-00004B020000}"/>
    <cellStyle name="20% - Accent3 2 5" xfId="575" xr:uid="{00000000-0005-0000-0000-00004C020000}"/>
    <cellStyle name="20% - Accent3 2 6" xfId="576" xr:uid="{00000000-0005-0000-0000-00004D020000}"/>
    <cellStyle name="20% - Accent3 2 7" xfId="571" xr:uid="{00000000-0005-0000-0000-000048020000}"/>
    <cellStyle name="20% - Accent3 2 8" xfId="365" xr:uid="{00000000-0005-0000-0000-000077010000}"/>
    <cellStyle name="20% - Accent4 2" xfId="9" xr:uid="{00000000-0005-0000-0000-000009000000}"/>
    <cellStyle name="20% - Accent4 2 2" xfId="578" xr:uid="{00000000-0005-0000-0000-00004F020000}"/>
    <cellStyle name="20% - Accent4 2 3" xfId="579" xr:uid="{00000000-0005-0000-0000-000050020000}"/>
    <cellStyle name="20% - Accent4 2 4" xfId="580" xr:uid="{00000000-0005-0000-0000-000051020000}"/>
    <cellStyle name="20% - Accent4 2 5" xfId="581" xr:uid="{00000000-0005-0000-0000-000052020000}"/>
    <cellStyle name="20% - Accent4 2 6" xfId="582" xr:uid="{00000000-0005-0000-0000-000053020000}"/>
    <cellStyle name="20% - Accent4 2 7" xfId="577" xr:uid="{00000000-0005-0000-0000-00004E020000}"/>
    <cellStyle name="20% - Accent4 2 8" xfId="366" xr:uid="{00000000-0005-0000-0000-000078010000}"/>
    <cellStyle name="20% - Accent5 2" xfId="10" xr:uid="{00000000-0005-0000-0000-00000A000000}"/>
    <cellStyle name="20% - Accent5 2 2" xfId="367" xr:uid="{00000000-0005-0000-0000-000079010000}"/>
    <cellStyle name="20% - Accent6 2" xfId="11" xr:uid="{00000000-0005-0000-0000-00000B000000}"/>
    <cellStyle name="20% - Accent6 2 2" xfId="584" xr:uid="{00000000-0005-0000-0000-000055020000}"/>
    <cellStyle name="20% - Accent6 2 3" xfId="585" xr:uid="{00000000-0005-0000-0000-000056020000}"/>
    <cellStyle name="20% - Accent6 2 4" xfId="586" xr:uid="{00000000-0005-0000-0000-000057020000}"/>
    <cellStyle name="20% - Accent6 2 5" xfId="587" xr:uid="{00000000-0005-0000-0000-000058020000}"/>
    <cellStyle name="20% - Accent6 2 6" xfId="588" xr:uid="{00000000-0005-0000-0000-000059020000}"/>
    <cellStyle name="20% - Accent6 2 7" xfId="583" xr:uid="{00000000-0005-0000-0000-000054020000}"/>
    <cellStyle name="20% - Accent6 2 8" xfId="368" xr:uid="{00000000-0005-0000-0000-00007A010000}"/>
    <cellStyle name="40% - Accent1 2" xfId="12" xr:uid="{00000000-0005-0000-0000-00000C000000}"/>
    <cellStyle name="40% - Accent1 2 2" xfId="590" xr:uid="{00000000-0005-0000-0000-00005B020000}"/>
    <cellStyle name="40% - Accent1 2 3" xfId="591" xr:uid="{00000000-0005-0000-0000-00005C020000}"/>
    <cellStyle name="40% - Accent1 2 4" xfId="592" xr:uid="{00000000-0005-0000-0000-00005D020000}"/>
    <cellStyle name="40% - Accent1 2 5" xfId="593" xr:uid="{00000000-0005-0000-0000-00005E020000}"/>
    <cellStyle name="40% - Accent1 2 6" xfId="594" xr:uid="{00000000-0005-0000-0000-00005F020000}"/>
    <cellStyle name="40% - Accent1 2 7" xfId="589" xr:uid="{00000000-0005-0000-0000-00005A020000}"/>
    <cellStyle name="40% - Accent1 2 8" xfId="369" xr:uid="{00000000-0005-0000-0000-00007B010000}"/>
    <cellStyle name="40% - Accent2 2" xfId="13" xr:uid="{00000000-0005-0000-0000-00000D000000}"/>
    <cellStyle name="40% - Accent2 2 2" xfId="370" xr:uid="{00000000-0005-0000-0000-00007C010000}"/>
    <cellStyle name="40% - Accent3 2" xfId="14" xr:uid="{00000000-0005-0000-0000-00000E000000}"/>
    <cellStyle name="40% - Accent3 2 2" xfId="596" xr:uid="{00000000-0005-0000-0000-000061020000}"/>
    <cellStyle name="40% - Accent3 2 3" xfId="597" xr:uid="{00000000-0005-0000-0000-000062020000}"/>
    <cellStyle name="40% - Accent3 2 4" xfId="598" xr:uid="{00000000-0005-0000-0000-000063020000}"/>
    <cellStyle name="40% - Accent3 2 5" xfId="599" xr:uid="{00000000-0005-0000-0000-000064020000}"/>
    <cellStyle name="40% - Accent3 2 6" xfId="600" xr:uid="{00000000-0005-0000-0000-000065020000}"/>
    <cellStyle name="40% - Accent3 2 7" xfId="595" xr:uid="{00000000-0005-0000-0000-000060020000}"/>
    <cellStyle name="40% - Accent3 2 8" xfId="371" xr:uid="{00000000-0005-0000-0000-00007D010000}"/>
    <cellStyle name="40% - Accent4 2" xfId="15" xr:uid="{00000000-0005-0000-0000-00000F000000}"/>
    <cellStyle name="40% - Accent4 2 2" xfId="602" xr:uid="{00000000-0005-0000-0000-000067020000}"/>
    <cellStyle name="40% - Accent4 2 3" xfId="603" xr:uid="{00000000-0005-0000-0000-000068020000}"/>
    <cellStyle name="40% - Accent4 2 4" xfId="604" xr:uid="{00000000-0005-0000-0000-000069020000}"/>
    <cellStyle name="40% - Accent4 2 5" xfId="605" xr:uid="{00000000-0005-0000-0000-00006A020000}"/>
    <cellStyle name="40% - Accent4 2 6" xfId="606" xr:uid="{00000000-0005-0000-0000-00006B020000}"/>
    <cellStyle name="40% - Accent4 2 7" xfId="601" xr:uid="{00000000-0005-0000-0000-000066020000}"/>
    <cellStyle name="40% - Accent4 2 8" xfId="372" xr:uid="{00000000-0005-0000-0000-00007E010000}"/>
    <cellStyle name="40% - Accent5 2" xfId="16" xr:uid="{00000000-0005-0000-0000-000010000000}"/>
    <cellStyle name="40% - Accent5 2 2" xfId="373" xr:uid="{00000000-0005-0000-0000-00007F010000}"/>
    <cellStyle name="40% - Accent6 2" xfId="17" xr:uid="{00000000-0005-0000-0000-000011000000}"/>
    <cellStyle name="40% - Accent6 2 2" xfId="608" xr:uid="{00000000-0005-0000-0000-00006D020000}"/>
    <cellStyle name="40% - Accent6 2 3" xfId="609" xr:uid="{00000000-0005-0000-0000-00006E020000}"/>
    <cellStyle name="40% - Accent6 2 4" xfId="610" xr:uid="{00000000-0005-0000-0000-00006F020000}"/>
    <cellStyle name="40% - Accent6 2 5" xfId="611" xr:uid="{00000000-0005-0000-0000-000070020000}"/>
    <cellStyle name="40% - Accent6 2 6" xfId="612" xr:uid="{00000000-0005-0000-0000-000071020000}"/>
    <cellStyle name="40% - Accent6 2 7" xfId="607" xr:uid="{00000000-0005-0000-0000-00006C020000}"/>
    <cellStyle name="40% - Accent6 2 8" xfId="374" xr:uid="{00000000-0005-0000-0000-000080010000}"/>
    <cellStyle name="60% - Accent1 2" xfId="18" xr:uid="{00000000-0005-0000-0000-000012000000}"/>
    <cellStyle name="60% - Accent1 2 2" xfId="614" xr:uid="{00000000-0005-0000-0000-000073020000}"/>
    <cellStyle name="60% - Accent1 2 3" xfId="615" xr:uid="{00000000-0005-0000-0000-000074020000}"/>
    <cellStyle name="60% - Accent1 2 4" xfId="616" xr:uid="{00000000-0005-0000-0000-000075020000}"/>
    <cellStyle name="60% - Accent1 2 5" xfId="617" xr:uid="{00000000-0005-0000-0000-000076020000}"/>
    <cellStyle name="60% - Accent1 2 6" xfId="618" xr:uid="{00000000-0005-0000-0000-000077020000}"/>
    <cellStyle name="60% - Accent1 2 7" xfId="613" xr:uid="{00000000-0005-0000-0000-000072020000}"/>
    <cellStyle name="60% - Accent1 2 8" xfId="375" xr:uid="{00000000-0005-0000-0000-000081010000}"/>
    <cellStyle name="60% - Accent2 2" xfId="19" xr:uid="{00000000-0005-0000-0000-000013000000}"/>
    <cellStyle name="60% - Accent2 2 2" xfId="376" xr:uid="{00000000-0005-0000-0000-000082010000}"/>
    <cellStyle name="60% - Accent3 2" xfId="20" xr:uid="{00000000-0005-0000-0000-000014000000}"/>
    <cellStyle name="60% - Accent3 2 2" xfId="620" xr:uid="{00000000-0005-0000-0000-000079020000}"/>
    <cellStyle name="60% - Accent3 2 3" xfId="621" xr:uid="{00000000-0005-0000-0000-00007A020000}"/>
    <cellStyle name="60% - Accent3 2 4" xfId="622" xr:uid="{00000000-0005-0000-0000-00007B020000}"/>
    <cellStyle name="60% - Accent3 2 5" xfId="623" xr:uid="{00000000-0005-0000-0000-00007C020000}"/>
    <cellStyle name="60% - Accent3 2 6" xfId="624" xr:uid="{00000000-0005-0000-0000-00007D020000}"/>
    <cellStyle name="60% - Accent3 2 7" xfId="619" xr:uid="{00000000-0005-0000-0000-000078020000}"/>
    <cellStyle name="60% - Accent3 2 8" xfId="377" xr:uid="{00000000-0005-0000-0000-000083010000}"/>
    <cellStyle name="60% - Accent4 2" xfId="21" xr:uid="{00000000-0005-0000-0000-000015000000}"/>
    <cellStyle name="60% - Accent4 2 2" xfId="626" xr:uid="{00000000-0005-0000-0000-00007F020000}"/>
    <cellStyle name="60% - Accent4 2 3" xfId="627" xr:uid="{00000000-0005-0000-0000-000080020000}"/>
    <cellStyle name="60% - Accent4 2 4" xfId="628" xr:uid="{00000000-0005-0000-0000-000081020000}"/>
    <cellStyle name="60% - Accent4 2 5" xfId="629" xr:uid="{00000000-0005-0000-0000-000082020000}"/>
    <cellStyle name="60% - Accent4 2 6" xfId="630" xr:uid="{00000000-0005-0000-0000-000083020000}"/>
    <cellStyle name="60% - Accent4 2 7" xfId="625" xr:uid="{00000000-0005-0000-0000-00007E020000}"/>
    <cellStyle name="60% - Accent4 2 8" xfId="378" xr:uid="{00000000-0005-0000-0000-000084010000}"/>
    <cellStyle name="60% - Accent5 2" xfId="22" xr:uid="{00000000-0005-0000-0000-000016000000}"/>
    <cellStyle name="60% - Accent5 2 2" xfId="379" xr:uid="{00000000-0005-0000-0000-000085010000}"/>
    <cellStyle name="60% - Accent6 2" xfId="23" xr:uid="{00000000-0005-0000-0000-000017000000}"/>
    <cellStyle name="60% - Accent6 2 2" xfId="632" xr:uid="{00000000-0005-0000-0000-000085020000}"/>
    <cellStyle name="60% - Accent6 2 3" xfId="633" xr:uid="{00000000-0005-0000-0000-000086020000}"/>
    <cellStyle name="60% - Accent6 2 4" xfId="634" xr:uid="{00000000-0005-0000-0000-000087020000}"/>
    <cellStyle name="60% - Accent6 2 5" xfId="635" xr:uid="{00000000-0005-0000-0000-000088020000}"/>
    <cellStyle name="60% - Accent6 2 6" xfId="636" xr:uid="{00000000-0005-0000-0000-000089020000}"/>
    <cellStyle name="60% - Accent6 2 7" xfId="631" xr:uid="{00000000-0005-0000-0000-000084020000}"/>
    <cellStyle name="60% - Accent6 2 8" xfId="380" xr:uid="{00000000-0005-0000-0000-000086010000}"/>
    <cellStyle name="Accent1 2" xfId="24" xr:uid="{00000000-0005-0000-0000-000018000000}"/>
    <cellStyle name="Accent1 2 2" xfId="638" xr:uid="{00000000-0005-0000-0000-00008B020000}"/>
    <cellStyle name="Accent1 2 3" xfId="639" xr:uid="{00000000-0005-0000-0000-00008C020000}"/>
    <cellStyle name="Accent1 2 4" xfId="640" xr:uid="{00000000-0005-0000-0000-00008D020000}"/>
    <cellStyle name="Accent1 2 5" xfId="641" xr:uid="{00000000-0005-0000-0000-00008E020000}"/>
    <cellStyle name="Accent1 2 6" xfId="642" xr:uid="{00000000-0005-0000-0000-00008F020000}"/>
    <cellStyle name="Accent1 2 7" xfId="637" xr:uid="{00000000-0005-0000-0000-00008A020000}"/>
    <cellStyle name="Accent1 2 8" xfId="381" xr:uid="{00000000-0005-0000-0000-000087010000}"/>
    <cellStyle name="Accent2 2" xfId="25" xr:uid="{00000000-0005-0000-0000-000019000000}"/>
    <cellStyle name="Accent2 2 2" xfId="382" xr:uid="{00000000-0005-0000-0000-000088010000}"/>
    <cellStyle name="Accent3 2" xfId="26" xr:uid="{00000000-0005-0000-0000-00001A000000}"/>
    <cellStyle name="Accent3 2 2" xfId="383" xr:uid="{00000000-0005-0000-0000-000089010000}"/>
    <cellStyle name="Accent4 2" xfId="27" xr:uid="{00000000-0005-0000-0000-00001B000000}"/>
    <cellStyle name="Accent4 2 2" xfId="644" xr:uid="{00000000-0005-0000-0000-000091020000}"/>
    <cellStyle name="Accent4 2 3" xfId="645" xr:uid="{00000000-0005-0000-0000-000092020000}"/>
    <cellStyle name="Accent4 2 4" xfId="646" xr:uid="{00000000-0005-0000-0000-000093020000}"/>
    <cellStyle name="Accent4 2 5" xfId="647" xr:uid="{00000000-0005-0000-0000-000094020000}"/>
    <cellStyle name="Accent4 2 6" xfId="648" xr:uid="{00000000-0005-0000-0000-000095020000}"/>
    <cellStyle name="Accent4 2 7" xfId="643" xr:uid="{00000000-0005-0000-0000-000090020000}"/>
    <cellStyle name="Accent4 2 8" xfId="384" xr:uid="{00000000-0005-0000-0000-00008A010000}"/>
    <cellStyle name="Accent5 2" xfId="28" xr:uid="{00000000-0005-0000-0000-00001C000000}"/>
    <cellStyle name="Accent5 2 2" xfId="385" xr:uid="{00000000-0005-0000-0000-00008B010000}"/>
    <cellStyle name="Accent6 2" xfId="29" xr:uid="{00000000-0005-0000-0000-00001D000000}"/>
    <cellStyle name="Accent6 2 2" xfId="386" xr:uid="{00000000-0005-0000-0000-00008C010000}"/>
    <cellStyle name="Activity" xfId="31353" xr:uid="{3D87CAB7-82FE-48D7-8DFC-6ACB6CD211C5}"/>
    <cellStyle name="Actual (beyond plan) legend" xfId="31349" xr:uid="{C9F7D4BF-CE10-4213-B15F-80363FBACB18}"/>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8" xr:uid="{00000000-0005-0000-0000-0000A2010000}"/>
    <cellStyle name="Bad 2" xfId="34" xr:uid="{00000000-0005-0000-0000-000022000000}"/>
    <cellStyle name="Bad 2 2" xfId="387" xr:uid="{00000000-0005-0000-0000-00008D010000}"/>
    <cellStyle name="Calculation 2" xfId="35" xr:uid="{00000000-0005-0000-0000-000023000000}"/>
    <cellStyle name="Calculation 2 2" xfId="650" xr:uid="{00000000-0005-0000-0000-000097020000}"/>
    <cellStyle name="Calculation 2 3" xfId="651" xr:uid="{00000000-0005-0000-0000-000098020000}"/>
    <cellStyle name="Calculation 2 4" xfId="652" xr:uid="{00000000-0005-0000-0000-000099020000}"/>
    <cellStyle name="Calculation 2 5" xfId="653" xr:uid="{00000000-0005-0000-0000-00009A020000}"/>
    <cellStyle name="Calculation 2 6" xfId="654" xr:uid="{00000000-0005-0000-0000-00009B020000}"/>
    <cellStyle name="Calculation 2 7" xfId="649" xr:uid="{00000000-0005-0000-0000-000096020000}"/>
    <cellStyle name="Calculation 2 8" xfId="388" xr:uid="{00000000-0005-0000-0000-00008E010000}"/>
    <cellStyle name="Check Cell 2" xfId="36" xr:uid="{00000000-0005-0000-0000-000024000000}"/>
    <cellStyle name="Check Cell 2 2" xfId="389"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1" xfId="39" xr:uid="{00000000-0005-0000-0000-000028000000}"/>
    <cellStyle name="Comma 12" xfId="40" xr:uid="{00000000-0005-0000-0000-000029000000}"/>
    <cellStyle name="Comma 13" xfId="41" xr:uid="{00000000-0005-0000-0000-00002A000000}"/>
    <cellStyle name="Comma 13 2" xfId="42" xr:uid="{00000000-0005-0000-0000-00002B000000}"/>
    <cellStyle name="Comma 14" xfId="43" xr:uid="{00000000-0005-0000-0000-00002C000000}"/>
    <cellStyle name="Comma 15" xfId="44" xr:uid="{00000000-0005-0000-0000-00002D000000}"/>
    <cellStyle name="Comma 16" xfId="45" xr:uid="{00000000-0005-0000-0000-00002E000000}"/>
    <cellStyle name="Comma 17" xfId="46" xr:uid="{00000000-0005-0000-0000-00002F000000}"/>
    <cellStyle name="Comma 18" xfId="47" xr:uid="{00000000-0005-0000-0000-000030000000}"/>
    <cellStyle name="Comma 19" xfId="48" xr:uid="{00000000-0005-0000-0000-000031000000}"/>
    <cellStyle name="Comma 2" xfId="49" xr:uid="{00000000-0005-0000-0000-000032000000}"/>
    <cellStyle name="Comma 2 2" xfId="50" xr:uid="{00000000-0005-0000-0000-000033000000}"/>
    <cellStyle name="Comma 2 2 2" xfId="497" xr:uid="{00000000-0005-0000-0000-0000FB010000}"/>
    <cellStyle name="Comma 2 2 3" xfId="655" xr:uid="{00000000-0005-0000-0000-00009D020000}"/>
    <cellStyle name="Comma 2 2 3 10" xfId="6191" xr:uid="{00000000-0005-0000-0000-000040180000}"/>
    <cellStyle name="Comma 2 2 3 10 3" xfId="21292" xr:uid="{00000000-0005-0000-0000-000040530000}"/>
    <cellStyle name="Comma 2 2 3 12" xfId="16277" xr:uid="{00000000-0005-0000-0000-0000A93F0000}"/>
    <cellStyle name="Comma 2 2 3 2" xfId="1156" xr:uid="{00000000-0005-0000-0000-000094040000}"/>
    <cellStyle name="Comma 2 2 3 2 11" xfId="16331" xr:uid="{00000000-0005-0000-0000-0000DF3F0000}"/>
    <cellStyle name="Comma 2 2 3 2 2" xfId="1264" xr:uid="{00000000-0005-0000-0000-000000050000}"/>
    <cellStyle name="Comma 2 2 3 2 2 10" xfId="16435" xr:uid="{00000000-0005-0000-0000-000047400000}"/>
    <cellStyle name="Comma 2 2 3 2 2 2" xfId="1481" xr:uid="{00000000-0005-0000-0000-0000D9050000}"/>
    <cellStyle name="Comma 2 2 3 2 2 2 2" xfId="1902" xr:uid="{00000000-0005-0000-0000-00007E070000}"/>
    <cellStyle name="Comma 2 2 3 2 2 2 2 2" xfId="2741" xr:uid="{00000000-0005-0000-0000-0000C50A0000}"/>
    <cellStyle name="Comma 2 2 3 2 2 2 2 2 2" xfId="4430" xr:uid="{00000000-0005-0000-0000-00005F110000}"/>
    <cellStyle name="Comma 2 2 3 2 2 2 2 2 2 2" xfId="14503" xr:uid="{00000000-0005-0000-0000-0000B8380000}"/>
    <cellStyle name="Comma 2 2 3 2 2 2 2 2 2 2 3" xfId="29598" xr:uid="{00000000-0005-0000-0000-0000B2730000}"/>
    <cellStyle name="Comma 2 2 3 2 2 2 2 2 2 3" xfId="9483" xr:uid="{00000000-0005-0000-0000-00001C250000}"/>
    <cellStyle name="Comma 2 2 3 2 2 2 2 2 2 3 3" xfId="24581" xr:uid="{00000000-0005-0000-0000-000019600000}"/>
    <cellStyle name="Comma 2 2 3 2 2 2 2 2 2 5" xfId="19568" xr:uid="{00000000-0005-0000-0000-0000844C0000}"/>
    <cellStyle name="Comma 2 2 3 2 2 2 2 2 3" xfId="6122" xr:uid="{00000000-0005-0000-0000-0000FB170000}"/>
    <cellStyle name="Comma 2 2 3 2 2 2 2 2 3 2" xfId="16174" xr:uid="{00000000-0005-0000-0000-00003F3F0000}"/>
    <cellStyle name="Comma 2 2 3 2 2 2 2 2 3 2 3" xfId="31269" xr:uid="{00000000-0005-0000-0000-0000397A0000}"/>
    <cellStyle name="Comma 2 2 3 2 2 2 2 2 3 3" xfId="11154" xr:uid="{00000000-0005-0000-0000-0000A32B0000}"/>
    <cellStyle name="Comma 2 2 3 2 2 2 2 2 3 3 3" xfId="26252" xr:uid="{00000000-0005-0000-0000-0000A0660000}"/>
    <cellStyle name="Comma 2 2 3 2 2 2 2 2 3 5" xfId="21239" xr:uid="{00000000-0005-0000-0000-00000B530000}"/>
    <cellStyle name="Comma 2 2 3 2 2 2 2 2 4" xfId="12832" xr:uid="{00000000-0005-0000-0000-000031320000}"/>
    <cellStyle name="Comma 2 2 3 2 2 2 2 2 4 3" xfId="27927" xr:uid="{00000000-0005-0000-0000-00002B6D0000}"/>
    <cellStyle name="Comma 2 2 3 2 2 2 2 2 5" xfId="7811" xr:uid="{00000000-0005-0000-0000-0000941E0000}"/>
    <cellStyle name="Comma 2 2 3 2 2 2 2 2 5 3" xfId="22910" xr:uid="{00000000-0005-0000-0000-000092590000}"/>
    <cellStyle name="Comma 2 2 3 2 2 2 2 2 7" xfId="17897" xr:uid="{00000000-0005-0000-0000-0000FD450000}"/>
    <cellStyle name="Comma 2 2 3 2 2 2 2 3" xfId="3593" xr:uid="{00000000-0005-0000-0000-00001A0E0000}"/>
    <cellStyle name="Comma 2 2 3 2 2 2 2 3 2" xfId="13667" xr:uid="{00000000-0005-0000-0000-000074350000}"/>
    <cellStyle name="Comma 2 2 3 2 2 2 2 3 2 3" xfId="28762" xr:uid="{00000000-0005-0000-0000-00006E700000}"/>
    <cellStyle name="Comma 2 2 3 2 2 2 2 3 3" xfId="8647" xr:uid="{00000000-0005-0000-0000-0000D8210000}"/>
    <cellStyle name="Comma 2 2 3 2 2 2 2 3 3 3" xfId="23745" xr:uid="{00000000-0005-0000-0000-0000D55C0000}"/>
    <cellStyle name="Comma 2 2 3 2 2 2 2 3 5" xfId="18732" xr:uid="{00000000-0005-0000-0000-000040490000}"/>
    <cellStyle name="Comma 2 2 3 2 2 2 2 4" xfId="5286" xr:uid="{00000000-0005-0000-0000-0000B7140000}"/>
    <cellStyle name="Comma 2 2 3 2 2 2 2 4 2" xfId="15338" xr:uid="{00000000-0005-0000-0000-0000FB3B0000}"/>
    <cellStyle name="Comma 2 2 3 2 2 2 2 4 2 3" xfId="30433" xr:uid="{00000000-0005-0000-0000-0000F5760000}"/>
    <cellStyle name="Comma 2 2 3 2 2 2 2 4 3" xfId="10318" xr:uid="{00000000-0005-0000-0000-00005F280000}"/>
    <cellStyle name="Comma 2 2 3 2 2 2 2 4 3 3" xfId="25416" xr:uid="{00000000-0005-0000-0000-00005C630000}"/>
    <cellStyle name="Comma 2 2 3 2 2 2 2 4 5" xfId="20403" xr:uid="{00000000-0005-0000-0000-0000C74F0000}"/>
    <cellStyle name="Comma 2 2 3 2 2 2 2 5" xfId="11996" xr:uid="{00000000-0005-0000-0000-0000ED2E0000}"/>
    <cellStyle name="Comma 2 2 3 2 2 2 2 5 3" xfId="27091" xr:uid="{00000000-0005-0000-0000-0000E7690000}"/>
    <cellStyle name="Comma 2 2 3 2 2 2 2 6" xfId="6975" xr:uid="{00000000-0005-0000-0000-0000501B0000}"/>
    <cellStyle name="Comma 2 2 3 2 2 2 2 6 3" xfId="22074" xr:uid="{00000000-0005-0000-0000-00004E560000}"/>
    <cellStyle name="Comma 2 2 3 2 2 2 2 8" xfId="17061" xr:uid="{00000000-0005-0000-0000-0000B9420000}"/>
    <cellStyle name="Comma 2 2 3 2 2 2 3" xfId="2323" xr:uid="{00000000-0005-0000-0000-000023090000}"/>
    <cellStyle name="Comma 2 2 3 2 2 2 3 2" xfId="4012" xr:uid="{00000000-0005-0000-0000-0000BD0F0000}"/>
    <cellStyle name="Comma 2 2 3 2 2 2 3 2 2" xfId="14085" xr:uid="{00000000-0005-0000-0000-000016370000}"/>
    <cellStyle name="Comma 2 2 3 2 2 2 3 2 2 3" xfId="29180" xr:uid="{00000000-0005-0000-0000-000010720000}"/>
    <cellStyle name="Comma 2 2 3 2 2 2 3 2 3" xfId="9065" xr:uid="{00000000-0005-0000-0000-00007A230000}"/>
    <cellStyle name="Comma 2 2 3 2 2 2 3 2 3 3" xfId="24163" xr:uid="{00000000-0005-0000-0000-0000775E0000}"/>
    <cellStyle name="Comma 2 2 3 2 2 2 3 2 5" xfId="19150" xr:uid="{00000000-0005-0000-0000-0000E24A0000}"/>
    <cellStyle name="Comma 2 2 3 2 2 2 3 3" xfId="5704" xr:uid="{00000000-0005-0000-0000-000059160000}"/>
    <cellStyle name="Comma 2 2 3 2 2 2 3 3 2" xfId="15756" xr:uid="{00000000-0005-0000-0000-00009D3D0000}"/>
    <cellStyle name="Comma 2 2 3 2 2 2 3 3 2 3" xfId="30851" xr:uid="{00000000-0005-0000-0000-000097780000}"/>
    <cellStyle name="Comma 2 2 3 2 2 2 3 3 3" xfId="10736" xr:uid="{00000000-0005-0000-0000-0000012A0000}"/>
    <cellStyle name="Comma 2 2 3 2 2 2 3 3 3 3" xfId="25834" xr:uid="{00000000-0005-0000-0000-0000FE640000}"/>
    <cellStyle name="Comma 2 2 3 2 2 2 3 3 5" xfId="20821" xr:uid="{00000000-0005-0000-0000-000069510000}"/>
    <cellStyle name="Comma 2 2 3 2 2 2 3 4" xfId="12414" xr:uid="{00000000-0005-0000-0000-00008F300000}"/>
    <cellStyle name="Comma 2 2 3 2 2 2 3 4 3" xfId="27509" xr:uid="{00000000-0005-0000-0000-0000896B0000}"/>
    <cellStyle name="Comma 2 2 3 2 2 2 3 5" xfId="7393" xr:uid="{00000000-0005-0000-0000-0000F21C0000}"/>
    <cellStyle name="Comma 2 2 3 2 2 2 3 5 3" xfId="22492" xr:uid="{00000000-0005-0000-0000-0000F0570000}"/>
    <cellStyle name="Comma 2 2 3 2 2 2 3 7" xfId="17479" xr:uid="{00000000-0005-0000-0000-00005B440000}"/>
    <cellStyle name="Comma 2 2 3 2 2 2 4" xfId="3175" xr:uid="{00000000-0005-0000-0000-0000780C0000}"/>
    <cellStyle name="Comma 2 2 3 2 2 2 4 2" xfId="13249" xr:uid="{00000000-0005-0000-0000-0000D2330000}"/>
    <cellStyle name="Comma 2 2 3 2 2 2 4 2 3" xfId="28344" xr:uid="{00000000-0005-0000-0000-0000CC6E0000}"/>
    <cellStyle name="Comma 2 2 3 2 2 2 4 3" xfId="8229" xr:uid="{00000000-0005-0000-0000-000036200000}"/>
    <cellStyle name="Comma 2 2 3 2 2 2 4 3 3" xfId="23327" xr:uid="{00000000-0005-0000-0000-0000335B0000}"/>
    <cellStyle name="Comma 2 2 3 2 2 2 4 5" xfId="18314" xr:uid="{00000000-0005-0000-0000-00009E470000}"/>
    <cellStyle name="Comma 2 2 3 2 2 2 5" xfId="4868" xr:uid="{00000000-0005-0000-0000-000015130000}"/>
    <cellStyle name="Comma 2 2 3 2 2 2 5 2" xfId="14920" xr:uid="{00000000-0005-0000-0000-0000593A0000}"/>
    <cellStyle name="Comma 2 2 3 2 2 2 5 2 3" xfId="30015" xr:uid="{00000000-0005-0000-0000-000053750000}"/>
    <cellStyle name="Comma 2 2 3 2 2 2 5 3" xfId="9900" xr:uid="{00000000-0005-0000-0000-0000BD260000}"/>
    <cellStyle name="Comma 2 2 3 2 2 2 5 3 3" xfId="24998" xr:uid="{00000000-0005-0000-0000-0000BA610000}"/>
    <cellStyle name="Comma 2 2 3 2 2 2 5 5" xfId="19985" xr:uid="{00000000-0005-0000-0000-0000254E0000}"/>
    <cellStyle name="Comma 2 2 3 2 2 2 6" xfId="11578" xr:uid="{00000000-0005-0000-0000-00004B2D0000}"/>
    <cellStyle name="Comma 2 2 3 2 2 2 6 3" xfId="26673" xr:uid="{00000000-0005-0000-0000-000045680000}"/>
    <cellStyle name="Comma 2 2 3 2 2 2 7" xfId="6557" xr:uid="{00000000-0005-0000-0000-0000AE190000}"/>
    <cellStyle name="Comma 2 2 3 2 2 2 7 3" xfId="21656" xr:uid="{00000000-0005-0000-0000-0000AC540000}"/>
    <cellStyle name="Comma 2 2 3 2 2 2 9" xfId="16643" xr:uid="{00000000-0005-0000-0000-000017410000}"/>
    <cellStyle name="Comma 2 2 3 2 2 3" xfId="1694" xr:uid="{00000000-0005-0000-0000-0000AE060000}"/>
    <cellStyle name="Comma 2 2 3 2 2 3 2" xfId="2533" xr:uid="{00000000-0005-0000-0000-0000F5090000}"/>
    <cellStyle name="Comma 2 2 3 2 2 3 2 2" xfId="4222" xr:uid="{00000000-0005-0000-0000-00008F100000}"/>
    <cellStyle name="Comma 2 2 3 2 2 3 2 2 2" xfId="14295" xr:uid="{00000000-0005-0000-0000-0000E8370000}"/>
    <cellStyle name="Comma 2 2 3 2 2 3 2 2 2 3" xfId="29390" xr:uid="{00000000-0005-0000-0000-0000E2720000}"/>
    <cellStyle name="Comma 2 2 3 2 2 3 2 2 3" xfId="9275" xr:uid="{00000000-0005-0000-0000-00004C240000}"/>
    <cellStyle name="Comma 2 2 3 2 2 3 2 2 3 3" xfId="24373" xr:uid="{00000000-0005-0000-0000-0000495F0000}"/>
    <cellStyle name="Comma 2 2 3 2 2 3 2 2 5" xfId="19360" xr:uid="{00000000-0005-0000-0000-0000B44B0000}"/>
    <cellStyle name="Comma 2 2 3 2 2 3 2 3" xfId="5914" xr:uid="{00000000-0005-0000-0000-00002B170000}"/>
    <cellStyle name="Comma 2 2 3 2 2 3 2 3 2" xfId="15966" xr:uid="{00000000-0005-0000-0000-00006F3E0000}"/>
    <cellStyle name="Comma 2 2 3 2 2 3 2 3 2 3" xfId="31061" xr:uid="{00000000-0005-0000-0000-000069790000}"/>
    <cellStyle name="Comma 2 2 3 2 2 3 2 3 3" xfId="10946" xr:uid="{00000000-0005-0000-0000-0000D32A0000}"/>
    <cellStyle name="Comma 2 2 3 2 2 3 2 3 3 3" xfId="26044" xr:uid="{00000000-0005-0000-0000-0000D0650000}"/>
    <cellStyle name="Comma 2 2 3 2 2 3 2 3 5" xfId="21031" xr:uid="{00000000-0005-0000-0000-00003B520000}"/>
    <cellStyle name="Comma 2 2 3 2 2 3 2 4" xfId="12624" xr:uid="{00000000-0005-0000-0000-000061310000}"/>
    <cellStyle name="Comma 2 2 3 2 2 3 2 4 3" xfId="27719" xr:uid="{00000000-0005-0000-0000-00005B6C0000}"/>
    <cellStyle name="Comma 2 2 3 2 2 3 2 5" xfId="7603" xr:uid="{00000000-0005-0000-0000-0000C41D0000}"/>
    <cellStyle name="Comma 2 2 3 2 2 3 2 5 3" xfId="22702" xr:uid="{00000000-0005-0000-0000-0000C2580000}"/>
    <cellStyle name="Comma 2 2 3 2 2 3 2 7" xfId="17689" xr:uid="{00000000-0005-0000-0000-00002D450000}"/>
    <cellStyle name="Comma 2 2 3 2 2 3 3" xfId="3385" xr:uid="{00000000-0005-0000-0000-00004A0D0000}"/>
    <cellStyle name="Comma 2 2 3 2 2 3 3 2" xfId="13459" xr:uid="{00000000-0005-0000-0000-0000A4340000}"/>
    <cellStyle name="Comma 2 2 3 2 2 3 3 2 3" xfId="28554" xr:uid="{00000000-0005-0000-0000-00009E6F0000}"/>
    <cellStyle name="Comma 2 2 3 2 2 3 3 3" xfId="8439" xr:uid="{00000000-0005-0000-0000-000008210000}"/>
    <cellStyle name="Comma 2 2 3 2 2 3 3 3 3" xfId="23537" xr:uid="{00000000-0005-0000-0000-0000055C0000}"/>
    <cellStyle name="Comma 2 2 3 2 2 3 3 5" xfId="18524" xr:uid="{00000000-0005-0000-0000-000070480000}"/>
    <cellStyle name="Comma 2 2 3 2 2 3 4" xfId="5078" xr:uid="{00000000-0005-0000-0000-0000E7130000}"/>
    <cellStyle name="Comma 2 2 3 2 2 3 4 2" xfId="15130" xr:uid="{00000000-0005-0000-0000-00002B3B0000}"/>
    <cellStyle name="Comma 2 2 3 2 2 3 4 2 3" xfId="30225" xr:uid="{00000000-0005-0000-0000-000025760000}"/>
    <cellStyle name="Comma 2 2 3 2 2 3 4 3" xfId="10110" xr:uid="{00000000-0005-0000-0000-00008F270000}"/>
    <cellStyle name="Comma 2 2 3 2 2 3 4 3 3" xfId="25208" xr:uid="{00000000-0005-0000-0000-00008C620000}"/>
    <cellStyle name="Comma 2 2 3 2 2 3 4 5" xfId="20195" xr:uid="{00000000-0005-0000-0000-0000F74E0000}"/>
    <cellStyle name="Comma 2 2 3 2 2 3 5" xfId="11788" xr:uid="{00000000-0005-0000-0000-00001D2E0000}"/>
    <cellStyle name="Comma 2 2 3 2 2 3 5 3" xfId="26883" xr:uid="{00000000-0005-0000-0000-000017690000}"/>
    <cellStyle name="Comma 2 2 3 2 2 3 6" xfId="6767" xr:uid="{00000000-0005-0000-0000-0000801A0000}"/>
    <cellStyle name="Comma 2 2 3 2 2 3 6 3" xfId="21866" xr:uid="{00000000-0005-0000-0000-00007E550000}"/>
    <cellStyle name="Comma 2 2 3 2 2 3 8" xfId="16853" xr:uid="{00000000-0005-0000-0000-0000E9410000}"/>
    <cellStyle name="Comma 2 2 3 2 2 4" xfId="2115" xr:uid="{00000000-0005-0000-0000-000053080000}"/>
    <cellStyle name="Comma 2 2 3 2 2 4 2" xfId="3804" xr:uid="{00000000-0005-0000-0000-0000ED0E0000}"/>
    <cellStyle name="Comma 2 2 3 2 2 4 2 2" xfId="13877" xr:uid="{00000000-0005-0000-0000-000046360000}"/>
    <cellStyle name="Comma 2 2 3 2 2 4 2 2 3" xfId="28972" xr:uid="{00000000-0005-0000-0000-000040710000}"/>
    <cellStyle name="Comma 2 2 3 2 2 4 2 3" xfId="8857" xr:uid="{00000000-0005-0000-0000-0000AA220000}"/>
    <cellStyle name="Comma 2 2 3 2 2 4 2 3 3" xfId="23955" xr:uid="{00000000-0005-0000-0000-0000A75D0000}"/>
    <cellStyle name="Comma 2 2 3 2 2 4 2 5" xfId="18942" xr:uid="{00000000-0005-0000-0000-0000124A0000}"/>
    <cellStyle name="Comma 2 2 3 2 2 4 3" xfId="5496" xr:uid="{00000000-0005-0000-0000-000089150000}"/>
    <cellStyle name="Comma 2 2 3 2 2 4 3 2" xfId="15548" xr:uid="{00000000-0005-0000-0000-0000CD3C0000}"/>
    <cellStyle name="Comma 2 2 3 2 2 4 3 2 3" xfId="30643" xr:uid="{00000000-0005-0000-0000-0000C7770000}"/>
    <cellStyle name="Comma 2 2 3 2 2 4 3 3" xfId="10528" xr:uid="{00000000-0005-0000-0000-000031290000}"/>
    <cellStyle name="Comma 2 2 3 2 2 4 3 3 3" xfId="25626" xr:uid="{00000000-0005-0000-0000-00002E640000}"/>
    <cellStyle name="Comma 2 2 3 2 2 4 3 5" xfId="20613" xr:uid="{00000000-0005-0000-0000-000099500000}"/>
    <cellStyle name="Comma 2 2 3 2 2 4 4" xfId="12206" xr:uid="{00000000-0005-0000-0000-0000BF2F0000}"/>
    <cellStyle name="Comma 2 2 3 2 2 4 4 3" xfId="27301" xr:uid="{00000000-0005-0000-0000-0000B96A0000}"/>
    <cellStyle name="Comma 2 2 3 2 2 4 5" xfId="7185" xr:uid="{00000000-0005-0000-0000-0000221C0000}"/>
    <cellStyle name="Comma 2 2 3 2 2 4 5 3" xfId="22284" xr:uid="{00000000-0005-0000-0000-000020570000}"/>
    <cellStyle name="Comma 2 2 3 2 2 4 7" xfId="17271" xr:uid="{00000000-0005-0000-0000-00008B430000}"/>
    <cellStyle name="Comma 2 2 3 2 2 5" xfId="2967" xr:uid="{00000000-0005-0000-0000-0000A80B0000}"/>
    <cellStyle name="Comma 2 2 3 2 2 5 2" xfId="13041" xr:uid="{00000000-0005-0000-0000-000002330000}"/>
    <cellStyle name="Comma 2 2 3 2 2 5 2 3" xfId="28136" xr:uid="{00000000-0005-0000-0000-0000FC6D0000}"/>
    <cellStyle name="Comma 2 2 3 2 2 5 3" xfId="8021" xr:uid="{00000000-0005-0000-0000-0000661F0000}"/>
    <cellStyle name="Comma 2 2 3 2 2 5 3 3" xfId="23119" xr:uid="{00000000-0005-0000-0000-0000635A0000}"/>
    <cellStyle name="Comma 2 2 3 2 2 5 5" xfId="18106" xr:uid="{00000000-0005-0000-0000-0000CE460000}"/>
    <cellStyle name="Comma 2 2 3 2 2 6" xfId="4660" xr:uid="{00000000-0005-0000-0000-000045120000}"/>
    <cellStyle name="Comma 2 2 3 2 2 6 2" xfId="14712" xr:uid="{00000000-0005-0000-0000-000089390000}"/>
    <cellStyle name="Comma 2 2 3 2 2 6 2 3" xfId="29807" xr:uid="{00000000-0005-0000-0000-000083740000}"/>
    <cellStyle name="Comma 2 2 3 2 2 6 3" xfId="9692" xr:uid="{00000000-0005-0000-0000-0000ED250000}"/>
    <cellStyle name="Comma 2 2 3 2 2 6 3 3" xfId="24790" xr:uid="{00000000-0005-0000-0000-0000EA600000}"/>
    <cellStyle name="Comma 2 2 3 2 2 6 5" xfId="19777" xr:uid="{00000000-0005-0000-0000-0000554D0000}"/>
    <cellStyle name="Comma 2 2 3 2 2 7" xfId="11370" xr:uid="{00000000-0005-0000-0000-00007B2C0000}"/>
    <cellStyle name="Comma 2 2 3 2 2 7 3" xfId="26465" xr:uid="{00000000-0005-0000-0000-000075670000}"/>
    <cellStyle name="Comma 2 2 3 2 2 8" xfId="6349" xr:uid="{00000000-0005-0000-0000-0000DE180000}"/>
    <cellStyle name="Comma 2 2 3 2 2 8 3" xfId="21448" xr:uid="{00000000-0005-0000-0000-0000DC530000}"/>
    <cellStyle name="Comma 2 2 3 2 3" xfId="1377" xr:uid="{00000000-0005-0000-0000-000071050000}"/>
    <cellStyle name="Comma 2 2 3 2 3 2" xfId="1798" xr:uid="{00000000-0005-0000-0000-000016070000}"/>
    <cellStyle name="Comma 2 2 3 2 3 2 2" xfId="2637" xr:uid="{00000000-0005-0000-0000-00005D0A0000}"/>
    <cellStyle name="Comma 2 2 3 2 3 2 2 2" xfId="4326" xr:uid="{00000000-0005-0000-0000-0000F7100000}"/>
    <cellStyle name="Comma 2 2 3 2 3 2 2 2 2" xfId="14399" xr:uid="{00000000-0005-0000-0000-000050380000}"/>
    <cellStyle name="Comma 2 2 3 2 3 2 2 2 2 3" xfId="29494" xr:uid="{00000000-0005-0000-0000-00004A730000}"/>
    <cellStyle name="Comma 2 2 3 2 3 2 2 2 3" xfId="9379" xr:uid="{00000000-0005-0000-0000-0000B4240000}"/>
    <cellStyle name="Comma 2 2 3 2 3 2 2 2 3 3" xfId="24477" xr:uid="{00000000-0005-0000-0000-0000B15F0000}"/>
    <cellStyle name="Comma 2 2 3 2 3 2 2 2 5" xfId="19464" xr:uid="{00000000-0005-0000-0000-00001C4C0000}"/>
    <cellStyle name="Comma 2 2 3 2 3 2 2 3" xfId="6018" xr:uid="{00000000-0005-0000-0000-000093170000}"/>
    <cellStyle name="Comma 2 2 3 2 3 2 2 3 2" xfId="16070" xr:uid="{00000000-0005-0000-0000-0000D73E0000}"/>
    <cellStyle name="Comma 2 2 3 2 3 2 2 3 2 3" xfId="31165" xr:uid="{00000000-0005-0000-0000-0000D1790000}"/>
    <cellStyle name="Comma 2 2 3 2 3 2 2 3 3" xfId="11050" xr:uid="{00000000-0005-0000-0000-00003B2B0000}"/>
    <cellStyle name="Comma 2 2 3 2 3 2 2 3 3 3" xfId="26148" xr:uid="{00000000-0005-0000-0000-000038660000}"/>
    <cellStyle name="Comma 2 2 3 2 3 2 2 3 5" xfId="21135" xr:uid="{00000000-0005-0000-0000-0000A3520000}"/>
    <cellStyle name="Comma 2 2 3 2 3 2 2 4" xfId="12728" xr:uid="{00000000-0005-0000-0000-0000C9310000}"/>
    <cellStyle name="Comma 2 2 3 2 3 2 2 4 3" xfId="27823" xr:uid="{00000000-0005-0000-0000-0000C36C0000}"/>
    <cellStyle name="Comma 2 2 3 2 3 2 2 5" xfId="7707" xr:uid="{00000000-0005-0000-0000-00002C1E0000}"/>
    <cellStyle name="Comma 2 2 3 2 3 2 2 5 3" xfId="22806" xr:uid="{00000000-0005-0000-0000-00002A590000}"/>
    <cellStyle name="Comma 2 2 3 2 3 2 2 7" xfId="17793" xr:uid="{00000000-0005-0000-0000-000095450000}"/>
    <cellStyle name="Comma 2 2 3 2 3 2 3" xfId="3489" xr:uid="{00000000-0005-0000-0000-0000B20D0000}"/>
    <cellStyle name="Comma 2 2 3 2 3 2 3 2" xfId="13563" xr:uid="{00000000-0005-0000-0000-00000C350000}"/>
    <cellStyle name="Comma 2 2 3 2 3 2 3 2 3" xfId="28658" xr:uid="{00000000-0005-0000-0000-000006700000}"/>
    <cellStyle name="Comma 2 2 3 2 3 2 3 3" xfId="8543" xr:uid="{00000000-0005-0000-0000-000070210000}"/>
    <cellStyle name="Comma 2 2 3 2 3 2 3 3 3" xfId="23641" xr:uid="{00000000-0005-0000-0000-00006D5C0000}"/>
    <cellStyle name="Comma 2 2 3 2 3 2 3 5" xfId="18628" xr:uid="{00000000-0005-0000-0000-0000D8480000}"/>
    <cellStyle name="Comma 2 2 3 2 3 2 4" xfId="5182" xr:uid="{00000000-0005-0000-0000-00004F140000}"/>
    <cellStyle name="Comma 2 2 3 2 3 2 4 2" xfId="15234" xr:uid="{00000000-0005-0000-0000-0000933B0000}"/>
    <cellStyle name="Comma 2 2 3 2 3 2 4 2 3" xfId="30329" xr:uid="{00000000-0005-0000-0000-00008D760000}"/>
    <cellStyle name="Comma 2 2 3 2 3 2 4 3" xfId="10214" xr:uid="{00000000-0005-0000-0000-0000F7270000}"/>
    <cellStyle name="Comma 2 2 3 2 3 2 4 3 3" xfId="25312" xr:uid="{00000000-0005-0000-0000-0000F4620000}"/>
    <cellStyle name="Comma 2 2 3 2 3 2 4 5" xfId="20299" xr:uid="{00000000-0005-0000-0000-00005F4F0000}"/>
    <cellStyle name="Comma 2 2 3 2 3 2 5" xfId="11892" xr:uid="{00000000-0005-0000-0000-0000852E0000}"/>
    <cellStyle name="Comma 2 2 3 2 3 2 5 3" xfId="26987" xr:uid="{00000000-0005-0000-0000-00007F690000}"/>
    <cellStyle name="Comma 2 2 3 2 3 2 6" xfId="6871" xr:uid="{00000000-0005-0000-0000-0000E81A0000}"/>
    <cellStyle name="Comma 2 2 3 2 3 2 6 3" xfId="21970" xr:uid="{00000000-0005-0000-0000-0000E6550000}"/>
    <cellStyle name="Comma 2 2 3 2 3 2 8" xfId="16957" xr:uid="{00000000-0005-0000-0000-000051420000}"/>
    <cellStyle name="Comma 2 2 3 2 3 3" xfId="2219" xr:uid="{00000000-0005-0000-0000-0000BB080000}"/>
    <cellStyle name="Comma 2 2 3 2 3 3 2" xfId="3908" xr:uid="{00000000-0005-0000-0000-0000550F0000}"/>
    <cellStyle name="Comma 2 2 3 2 3 3 2 2" xfId="13981" xr:uid="{00000000-0005-0000-0000-0000AE360000}"/>
    <cellStyle name="Comma 2 2 3 2 3 3 2 2 3" xfId="29076" xr:uid="{00000000-0005-0000-0000-0000A8710000}"/>
    <cellStyle name="Comma 2 2 3 2 3 3 2 3" xfId="8961" xr:uid="{00000000-0005-0000-0000-000012230000}"/>
    <cellStyle name="Comma 2 2 3 2 3 3 2 3 3" xfId="24059" xr:uid="{00000000-0005-0000-0000-00000F5E0000}"/>
    <cellStyle name="Comma 2 2 3 2 3 3 2 5" xfId="19046" xr:uid="{00000000-0005-0000-0000-00007A4A0000}"/>
    <cellStyle name="Comma 2 2 3 2 3 3 3" xfId="5600" xr:uid="{00000000-0005-0000-0000-0000F1150000}"/>
    <cellStyle name="Comma 2 2 3 2 3 3 3 2" xfId="15652" xr:uid="{00000000-0005-0000-0000-0000353D0000}"/>
    <cellStyle name="Comma 2 2 3 2 3 3 3 2 3" xfId="30747" xr:uid="{00000000-0005-0000-0000-00002F780000}"/>
    <cellStyle name="Comma 2 2 3 2 3 3 3 3" xfId="10632" xr:uid="{00000000-0005-0000-0000-000099290000}"/>
    <cellStyle name="Comma 2 2 3 2 3 3 3 3 3" xfId="25730" xr:uid="{00000000-0005-0000-0000-000096640000}"/>
    <cellStyle name="Comma 2 2 3 2 3 3 3 5" xfId="20717" xr:uid="{00000000-0005-0000-0000-000001510000}"/>
    <cellStyle name="Comma 2 2 3 2 3 3 4" xfId="12310" xr:uid="{00000000-0005-0000-0000-000027300000}"/>
    <cellStyle name="Comma 2 2 3 2 3 3 4 3" xfId="27405" xr:uid="{00000000-0005-0000-0000-0000216B0000}"/>
    <cellStyle name="Comma 2 2 3 2 3 3 5" xfId="7289" xr:uid="{00000000-0005-0000-0000-00008A1C0000}"/>
    <cellStyle name="Comma 2 2 3 2 3 3 5 3" xfId="22388" xr:uid="{00000000-0005-0000-0000-000088570000}"/>
    <cellStyle name="Comma 2 2 3 2 3 3 7" xfId="17375" xr:uid="{00000000-0005-0000-0000-0000F3430000}"/>
    <cellStyle name="Comma 2 2 3 2 3 4" xfId="3071" xr:uid="{00000000-0005-0000-0000-0000100C0000}"/>
    <cellStyle name="Comma 2 2 3 2 3 4 2" xfId="13145" xr:uid="{00000000-0005-0000-0000-00006A330000}"/>
    <cellStyle name="Comma 2 2 3 2 3 4 2 3" xfId="28240" xr:uid="{00000000-0005-0000-0000-0000646E0000}"/>
    <cellStyle name="Comma 2 2 3 2 3 4 3" xfId="8125" xr:uid="{00000000-0005-0000-0000-0000CE1F0000}"/>
    <cellStyle name="Comma 2 2 3 2 3 4 3 3" xfId="23223" xr:uid="{00000000-0005-0000-0000-0000CB5A0000}"/>
    <cellStyle name="Comma 2 2 3 2 3 4 5" xfId="18210" xr:uid="{00000000-0005-0000-0000-000036470000}"/>
    <cellStyle name="Comma 2 2 3 2 3 5" xfId="4764" xr:uid="{00000000-0005-0000-0000-0000AD120000}"/>
    <cellStyle name="Comma 2 2 3 2 3 5 2" xfId="14816" xr:uid="{00000000-0005-0000-0000-0000F1390000}"/>
    <cellStyle name="Comma 2 2 3 2 3 5 2 3" xfId="29911" xr:uid="{00000000-0005-0000-0000-0000EB740000}"/>
    <cellStyle name="Comma 2 2 3 2 3 5 3" xfId="9796" xr:uid="{00000000-0005-0000-0000-000055260000}"/>
    <cellStyle name="Comma 2 2 3 2 3 5 3 3" xfId="24894" xr:uid="{00000000-0005-0000-0000-000052610000}"/>
    <cellStyle name="Comma 2 2 3 2 3 5 5" xfId="19881" xr:uid="{00000000-0005-0000-0000-0000BD4D0000}"/>
    <cellStyle name="Comma 2 2 3 2 3 6" xfId="11474" xr:uid="{00000000-0005-0000-0000-0000E32C0000}"/>
    <cellStyle name="Comma 2 2 3 2 3 6 3" xfId="26569" xr:uid="{00000000-0005-0000-0000-0000DD670000}"/>
    <cellStyle name="Comma 2 2 3 2 3 7" xfId="6453" xr:uid="{00000000-0005-0000-0000-000046190000}"/>
    <cellStyle name="Comma 2 2 3 2 3 7 3" xfId="21552" xr:uid="{00000000-0005-0000-0000-000044540000}"/>
    <cellStyle name="Comma 2 2 3 2 3 9" xfId="16539" xr:uid="{00000000-0005-0000-0000-0000AF400000}"/>
    <cellStyle name="Comma 2 2 3 2 4" xfId="1590" xr:uid="{00000000-0005-0000-0000-000046060000}"/>
    <cellStyle name="Comma 2 2 3 2 4 2" xfId="2429" xr:uid="{00000000-0005-0000-0000-00008D090000}"/>
    <cellStyle name="Comma 2 2 3 2 4 2 2" xfId="4118" xr:uid="{00000000-0005-0000-0000-000027100000}"/>
    <cellStyle name="Comma 2 2 3 2 4 2 2 2" xfId="14191" xr:uid="{00000000-0005-0000-0000-000080370000}"/>
    <cellStyle name="Comma 2 2 3 2 4 2 2 2 3" xfId="29286" xr:uid="{00000000-0005-0000-0000-00007A720000}"/>
    <cellStyle name="Comma 2 2 3 2 4 2 2 3" xfId="9171" xr:uid="{00000000-0005-0000-0000-0000E4230000}"/>
    <cellStyle name="Comma 2 2 3 2 4 2 2 3 3" xfId="24269" xr:uid="{00000000-0005-0000-0000-0000E15E0000}"/>
    <cellStyle name="Comma 2 2 3 2 4 2 2 5" xfId="19256" xr:uid="{00000000-0005-0000-0000-00004C4B0000}"/>
    <cellStyle name="Comma 2 2 3 2 4 2 3" xfId="5810" xr:uid="{00000000-0005-0000-0000-0000C3160000}"/>
    <cellStyle name="Comma 2 2 3 2 4 2 3 2" xfId="15862" xr:uid="{00000000-0005-0000-0000-0000073E0000}"/>
    <cellStyle name="Comma 2 2 3 2 4 2 3 2 3" xfId="30957" xr:uid="{00000000-0005-0000-0000-000001790000}"/>
    <cellStyle name="Comma 2 2 3 2 4 2 3 3" xfId="10842" xr:uid="{00000000-0005-0000-0000-00006B2A0000}"/>
    <cellStyle name="Comma 2 2 3 2 4 2 3 3 3" xfId="25940" xr:uid="{00000000-0005-0000-0000-000068650000}"/>
    <cellStyle name="Comma 2 2 3 2 4 2 3 5" xfId="20927" xr:uid="{00000000-0005-0000-0000-0000D3510000}"/>
    <cellStyle name="Comma 2 2 3 2 4 2 4" xfId="12520" xr:uid="{00000000-0005-0000-0000-0000F9300000}"/>
    <cellStyle name="Comma 2 2 3 2 4 2 4 3" xfId="27615" xr:uid="{00000000-0005-0000-0000-0000F36B0000}"/>
    <cellStyle name="Comma 2 2 3 2 4 2 5" xfId="7499" xr:uid="{00000000-0005-0000-0000-00005C1D0000}"/>
    <cellStyle name="Comma 2 2 3 2 4 2 5 3" xfId="22598" xr:uid="{00000000-0005-0000-0000-00005A580000}"/>
    <cellStyle name="Comma 2 2 3 2 4 2 7" xfId="17585" xr:uid="{00000000-0005-0000-0000-0000C5440000}"/>
    <cellStyle name="Comma 2 2 3 2 4 3" xfId="3281" xr:uid="{00000000-0005-0000-0000-0000E20C0000}"/>
    <cellStyle name="Comma 2 2 3 2 4 3 2" xfId="13355" xr:uid="{00000000-0005-0000-0000-00003C340000}"/>
    <cellStyle name="Comma 2 2 3 2 4 3 2 3" xfId="28450" xr:uid="{00000000-0005-0000-0000-0000366F0000}"/>
    <cellStyle name="Comma 2 2 3 2 4 3 3" xfId="8335" xr:uid="{00000000-0005-0000-0000-0000A0200000}"/>
    <cellStyle name="Comma 2 2 3 2 4 3 3 3" xfId="23433" xr:uid="{00000000-0005-0000-0000-00009D5B0000}"/>
    <cellStyle name="Comma 2 2 3 2 4 3 5" xfId="18420" xr:uid="{00000000-0005-0000-0000-000008480000}"/>
    <cellStyle name="Comma 2 2 3 2 4 4" xfId="4974" xr:uid="{00000000-0005-0000-0000-00007F130000}"/>
    <cellStyle name="Comma 2 2 3 2 4 4 2" xfId="15026" xr:uid="{00000000-0005-0000-0000-0000C33A0000}"/>
    <cellStyle name="Comma 2 2 3 2 4 4 2 3" xfId="30121" xr:uid="{00000000-0005-0000-0000-0000BD750000}"/>
    <cellStyle name="Comma 2 2 3 2 4 4 3" xfId="10006" xr:uid="{00000000-0005-0000-0000-000027270000}"/>
    <cellStyle name="Comma 2 2 3 2 4 4 3 3" xfId="25104" xr:uid="{00000000-0005-0000-0000-000024620000}"/>
    <cellStyle name="Comma 2 2 3 2 4 4 5" xfId="20091" xr:uid="{00000000-0005-0000-0000-00008F4E0000}"/>
    <cellStyle name="Comma 2 2 3 2 4 5" xfId="11684" xr:uid="{00000000-0005-0000-0000-0000B52D0000}"/>
    <cellStyle name="Comma 2 2 3 2 4 5 3" xfId="26779" xr:uid="{00000000-0005-0000-0000-0000AF680000}"/>
    <cellStyle name="Comma 2 2 3 2 4 6" xfId="6663" xr:uid="{00000000-0005-0000-0000-0000181A0000}"/>
    <cellStyle name="Comma 2 2 3 2 4 6 3" xfId="21762" xr:uid="{00000000-0005-0000-0000-000016550000}"/>
    <cellStyle name="Comma 2 2 3 2 4 8" xfId="16749" xr:uid="{00000000-0005-0000-0000-000081410000}"/>
    <cellStyle name="Comma 2 2 3 2 5" xfId="2011" xr:uid="{00000000-0005-0000-0000-0000EB070000}"/>
    <cellStyle name="Comma 2 2 3 2 5 2" xfId="3700" xr:uid="{00000000-0005-0000-0000-0000850E0000}"/>
    <cellStyle name="Comma 2 2 3 2 5 2 2" xfId="13773" xr:uid="{00000000-0005-0000-0000-0000DE350000}"/>
    <cellStyle name="Comma 2 2 3 2 5 2 2 3" xfId="28868" xr:uid="{00000000-0005-0000-0000-0000D8700000}"/>
    <cellStyle name="Comma 2 2 3 2 5 2 3" xfId="8753" xr:uid="{00000000-0005-0000-0000-000042220000}"/>
    <cellStyle name="Comma 2 2 3 2 5 2 3 3" xfId="23851" xr:uid="{00000000-0005-0000-0000-00003F5D0000}"/>
    <cellStyle name="Comma 2 2 3 2 5 2 5" xfId="18838" xr:uid="{00000000-0005-0000-0000-0000AA490000}"/>
    <cellStyle name="Comma 2 2 3 2 5 3" xfId="5392" xr:uid="{00000000-0005-0000-0000-000021150000}"/>
    <cellStyle name="Comma 2 2 3 2 5 3 2" xfId="15444" xr:uid="{00000000-0005-0000-0000-0000653C0000}"/>
    <cellStyle name="Comma 2 2 3 2 5 3 2 3" xfId="30539" xr:uid="{00000000-0005-0000-0000-00005F770000}"/>
    <cellStyle name="Comma 2 2 3 2 5 3 3" xfId="10424" xr:uid="{00000000-0005-0000-0000-0000C9280000}"/>
    <cellStyle name="Comma 2 2 3 2 5 3 3 3" xfId="25522" xr:uid="{00000000-0005-0000-0000-0000C6630000}"/>
    <cellStyle name="Comma 2 2 3 2 5 3 5" xfId="20509" xr:uid="{00000000-0005-0000-0000-000031500000}"/>
    <cellStyle name="Comma 2 2 3 2 5 4" xfId="12102" xr:uid="{00000000-0005-0000-0000-0000572F0000}"/>
    <cellStyle name="Comma 2 2 3 2 5 4 3" xfId="27197" xr:uid="{00000000-0005-0000-0000-0000516A0000}"/>
    <cellStyle name="Comma 2 2 3 2 5 5" xfId="7081" xr:uid="{00000000-0005-0000-0000-0000BA1B0000}"/>
    <cellStyle name="Comma 2 2 3 2 5 5 3" xfId="22180" xr:uid="{00000000-0005-0000-0000-0000B8560000}"/>
    <cellStyle name="Comma 2 2 3 2 5 7" xfId="17167" xr:uid="{00000000-0005-0000-0000-000023430000}"/>
    <cellStyle name="Comma 2 2 3 2 6" xfId="2863" xr:uid="{00000000-0005-0000-0000-0000400B0000}"/>
    <cellStyle name="Comma 2 2 3 2 6 2" xfId="12937" xr:uid="{00000000-0005-0000-0000-00009A320000}"/>
    <cellStyle name="Comma 2 2 3 2 6 2 3" xfId="28032" xr:uid="{00000000-0005-0000-0000-0000946D0000}"/>
    <cellStyle name="Comma 2 2 3 2 6 3" xfId="7917" xr:uid="{00000000-0005-0000-0000-0000FE1E0000}"/>
    <cellStyle name="Comma 2 2 3 2 6 3 3" xfId="23015" xr:uid="{00000000-0005-0000-0000-0000FB590000}"/>
    <cellStyle name="Comma 2 2 3 2 6 5" xfId="18002" xr:uid="{00000000-0005-0000-0000-000066460000}"/>
    <cellStyle name="Comma 2 2 3 2 7" xfId="4556" xr:uid="{00000000-0005-0000-0000-0000DD110000}"/>
    <cellStyle name="Comma 2 2 3 2 7 2" xfId="14608" xr:uid="{00000000-0005-0000-0000-000021390000}"/>
    <cellStyle name="Comma 2 2 3 2 7 2 3" xfId="29703" xr:uid="{00000000-0005-0000-0000-00001B740000}"/>
    <cellStyle name="Comma 2 2 3 2 7 3" xfId="9588" xr:uid="{00000000-0005-0000-0000-000085250000}"/>
    <cellStyle name="Comma 2 2 3 2 7 3 3" xfId="24686" xr:uid="{00000000-0005-0000-0000-000082600000}"/>
    <cellStyle name="Comma 2 2 3 2 7 5" xfId="19673" xr:uid="{00000000-0005-0000-0000-0000ED4C0000}"/>
    <cellStyle name="Comma 2 2 3 2 8" xfId="11266" xr:uid="{00000000-0005-0000-0000-0000132C0000}"/>
    <cellStyle name="Comma 2 2 3 2 8 3" xfId="26361" xr:uid="{00000000-0005-0000-0000-00000D670000}"/>
    <cellStyle name="Comma 2 2 3 2 9" xfId="6245" xr:uid="{00000000-0005-0000-0000-000076180000}"/>
    <cellStyle name="Comma 2 2 3 2 9 3" xfId="21344" xr:uid="{00000000-0005-0000-0000-000074530000}"/>
    <cellStyle name="Comma 2 2 3 3" xfId="1210" xr:uid="{00000000-0005-0000-0000-0000CA040000}"/>
    <cellStyle name="Comma 2 2 3 3 10" xfId="16383" xr:uid="{00000000-0005-0000-0000-000013400000}"/>
    <cellStyle name="Comma 2 2 3 3 2" xfId="1429" xr:uid="{00000000-0005-0000-0000-0000A5050000}"/>
    <cellStyle name="Comma 2 2 3 3 2 2" xfId="1850" xr:uid="{00000000-0005-0000-0000-00004A070000}"/>
    <cellStyle name="Comma 2 2 3 3 2 2 2" xfId="2689" xr:uid="{00000000-0005-0000-0000-0000910A0000}"/>
    <cellStyle name="Comma 2 2 3 3 2 2 2 2" xfId="4378" xr:uid="{00000000-0005-0000-0000-00002B110000}"/>
    <cellStyle name="Comma 2 2 3 3 2 2 2 2 2" xfId="14451" xr:uid="{00000000-0005-0000-0000-000084380000}"/>
    <cellStyle name="Comma 2 2 3 3 2 2 2 2 2 3" xfId="29546" xr:uid="{00000000-0005-0000-0000-00007E730000}"/>
    <cellStyle name="Comma 2 2 3 3 2 2 2 2 3" xfId="9431" xr:uid="{00000000-0005-0000-0000-0000E8240000}"/>
    <cellStyle name="Comma 2 2 3 3 2 2 2 2 3 3" xfId="24529" xr:uid="{00000000-0005-0000-0000-0000E55F0000}"/>
    <cellStyle name="Comma 2 2 3 3 2 2 2 2 5" xfId="19516" xr:uid="{00000000-0005-0000-0000-0000504C0000}"/>
    <cellStyle name="Comma 2 2 3 3 2 2 2 3" xfId="6070" xr:uid="{00000000-0005-0000-0000-0000C7170000}"/>
    <cellStyle name="Comma 2 2 3 3 2 2 2 3 2" xfId="16122" xr:uid="{00000000-0005-0000-0000-00000B3F0000}"/>
    <cellStyle name="Comma 2 2 3 3 2 2 2 3 2 3" xfId="31217" xr:uid="{00000000-0005-0000-0000-0000057A0000}"/>
    <cellStyle name="Comma 2 2 3 3 2 2 2 3 3" xfId="11102" xr:uid="{00000000-0005-0000-0000-00006F2B0000}"/>
    <cellStyle name="Comma 2 2 3 3 2 2 2 3 3 3" xfId="26200" xr:uid="{00000000-0005-0000-0000-00006C660000}"/>
    <cellStyle name="Comma 2 2 3 3 2 2 2 3 5" xfId="21187" xr:uid="{00000000-0005-0000-0000-0000D7520000}"/>
    <cellStyle name="Comma 2 2 3 3 2 2 2 4" xfId="12780" xr:uid="{00000000-0005-0000-0000-0000FD310000}"/>
    <cellStyle name="Comma 2 2 3 3 2 2 2 4 3" xfId="27875" xr:uid="{00000000-0005-0000-0000-0000F76C0000}"/>
    <cellStyle name="Comma 2 2 3 3 2 2 2 5" xfId="7759" xr:uid="{00000000-0005-0000-0000-0000601E0000}"/>
    <cellStyle name="Comma 2 2 3 3 2 2 2 5 3" xfId="22858" xr:uid="{00000000-0005-0000-0000-00005E590000}"/>
    <cellStyle name="Comma 2 2 3 3 2 2 2 7" xfId="17845" xr:uid="{00000000-0005-0000-0000-0000C9450000}"/>
    <cellStyle name="Comma 2 2 3 3 2 2 3" xfId="3541" xr:uid="{00000000-0005-0000-0000-0000E60D0000}"/>
    <cellStyle name="Comma 2 2 3 3 2 2 3 2" xfId="13615" xr:uid="{00000000-0005-0000-0000-000040350000}"/>
    <cellStyle name="Comma 2 2 3 3 2 2 3 2 3" xfId="28710" xr:uid="{00000000-0005-0000-0000-00003A700000}"/>
    <cellStyle name="Comma 2 2 3 3 2 2 3 3" xfId="8595" xr:uid="{00000000-0005-0000-0000-0000A4210000}"/>
    <cellStyle name="Comma 2 2 3 3 2 2 3 3 3" xfId="23693" xr:uid="{00000000-0005-0000-0000-0000A15C0000}"/>
    <cellStyle name="Comma 2 2 3 3 2 2 3 5" xfId="18680" xr:uid="{00000000-0005-0000-0000-00000C490000}"/>
    <cellStyle name="Comma 2 2 3 3 2 2 4" xfId="5234" xr:uid="{00000000-0005-0000-0000-000083140000}"/>
    <cellStyle name="Comma 2 2 3 3 2 2 4 2" xfId="15286" xr:uid="{00000000-0005-0000-0000-0000C73B0000}"/>
    <cellStyle name="Comma 2 2 3 3 2 2 4 2 3" xfId="30381" xr:uid="{00000000-0005-0000-0000-0000C1760000}"/>
    <cellStyle name="Comma 2 2 3 3 2 2 4 3" xfId="10266" xr:uid="{00000000-0005-0000-0000-00002B280000}"/>
    <cellStyle name="Comma 2 2 3 3 2 2 4 3 3" xfId="25364" xr:uid="{00000000-0005-0000-0000-000028630000}"/>
    <cellStyle name="Comma 2 2 3 3 2 2 4 5" xfId="20351" xr:uid="{00000000-0005-0000-0000-0000934F0000}"/>
    <cellStyle name="Comma 2 2 3 3 2 2 5" xfId="11944" xr:uid="{00000000-0005-0000-0000-0000B92E0000}"/>
    <cellStyle name="Comma 2 2 3 3 2 2 5 3" xfId="27039" xr:uid="{00000000-0005-0000-0000-0000B3690000}"/>
    <cellStyle name="Comma 2 2 3 3 2 2 6" xfId="6923" xr:uid="{00000000-0005-0000-0000-00001C1B0000}"/>
    <cellStyle name="Comma 2 2 3 3 2 2 6 3" xfId="22022" xr:uid="{00000000-0005-0000-0000-00001A560000}"/>
    <cellStyle name="Comma 2 2 3 3 2 2 8" xfId="17009" xr:uid="{00000000-0005-0000-0000-000085420000}"/>
    <cellStyle name="Comma 2 2 3 3 2 3" xfId="2271" xr:uid="{00000000-0005-0000-0000-0000EF080000}"/>
    <cellStyle name="Comma 2 2 3 3 2 3 2" xfId="3960" xr:uid="{00000000-0005-0000-0000-0000890F0000}"/>
    <cellStyle name="Comma 2 2 3 3 2 3 2 2" xfId="14033" xr:uid="{00000000-0005-0000-0000-0000E2360000}"/>
    <cellStyle name="Comma 2 2 3 3 2 3 2 2 3" xfId="29128" xr:uid="{00000000-0005-0000-0000-0000DC710000}"/>
    <cellStyle name="Comma 2 2 3 3 2 3 2 3" xfId="9013" xr:uid="{00000000-0005-0000-0000-000046230000}"/>
    <cellStyle name="Comma 2 2 3 3 2 3 2 3 3" xfId="24111" xr:uid="{00000000-0005-0000-0000-0000435E0000}"/>
    <cellStyle name="Comma 2 2 3 3 2 3 2 5" xfId="19098" xr:uid="{00000000-0005-0000-0000-0000AE4A0000}"/>
    <cellStyle name="Comma 2 2 3 3 2 3 3" xfId="5652" xr:uid="{00000000-0005-0000-0000-000025160000}"/>
    <cellStyle name="Comma 2 2 3 3 2 3 3 2" xfId="15704" xr:uid="{00000000-0005-0000-0000-0000693D0000}"/>
    <cellStyle name="Comma 2 2 3 3 2 3 3 2 3" xfId="30799" xr:uid="{00000000-0005-0000-0000-000063780000}"/>
    <cellStyle name="Comma 2 2 3 3 2 3 3 3" xfId="10684" xr:uid="{00000000-0005-0000-0000-0000CD290000}"/>
    <cellStyle name="Comma 2 2 3 3 2 3 3 3 3" xfId="25782" xr:uid="{00000000-0005-0000-0000-0000CA640000}"/>
    <cellStyle name="Comma 2 2 3 3 2 3 3 5" xfId="20769" xr:uid="{00000000-0005-0000-0000-000035510000}"/>
    <cellStyle name="Comma 2 2 3 3 2 3 4" xfId="12362" xr:uid="{00000000-0005-0000-0000-00005B300000}"/>
    <cellStyle name="Comma 2 2 3 3 2 3 4 3" xfId="27457" xr:uid="{00000000-0005-0000-0000-0000556B0000}"/>
    <cellStyle name="Comma 2 2 3 3 2 3 5" xfId="7341" xr:uid="{00000000-0005-0000-0000-0000BE1C0000}"/>
    <cellStyle name="Comma 2 2 3 3 2 3 5 3" xfId="22440" xr:uid="{00000000-0005-0000-0000-0000BC570000}"/>
    <cellStyle name="Comma 2 2 3 3 2 3 7" xfId="17427" xr:uid="{00000000-0005-0000-0000-000027440000}"/>
    <cellStyle name="Comma 2 2 3 3 2 4" xfId="3123" xr:uid="{00000000-0005-0000-0000-0000440C0000}"/>
    <cellStyle name="Comma 2 2 3 3 2 4 2" xfId="13197" xr:uid="{00000000-0005-0000-0000-00009E330000}"/>
    <cellStyle name="Comma 2 2 3 3 2 4 2 3" xfId="28292" xr:uid="{00000000-0005-0000-0000-0000986E0000}"/>
    <cellStyle name="Comma 2 2 3 3 2 4 3" xfId="8177" xr:uid="{00000000-0005-0000-0000-000002200000}"/>
    <cellStyle name="Comma 2 2 3 3 2 4 3 3" xfId="23275" xr:uid="{00000000-0005-0000-0000-0000FF5A0000}"/>
    <cellStyle name="Comma 2 2 3 3 2 4 5" xfId="18262" xr:uid="{00000000-0005-0000-0000-00006A470000}"/>
    <cellStyle name="Comma 2 2 3 3 2 5" xfId="4816" xr:uid="{00000000-0005-0000-0000-0000E1120000}"/>
    <cellStyle name="Comma 2 2 3 3 2 5 2" xfId="14868" xr:uid="{00000000-0005-0000-0000-0000253A0000}"/>
    <cellStyle name="Comma 2 2 3 3 2 5 2 3" xfId="29963" xr:uid="{00000000-0005-0000-0000-00001F750000}"/>
    <cellStyle name="Comma 2 2 3 3 2 5 3" xfId="9848" xr:uid="{00000000-0005-0000-0000-000089260000}"/>
    <cellStyle name="Comma 2 2 3 3 2 5 3 3" xfId="24946" xr:uid="{00000000-0005-0000-0000-000086610000}"/>
    <cellStyle name="Comma 2 2 3 3 2 5 5" xfId="19933" xr:uid="{00000000-0005-0000-0000-0000F14D0000}"/>
    <cellStyle name="Comma 2 2 3 3 2 6" xfId="11526" xr:uid="{00000000-0005-0000-0000-0000172D0000}"/>
    <cellStyle name="Comma 2 2 3 3 2 6 3" xfId="26621" xr:uid="{00000000-0005-0000-0000-000011680000}"/>
    <cellStyle name="Comma 2 2 3 3 2 7" xfId="6505" xr:uid="{00000000-0005-0000-0000-00007A190000}"/>
    <cellStyle name="Comma 2 2 3 3 2 7 3" xfId="21604" xr:uid="{00000000-0005-0000-0000-000078540000}"/>
    <cellStyle name="Comma 2 2 3 3 2 9" xfId="16591" xr:uid="{00000000-0005-0000-0000-0000E3400000}"/>
    <cellStyle name="Comma 2 2 3 3 3" xfId="1642" xr:uid="{00000000-0005-0000-0000-00007A060000}"/>
    <cellStyle name="Comma 2 2 3 3 3 2" xfId="2481" xr:uid="{00000000-0005-0000-0000-0000C1090000}"/>
    <cellStyle name="Comma 2 2 3 3 3 2 2" xfId="4170" xr:uid="{00000000-0005-0000-0000-00005B100000}"/>
    <cellStyle name="Comma 2 2 3 3 3 2 2 2" xfId="14243" xr:uid="{00000000-0005-0000-0000-0000B4370000}"/>
    <cellStyle name="Comma 2 2 3 3 3 2 2 2 3" xfId="29338" xr:uid="{00000000-0005-0000-0000-0000AE720000}"/>
    <cellStyle name="Comma 2 2 3 3 3 2 2 3" xfId="9223" xr:uid="{00000000-0005-0000-0000-000018240000}"/>
    <cellStyle name="Comma 2 2 3 3 3 2 2 3 3" xfId="24321" xr:uid="{00000000-0005-0000-0000-0000155F0000}"/>
    <cellStyle name="Comma 2 2 3 3 3 2 2 5" xfId="19308" xr:uid="{00000000-0005-0000-0000-0000804B0000}"/>
    <cellStyle name="Comma 2 2 3 3 3 2 3" xfId="5862" xr:uid="{00000000-0005-0000-0000-0000F7160000}"/>
    <cellStyle name="Comma 2 2 3 3 3 2 3 2" xfId="15914" xr:uid="{00000000-0005-0000-0000-00003B3E0000}"/>
    <cellStyle name="Comma 2 2 3 3 3 2 3 2 3" xfId="31009" xr:uid="{00000000-0005-0000-0000-000035790000}"/>
    <cellStyle name="Comma 2 2 3 3 3 2 3 3" xfId="10894" xr:uid="{00000000-0005-0000-0000-00009F2A0000}"/>
    <cellStyle name="Comma 2 2 3 3 3 2 3 3 3" xfId="25992" xr:uid="{00000000-0005-0000-0000-00009C650000}"/>
    <cellStyle name="Comma 2 2 3 3 3 2 3 5" xfId="20979" xr:uid="{00000000-0005-0000-0000-000007520000}"/>
    <cellStyle name="Comma 2 2 3 3 3 2 4" xfId="12572" xr:uid="{00000000-0005-0000-0000-00002D310000}"/>
    <cellStyle name="Comma 2 2 3 3 3 2 4 3" xfId="27667" xr:uid="{00000000-0005-0000-0000-0000276C0000}"/>
    <cellStyle name="Comma 2 2 3 3 3 2 5" xfId="7551" xr:uid="{00000000-0005-0000-0000-0000901D0000}"/>
    <cellStyle name="Comma 2 2 3 3 3 2 5 3" xfId="22650" xr:uid="{00000000-0005-0000-0000-00008E580000}"/>
    <cellStyle name="Comma 2 2 3 3 3 2 7" xfId="17637" xr:uid="{00000000-0005-0000-0000-0000F9440000}"/>
    <cellStyle name="Comma 2 2 3 3 3 3" xfId="3333" xr:uid="{00000000-0005-0000-0000-0000160D0000}"/>
    <cellStyle name="Comma 2 2 3 3 3 3 2" xfId="13407" xr:uid="{00000000-0005-0000-0000-000070340000}"/>
    <cellStyle name="Comma 2 2 3 3 3 3 2 3" xfId="28502" xr:uid="{00000000-0005-0000-0000-00006A6F0000}"/>
    <cellStyle name="Comma 2 2 3 3 3 3 3" xfId="8387" xr:uid="{00000000-0005-0000-0000-0000D4200000}"/>
    <cellStyle name="Comma 2 2 3 3 3 3 3 3" xfId="23485" xr:uid="{00000000-0005-0000-0000-0000D15B0000}"/>
    <cellStyle name="Comma 2 2 3 3 3 3 5" xfId="18472" xr:uid="{00000000-0005-0000-0000-00003C480000}"/>
    <cellStyle name="Comma 2 2 3 3 3 4" xfId="5026" xr:uid="{00000000-0005-0000-0000-0000B3130000}"/>
    <cellStyle name="Comma 2 2 3 3 3 4 2" xfId="15078" xr:uid="{00000000-0005-0000-0000-0000F73A0000}"/>
    <cellStyle name="Comma 2 2 3 3 3 4 2 3" xfId="30173" xr:uid="{00000000-0005-0000-0000-0000F1750000}"/>
    <cellStyle name="Comma 2 2 3 3 3 4 3" xfId="10058" xr:uid="{00000000-0005-0000-0000-00005B270000}"/>
    <cellStyle name="Comma 2 2 3 3 3 4 3 3" xfId="25156" xr:uid="{00000000-0005-0000-0000-000058620000}"/>
    <cellStyle name="Comma 2 2 3 3 3 4 5" xfId="20143" xr:uid="{00000000-0005-0000-0000-0000C34E0000}"/>
    <cellStyle name="Comma 2 2 3 3 3 5" xfId="11736" xr:uid="{00000000-0005-0000-0000-0000E92D0000}"/>
    <cellStyle name="Comma 2 2 3 3 3 5 3" xfId="26831" xr:uid="{00000000-0005-0000-0000-0000E3680000}"/>
    <cellStyle name="Comma 2 2 3 3 3 6" xfId="6715" xr:uid="{00000000-0005-0000-0000-00004C1A0000}"/>
    <cellStyle name="Comma 2 2 3 3 3 6 3" xfId="21814" xr:uid="{00000000-0005-0000-0000-00004A550000}"/>
    <cellStyle name="Comma 2 2 3 3 3 8" xfId="16801" xr:uid="{00000000-0005-0000-0000-0000B5410000}"/>
    <cellStyle name="Comma 2 2 3 3 4" xfId="2063" xr:uid="{00000000-0005-0000-0000-00001F080000}"/>
    <cellStyle name="Comma 2 2 3 3 4 2" xfId="3752" xr:uid="{00000000-0005-0000-0000-0000B90E0000}"/>
    <cellStyle name="Comma 2 2 3 3 4 2 2" xfId="13825" xr:uid="{00000000-0005-0000-0000-000012360000}"/>
    <cellStyle name="Comma 2 2 3 3 4 2 2 3" xfId="28920" xr:uid="{00000000-0005-0000-0000-00000C710000}"/>
    <cellStyle name="Comma 2 2 3 3 4 2 3" xfId="8805" xr:uid="{00000000-0005-0000-0000-000076220000}"/>
    <cellStyle name="Comma 2 2 3 3 4 2 3 3" xfId="23903" xr:uid="{00000000-0005-0000-0000-0000735D0000}"/>
    <cellStyle name="Comma 2 2 3 3 4 2 5" xfId="18890" xr:uid="{00000000-0005-0000-0000-0000DE490000}"/>
    <cellStyle name="Comma 2 2 3 3 4 3" xfId="5444" xr:uid="{00000000-0005-0000-0000-000055150000}"/>
    <cellStyle name="Comma 2 2 3 3 4 3 2" xfId="15496" xr:uid="{00000000-0005-0000-0000-0000993C0000}"/>
    <cellStyle name="Comma 2 2 3 3 4 3 2 3" xfId="30591" xr:uid="{00000000-0005-0000-0000-000093770000}"/>
    <cellStyle name="Comma 2 2 3 3 4 3 3" xfId="10476" xr:uid="{00000000-0005-0000-0000-0000FD280000}"/>
    <cellStyle name="Comma 2 2 3 3 4 3 3 3" xfId="25574" xr:uid="{00000000-0005-0000-0000-0000FA630000}"/>
    <cellStyle name="Comma 2 2 3 3 4 3 5" xfId="20561" xr:uid="{00000000-0005-0000-0000-000065500000}"/>
    <cellStyle name="Comma 2 2 3 3 4 4" xfId="12154" xr:uid="{00000000-0005-0000-0000-00008B2F0000}"/>
    <cellStyle name="Comma 2 2 3 3 4 4 3" xfId="27249" xr:uid="{00000000-0005-0000-0000-0000856A0000}"/>
    <cellStyle name="Comma 2 2 3 3 4 5" xfId="7133" xr:uid="{00000000-0005-0000-0000-0000EE1B0000}"/>
    <cellStyle name="Comma 2 2 3 3 4 5 3" xfId="22232" xr:uid="{00000000-0005-0000-0000-0000EC560000}"/>
    <cellStyle name="Comma 2 2 3 3 4 7" xfId="17219" xr:uid="{00000000-0005-0000-0000-000057430000}"/>
    <cellStyle name="Comma 2 2 3 3 5" xfId="2915" xr:uid="{00000000-0005-0000-0000-0000740B0000}"/>
    <cellStyle name="Comma 2 2 3 3 5 2" xfId="12989" xr:uid="{00000000-0005-0000-0000-0000CE320000}"/>
    <cellStyle name="Comma 2 2 3 3 5 2 3" xfId="28084" xr:uid="{00000000-0005-0000-0000-0000C86D0000}"/>
    <cellStyle name="Comma 2 2 3 3 5 3" xfId="7969" xr:uid="{00000000-0005-0000-0000-0000321F0000}"/>
    <cellStyle name="Comma 2 2 3 3 5 3 3" xfId="23067" xr:uid="{00000000-0005-0000-0000-00002F5A0000}"/>
    <cellStyle name="Comma 2 2 3 3 5 5" xfId="18054" xr:uid="{00000000-0005-0000-0000-00009A460000}"/>
    <cellStyle name="Comma 2 2 3 3 6" xfId="4608" xr:uid="{00000000-0005-0000-0000-000011120000}"/>
    <cellStyle name="Comma 2 2 3 3 6 2" xfId="14660" xr:uid="{00000000-0005-0000-0000-000055390000}"/>
    <cellStyle name="Comma 2 2 3 3 6 2 3" xfId="29755" xr:uid="{00000000-0005-0000-0000-00004F740000}"/>
    <cellStyle name="Comma 2 2 3 3 6 3" xfId="9640" xr:uid="{00000000-0005-0000-0000-0000B9250000}"/>
    <cellStyle name="Comma 2 2 3 3 6 3 3" xfId="24738" xr:uid="{00000000-0005-0000-0000-0000B6600000}"/>
    <cellStyle name="Comma 2 2 3 3 6 5" xfId="19725" xr:uid="{00000000-0005-0000-0000-0000214D0000}"/>
    <cellStyle name="Comma 2 2 3 3 7" xfId="11318" xr:uid="{00000000-0005-0000-0000-0000472C0000}"/>
    <cellStyle name="Comma 2 2 3 3 7 3" xfId="26413" xr:uid="{00000000-0005-0000-0000-000041670000}"/>
    <cellStyle name="Comma 2 2 3 3 8" xfId="6297" xr:uid="{00000000-0005-0000-0000-0000AA180000}"/>
    <cellStyle name="Comma 2 2 3 3 8 3" xfId="21396" xr:uid="{00000000-0005-0000-0000-0000A8530000}"/>
    <cellStyle name="Comma 2 2 3 4" xfId="1323" xr:uid="{00000000-0005-0000-0000-00003B050000}"/>
    <cellStyle name="Comma 2 2 3 4 2" xfId="1746" xr:uid="{00000000-0005-0000-0000-0000E2060000}"/>
    <cellStyle name="Comma 2 2 3 4 2 2" xfId="2585" xr:uid="{00000000-0005-0000-0000-0000290A0000}"/>
    <cellStyle name="Comma 2 2 3 4 2 2 2" xfId="4274" xr:uid="{00000000-0005-0000-0000-0000C3100000}"/>
    <cellStyle name="Comma 2 2 3 4 2 2 2 2" xfId="14347" xr:uid="{00000000-0005-0000-0000-00001C380000}"/>
    <cellStyle name="Comma 2 2 3 4 2 2 2 2 3" xfId="29442" xr:uid="{00000000-0005-0000-0000-000016730000}"/>
    <cellStyle name="Comma 2 2 3 4 2 2 2 3" xfId="9327" xr:uid="{00000000-0005-0000-0000-000080240000}"/>
    <cellStyle name="Comma 2 2 3 4 2 2 2 3 3" xfId="24425" xr:uid="{00000000-0005-0000-0000-00007D5F0000}"/>
    <cellStyle name="Comma 2 2 3 4 2 2 2 5" xfId="19412" xr:uid="{00000000-0005-0000-0000-0000E84B0000}"/>
    <cellStyle name="Comma 2 2 3 4 2 2 3" xfId="5966" xr:uid="{00000000-0005-0000-0000-00005F170000}"/>
    <cellStyle name="Comma 2 2 3 4 2 2 3 2" xfId="16018" xr:uid="{00000000-0005-0000-0000-0000A33E0000}"/>
    <cellStyle name="Comma 2 2 3 4 2 2 3 2 3" xfId="31113" xr:uid="{00000000-0005-0000-0000-00009D790000}"/>
    <cellStyle name="Comma 2 2 3 4 2 2 3 3" xfId="10998" xr:uid="{00000000-0005-0000-0000-0000072B0000}"/>
    <cellStyle name="Comma 2 2 3 4 2 2 3 3 3" xfId="26096" xr:uid="{00000000-0005-0000-0000-000004660000}"/>
    <cellStyle name="Comma 2 2 3 4 2 2 3 5" xfId="21083" xr:uid="{00000000-0005-0000-0000-00006F520000}"/>
    <cellStyle name="Comma 2 2 3 4 2 2 4" xfId="12676" xr:uid="{00000000-0005-0000-0000-000095310000}"/>
    <cellStyle name="Comma 2 2 3 4 2 2 4 3" xfId="27771" xr:uid="{00000000-0005-0000-0000-00008F6C0000}"/>
    <cellStyle name="Comma 2 2 3 4 2 2 5" xfId="7655" xr:uid="{00000000-0005-0000-0000-0000F81D0000}"/>
    <cellStyle name="Comma 2 2 3 4 2 2 5 3" xfId="22754" xr:uid="{00000000-0005-0000-0000-0000F6580000}"/>
    <cellStyle name="Comma 2 2 3 4 2 2 7" xfId="17741" xr:uid="{00000000-0005-0000-0000-000061450000}"/>
    <cellStyle name="Comma 2 2 3 4 2 3" xfId="3437" xr:uid="{00000000-0005-0000-0000-00007E0D0000}"/>
    <cellStyle name="Comma 2 2 3 4 2 3 2" xfId="13511" xr:uid="{00000000-0005-0000-0000-0000D8340000}"/>
    <cellStyle name="Comma 2 2 3 4 2 3 2 3" xfId="28606" xr:uid="{00000000-0005-0000-0000-0000D26F0000}"/>
    <cellStyle name="Comma 2 2 3 4 2 3 3" xfId="8491" xr:uid="{00000000-0005-0000-0000-00003C210000}"/>
    <cellStyle name="Comma 2 2 3 4 2 3 3 3" xfId="23589" xr:uid="{00000000-0005-0000-0000-0000395C0000}"/>
    <cellStyle name="Comma 2 2 3 4 2 3 5" xfId="18576" xr:uid="{00000000-0005-0000-0000-0000A4480000}"/>
    <cellStyle name="Comma 2 2 3 4 2 4" xfId="5130" xr:uid="{00000000-0005-0000-0000-00001B140000}"/>
    <cellStyle name="Comma 2 2 3 4 2 4 2" xfId="15182" xr:uid="{00000000-0005-0000-0000-00005F3B0000}"/>
    <cellStyle name="Comma 2 2 3 4 2 4 2 3" xfId="30277" xr:uid="{00000000-0005-0000-0000-000059760000}"/>
    <cellStyle name="Comma 2 2 3 4 2 4 3" xfId="10162" xr:uid="{00000000-0005-0000-0000-0000C3270000}"/>
    <cellStyle name="Comma 2 2 3 4 2 4 3 3" xfId="25260" xr:uid="{00000000-0005-0000-0000-0000C0620000}"/>
    <cellStyle name="Comma 2 2 3 4 2 4 5" xfId="20247" xr:uid="{00000000-0005-0000-0000-00002B4F0000}"/>
    <cellStyle name="Comma 2 2 3 4 2 5" xfId="11840" xr:uid="{00000000-0005-0000-0000-0000512E0000}"/>
    <cellStyle name="Comma 2 2 3 4 2 5 3" xfId="26935" xr:uid="{00000000-0005-0000-0000-00004B690000}"/>
    <cellStyle name="Comma 2 2 3 4 2 6" xfId="6819" xr:uid="{00000000-0005-0000-0000-0000B41A0000}"/>
    <cellStyle name="Comma 2 2 3 4 2 6 3" xfId="21918" xr:uid="{00000000-0005-0000-0000-0000B2550000}"/>
    <cellStyle name="Comma 2 2 3 4 2 8" xfId="16905" xr:uid="{00000000-0005-0000-0000-00001D420000}"/>
    <cellStyle name="Comma 2 2 3 4 3" xfId="2167" xr:uid="{00000000-0005-0000-0000-000087080000}"/>
    <cellStyle name="Comma 2 2 3 4 3 2" xfId="3856" xr:uid="{00000000-0005-0000-0000-0000210F0000}"/>
    <cellStyle name="Comma 2 2 3 4 3 2 2" xfId="13929" xr:uid="{00000000-0005-0000-0000-00007A360000}"/>
    <cellStyle name="Comma 2 2 3 4 3 2 2 3" xfId="29024" xr:uid="{00000000-0005-0000-0000-000074710000}"/>
    <cellStyle name="Comma 2 2 3 4 3 2 3" xfId="8909" xr:uid="{00000000-0005-0000-0000-0000DE220000}"/>
    <cellStyle name="Comma 2 2 3 4 3 2 3 3" xfId="24007" xr:uid="{00000000-0005-0000-0000-0000DB5D0000}"/>
    <cellStyle name="Comma 2 2 3 4 3 2 5" xfId="18994" xr:uid="{00000000-0005-0000-0000-0000464A0000}"/>
    <cellStyle name="Comma 2 2 3 4 3 3" xfId="5548" xr:uid="{00000000-0005-0000-0000-0000BD150000}"/>
    <cellStyle name="Comma 2 2 3 4 3 3 2" xfId="15600" xr:uid="{00000000-0005-0000-0000-0000013D0000}"/>
    <cellStyle name="Comma 2 2 3 4 3 3 2 3" xfId="30695" xr:uid="{00000000-0005-0000-0000-0000FB770000}"/>
    <cellStyle name="Comma 2 2 3 4 3 3 3" xfId="10580" xr:uid="{00000000-0005-0000-0000-000065290000}"/>
    <cellStyle name="Comma 2 2 3 4 3 3 3 3" xfId="25678" xr:uid="{00000000-0005-0000-0000-000062640000}"/>
    <cellStyle name="Comma 2 2 3 4 3 3 5" xfId="20665" xr:uid="{00000000-0005-0000-0000-0000CD500000}"/>
    <cellStyle name="Comma 2 2 3 4 3 4" xfId="12258" xr:uid="{00000000-0005-0000-0000-0000F32F0000}"/>
    <cellStyle name="Comma 2 2 3 4 3 4 3" xfId="27353" xr:uid="{00000000-0005-0000-0000-0000ED6A0000}"/>
    <cellStyle name="Comma 2 2 3 4 3 5" xfId="7237" xr:uid="{00000000-0005-0000-0000-0000561C0000}"/>
    <cellStyle name="Comma 2 2 3 4 3 5 3" xfId="22336" xr:uid="{00000000-0005-0000-0000-000054570000}"/>
    <cellStyle name="Comma 2 2 3 4 3 7" xfId="17323" xr:uid="{00000000-0005-0000-0000-0000BF430000}"/>
    <cellStyle name="Comma 2 2 3 4 4" xfId="3019" xr:uid="{00000000-0005-0000-0000-0000DC0B0000}"/>
    <cellStyle name="Comma 2 2 3 4 4 2" xfId="13093" xr:uid="{00000000-0005-0000-0000-000036330000}"/>
    <cellStyle name="Comma 2 2 3 4 4 2 3" xfId="28188" xr:uid="{00000000-0005-0000-0000-0000306E0000}"/>
    <cellStyle name="Comma 2 2 3 4 4 3" xfId="8073" xr:uid="{00000000-0005-0000-0000-00009A1F0000}"/>
    <cellStyle name="Comma 2 2 3 4 4 3 3" xfId="23171" xr:uid="{00000000-0005-0000-0000-0000975A0000}"/>
    <cellStyle name="Comma 2 2 3 4 4 5" xfId="18158" xr:uid="{00000000-0005-0000-0000-000002470000}"/>
    <cellStyle name="Comma 2 2 3 4 5" xfId="4712" xr:uid="{00000000-0005-0000-0000-000079120000}"/>
    <cellStyle name="Comma 2 2 3 4 5 2" xfId="14764" xr:uid="{00000000-0005-0000-0000-0000BD390000}"/>
    <cellStyle name="Comma 2 2 3 4 5 2 3" xfId="29859" xr:uid="{00000000-0005-0000-0000-0000B7740000}"/>
    <cellStyle name="Comma 2 2 3 4 5 3" xfId="9744" xr:uid="{00000000-0005-0000-0000-000021260000}"/>
    <cellStyle name="Comma 2 2 3 4 5 3 3" xfId="24842" xr:uid="{00000000-0005-0000-0000-00001E610000}"/>
    <cellStyle name="Comma 2 2 3 4 5 5" xfId="19829" xr:uid="{00000000-0005-0000-0000-0000894D0000}"/>
    <cellStyle name="Comma 2 2 3 4 6" xfId="11422" xr:uid="{00000000-0005-0000-0000-0000AF2C0000}"/>
    <cellStyle name="Comma 2 2 3 4 6 3" xfId="26517" xr:uid="{00000000-0005-0000-0000-0000A9670000}"/>
    <cellStyle name="Comma 2 2 3 4 7" xfId="6401" xr:uid="{00000000-0005-0000-0000-000012190000}"/>
    <cellStyle name="Comma 2 2 3 4 7 3" xfId="21500" xr:uid="{00000000-0005-0000-0000-000010540000}"/>
    <cellStyle name="Comma 2 2 3 4 9" xfId="16487" xr:uid="{00000000-0005-0000-0000-00007B400000}"/>
    <cellStyle name="Comma 2 2 3 5" xfId="1536" xr:uid="{00000000-0005-0000-0000-000010060000}"/>
    <cellStyle name="Comma 2 2 3 5 2" xfId="2377" xr:uid="{00000000-0005-0000-0000-000059090000}"/>
    <cellStyle name="Comma 2 2 3 5 2 2" xfId="4066" xr:uid="{00000000-0005-0000-0000-0000F30F0000}"/>
    <cellStyle name="Comma 2 2 3 5 2 2 2" xfId="14139" xr:uid="{00000000-0005-0000-0000-00004C370000}"/>
    <cellStyle name="Comma 2 2 3 5 2 2 2 3" xfId="29234" xr:uid="{00000000-0005-0000-0000-000046720000}"/>
    <cellStyle name="Comma 2 2 3 5 2 2 3" xfId="9119" xr:uid="{00000000-0005-0000-0000-0000B0230000}"/>
    <cellStyle name="Comma 2 2 3 5 2 2 3 3" xfId="24217" xr:uid="{00000000-0005-0000-0000-0000AD5E0000}"/>
    <cellStyle name="Comma 2 2 3 5 2 2 5" xfId="19204" xr:uid="{00000000-0005-0000-0000-0000184B0000}"/>
    <cellStyle name="Comma 2 2 3 5 2 3" xfId="5758" xr:uid="{00000000-0005-0000-0000-00008F160000}"/>
    <cellStyle name="Comma 2 2 3 5 2 3 2" xfId="15810" xr:uid="{00000000-0005-0000-0000-0000D33D0000}"/>
    <cellStyle name="Comma 2 2 3 5 2 3 2 3" xfId="30905" xr:uid="{00000000-0005-0000-0000-0000CD780000}"/>
    <cellStyle name="Comma 2 2 3 5 2 3 3" xfId="10790" xr:uid="{00000000-0005-0000-0000-0000372A0000}"/>
    <cellStyle name="Comma 2 2 3 5 2 3 3 3" xfId="25888" xr:uid="{00000000-0005-0000-0000-000034650000}"/>
    <cellStyle name="Comma 2 2 3 5 2 3 5" xfId="20875" xr:uid="{00000000-0005-0000-0000-00009F510000}"/>
    <cellStyle name="Comma 2 2 3 5 2 4" xfId="12468" xr:uid="{00000000-0005-0000-0000-0000C5300000}"/>
    <cellStyle name="Comma 2 2 3 5 2 4 3" xfId="27563" xr:uid="{00000000-0005-0000-0000-0000BF6B0000}"/>
    <cellStyle name="Comma 2 2 3 5 2 5" xfId="7447" xr:uid="{00000000-0005-0000-0000-0000281D0000}"/>
    <cellStyle name="Comma 2 2 3 5 2 5 3" xfId="22546" xr:uid="{00000000-0005-0000-0000-000026580000}"/>
    <cellStyle name="Comma 2 2 3 5 2 7" xfId="17533" xr:uid="{00000000-0005-0000-0000-000091440000}"/>
    <cellStyle name="Comma 2 2 3 5 3" xfId="3229" xr:uid="{00000000-0005-0000-0000-0000AE0C0000}"/>
    <cellStyle name="Comma 2 2 3 5 3 2" xfId="13303" xr:uid="{00000000-0005-0000-0000-000008340000}"/>
    <cellStyle name="Comma 2 2 3 5 3 2 3" xfId="28398" xr:uid="{00000000-0005-0000-0000-0000026F0000}"/>
    <cellStyle name="Comma 2 2 3 5 3 3" xfId="8283" xr:uid="{00000000-0005-0000-0000-00006C200000}"/>
    <cellStyle name="Comma 2 2 3 5 3 3 3" xfId="23381" xr:uid="{00000000-0005-0000-0000-0000695B0000}"/>
    <cellStyle name="Comma 2 2 3 5 3 5" xfId="18368" xr:uid="{00000000-0005-0000-0000-0000D4470000}"/>
    <cellStyle name="Comma 2 2 3 5 4" xfId="4922" xr:uid="{00000000-0005-0000-0000-00004B130000}"/>
    <cellStyle name="Comma 2 2 3 5 4 2" xfId="14974" xr:uid="{00000000-0005-0000-0000-00008F3A0000}"/>
    <cellStyle name="Comma 2 2 3 5 4 2 3" xfId="30069" xr:uid="{00000000-0005-0000-0000-000089750000}"/>
    <cellStyle name="Comma 2 2 3 5 4 3" xfId="9954" xr:uid="{00000000-0005-0000-0000-0000F3260000}"/>
    <cellStyle name="Comma 2 2 3 5 4 3 3" xfId="25052" xr:uid="{00000000-0005-0000-0000-0000F0610000}"/>
    <cellStyle name="Comma 2 2 3 5 4 5" xfId="20039" xr:uid="{00000000-0005-0000-0000-00005B4E0000}"/>
    <cellStyle name="Comma 2 2 3 5 5" xfId="11632" xr:uid="{00000000-0005-0000-0000-0000812D0000}"/>
    <cellStyle name="Comma 2 2 3 5 5 3" xfId="26727" xr:uid="{00000000-0005-0000-0000-00007B680000}"/>
    <cellStyle name="Comma 2 2 3 5 6" xfId="6611" xr:uid="{00000000-0005-0000-0000-0000E4190000}"/>
    <cellStyle name="Comma 2 2 3 5 6 3" xfId="21710" xr:uid="{00000000-0005-0000-0000-0000E2540000}"/>
    <cellStyle name="Comma 2 2 3 5 8" xfId="16697" xr:uid="{00000000-0005-0000-0000-00004D410000}"/>
    <cellStyle name="Comma 2 2 3 6" xfId="1957" xr:uid="{00000000-0005-0000-0000-0000B5070000}"/>
    <cellStyle name="Comma 2 2 3 6 2" xfId="3648" xr:uid="{00000000-0005-0000-0000-0000510E0000}"/>
    <cellStyle name="Comma 2 2 3 6 2 2" xfId="13721" xr:uid="{00000000-0005-0000-0000-0000AA350000}"/>
    <cellStyle name="Comma 2 2 3 6 2 2 3" xfId="28816" xr:uid="{00000000-0005-0000-0000-0000A4700000}"/>
    <cellStyle name="Comma 2 2 3 6 2 3" xfId="8701" xr:uid="{00000000-0005-0000-0000-00000E220000}"/>
    <cellStyle name="Comma 2 2 3 6 2 3 3" xfId="23799" xr:uid="{00000000-0005-0000-0000-00000B5D0000}"/>
    <cellStyle name="Comma 2 2 3 6 2 5" xfId="18786" xr:uid="{00000000-0005-0000-0000-000076490000}"/>
    <cellStyle name="Comma 2 2 3 6 3" xfId="5340" xr:uid="{00000000-0005-0000-0000-0000ED140000}"/>
    <cellStyle name="Comma 2 2 3 6 3 2" xfId="15392" xr:uid="{00000000-0005-0000-0000-0000313C0000}"/>
    <cellStyle name="Comma 2 2 3 6 3 2 3" xfId="30487" xr:uid="{00000000-0005-0000-0000-00002B770000}"/>
    <cellStyle name="Comma 2 2 3 6 3 3" xfId="10372" xr:uid="{00000000-0005-0000-0000-000095280000}"/>
    <cellStyle name="Comma 2 2 3 6 3 3 3" xfId="25470" xr:uid="{00000000-0005-0000-0000-000092630000}"/>
    <cellStyle name="Comma 2 2 3 6 3 5" xfId="20457" xr:uid="{00000000-0005-0000-0000-0000FD4F0000}"/>
    <cellStyle name="Comma 2 2 3 6 4" xfId="12050" xr:uid="{00000000-0005-0000-0000-0000232F0000}"/>
    <cellStyle name="Comma 2 2 3 6 4 3" xfId="27145" xr:uid="{00000000-0005-0000-0000-00001D6A0000}"/>
    <cellStyle name="Comma 2 2 3 6 5" xfId="7029" xr:uid="{00000000-0005-0000-0000-0000861B0000}"/>
    <cellStyle name="Comma 2 2 3 6 5 3" xfId="22128" xr:uid="{00000000-0005-0000-0000-000084560000}"/>
    <cellStyle name="Comma 2 2 3 6 7" xfId="17115" xr:uid="{00000000-0005-0000-0000-0000EF420000}"/>
    <cellStyle name="Comma 2 2 3 7" xfId="2805" xr:uid="{00000000-0005-0000-0000-0000060B0000}"/>
    <cellStyle name="Comma 2 2 3 7 2" xfId="12885" xr:uid="{00000000-0005-0000-0000-000066320000}"/>
    <cellStyle name="Comma 2 2 3 7 2 3" xfId="27980" xr:uid="{00000000-0005-0000-0000-0000606D0000}"/>
    <cellStyle name="Comma 2 2 3 7 3" xfId="7865" xr:uid="{00000000-0005-0000-0000-0000CA1E0000}"/>
    <cellStyle name="Comma 2 2 3 7 3 3" xfId="22963" xr:uid="{00000000-0005-0000-0000-0000C7590000}"/>
    <cellStyle name="Comma 2 2 3 7 5" xfId="17950" xr:uid="{00000000-0005-0000-0000-000032460000}"/>
    <cellStyle name="Comma 2 2 3 8" xfId="4500" xr:uid="{00000000-0005-0000-0000-0000A5110000}"/>
    <cellStyle name="Comma 2 2 3 8 2" xfId="14556" xr:uid="{00000000-0005-0000-0000-0000ED380000}"/>
    <cellStyle name="Comma 2 2 3 8 2 3" xfId="29651" xr:uid="{00000000-0005-0000-0000-0000E7730000}"/>
    <cellStyle name="Comma 2 2 3 8 3" xfId="9536" xr:uid="{00000000-0005-0000-0000-000051250000}"/>
    <cellStyle name="Comma 2 2 3 8 3 3" xfId="24634" xr:uid="{00000000-0005-0000-0000-00004E600000}"/>
    <cellStyle name="Comma 2 2 3 8 5" xfId="19621" xr:uid="{00000000-0005-0000-0000-0000B94C0000}"/>
    <cellStyle name="Comma 2 2 3 9" xfId="11212" xr:uid="{00000000-0005-0000-0000-0000DD2B0000}"/>
    <cellStyle name="Comma 2 2 3 9 3" xfId="26309" xr:uid="{00000000-0005-0000-0000-0000D9660000}"/>
    <cellStyle name="Comma 2 3" xfId="496" xr:uid="{00000000-0005-0000-0000-0000FA010000}"/>
    <cellStyle name="Comma 2 3 2" xfId="657" xr:uid="{00000000-0005-0000-0000-00009F020000}"/>
    <cellStyle name="Comma 2 3 3" xfId="658" xr:uid="{00000000-0005-0000-0000-0000A0020000}"/>
    <cellStyle name="Comma 2 3 4" xfId="659" xr:uid="{00000000-0005-0000-0000-0000A1020000}"/>
    <cellStyle name="Comma 2 3 5" xfId="660" xr:uid="{00000000-0005-0000-0000-0000A2020000}"/>
    <cellStyle name="Comma 2 3 6" xfId="661" xr:uid="{00000000-0005-0000-0000-0000A3020000}"/>
    <cellStyle name="Comma 2 3 6 10" xfId="6192" xr:uid="{00000000-0005-0000-0000-000041180000}"/>
    <cellStyle name="Comma 2 3 6 10 3" xfId="21293" xr:uid="{00000000-0005-0000-0000-000041530000}"/>
    <cellStyle name="Comma 2 3 6 12" xfId="16278" xr:uid="{00000000-0005-0000-0000-0000AA3F0000}"/>
    <cellStyle name="Comma 2 3 6 2" xfId="1157" xr:uid="{00000000-0005-0000-0000-000095040000}"/>
    <cellStyle name="Comma 2 3 6 2 11" xfId="16332" xr:uid="{00000000-0005-0000-0000-0000E03F0000}"/>
    <cellStyle name="Comma 2 3 6 2 2" xfId="1265" xr:uid="{00000000-0005-0000-0000-000001050000}"/>
    <cellStyle name="Comma 2 3 6 2 2 10" xfId="16436" xr:uid="{00000000-0005-0000-0000-000048400000}"/>
    <cellStyle name="Comma 2 3 6 2 2 2" xfId="1482" xr:uid="{00000000-0005-0000-0000-0000DA050000}"/>
    <cellStyle name="Comma 2 3 6 2 2 2 2" xfId="1903" xr:uid="{00000000-0005-0000-0000-00007F070000}"/>
    <cellStyle name="Comma 2 3 6 2 2 2 2 2" xfId="2742" xr:uid="{00000000-0005-0000-0000-0000C60A0000}"/>
    <cellStyle name="Comma 2 3 6 2 2 2 2 2 2" xfId="4431" xr:uid="{00000000-0005-0000-0000-000060110000}"/>
    <cellStyle name="Comma 2 3 6 2 2 2 2 2 2 2" xfId="14504" xr:uid="{00000000-0005-0000-0000-0000B9380000}"/>
    <cellStyle name="Comma 2 3 6 2 2 2 2 2 2 2 3" xfId="29599" xr:uid="{00000000-0005-0000-0000-0000B3730000}"/>
    <cellStyle name="Comma 2 3 6 2 2 2 2 2 2 3" xfId="9484" xr:uid="{00000000-0005-0000-0000-00001D250000}"/>
    <cellStyle name="Comma 2 3 6 2 2 2 2 2 2 3 3" xfId="24582" xr:uid="{00000000-0005-0000-0000-00001A600000}"/>
    <cellStyle name="Comma 2 3 6 2 2 2 2 2 2 5" xfId="19569" xr:uid="{00000000-0005-0000-0000-0000854C0000}"/>
    <cellStyle name="Comma 2 3 6 2 2 2 2 2 3" xfId="6123" xr:uid="{00000000-0005-0000-0000-0000FC170000}"/>
    <cellStyle name="Comma 2 3 6 2 2 2 2 2 3 2" xfId="16175" xr:uid="{00000000-0005-0000-0000-0000403F0000}"/>
    <cellStyle name="Comma 2 3 6 2 2 2 2 2 3 2 3" xfId="31270" xr:uid="{00000000-0005-0000-0000-00003A7A0000}"/>
    <cellStyle name="Comma 2 3 6 2 2 2 2 2 3 3" xfId="11155" xr:uid="{00000000-0005-0000-0000-0000A42B0000}"/>
    <cellStyle name="Comma 2 3 6 2 2 2 2 2 3 3 3" xfId="26253" xr:uid="{00000000-0005-0000-0000-0000A1660000}"/>
    <cellStyle name="Comma 2 3 6 2 2 2 2 2 3 5" xfId="21240" xr:uid="{00000000-0005-0000-0000-00000C530000}"/>
    <cellStyle name="Comma 2 3 6 2 2 2 2 2 4" xfId="12833" xr:uid="{00000000-0005-0000-0000-000032320000}"/>
    <cellStyle name="Comma 2 3 6 2 2 2 2 2 4 3" xfId="27928" xr:uid="{00000000-0005-0000-0000-00002C6D0000}"/>
    <cellStyle name="Comma 2 3 6 2 2 2 2 2 5" xfId="7812" xr:uid="{00000000-0005-0000-0000-0000951E0000}"/>
    <cellStyle name="Comma 2 3 6 2 2 2 2 2 5 3" xfId="22911" xr:uid="{00000000-0005-0000-0000-000093590000}"/>
    <cellStyle name="Comma 2 3 6 2 2 2 2 2 7" xfId="17898" xr:uid="{00000000-0005-0000-0000-0000FE450000}"/>
    <cellStyle name="Comma 2 3 6 2 2 2 2 3" xfId="3594" xr:uid="{00000000-0005-0000-0000-00001B0E0000}"/>
    <cellStyle name="Comma 2 3 6 2 2 2 2 3 2" xfId="13668" xr:uid="{00000000-0005-0000-0000-000075350000}"/>
    <cellStyle name="Comma 2 3 6 2 2 2 2 3 2 3" xfId="28763" xr:uid="{00000000-0005-0000-0000-00006F700000}"/>
    <cellStyle name="Comma 2 3 6 2 2 2 2 3 3" xfId="8648" xr:uid="{00000000-0005-0000-0000-0000D9210000}"/>
    <cellStyle name="Comma 2 3 6 2 2 2 2 3 3 3" xfId="23746" xr:uid="{00000000-0005-0000-0000-0000D65C0000}"/>
    <cellStyle name="Comma 2 3 6 2 2 2 2 3 5" xfId="18733" xr:uid="{00000000-0005-0000-0000-000041490000}"/>
    <cellStyle name="Comma 2 3 6 2 2 2 2 4" xfId="5287" xr:uid="{00000000-0005-0000-0000-0000B8140000}"/>
    <cellStyle name="Comma 2 3 6 2 2 2 2 4 2" xfId="15339" xr:uid="{00000000-0005-0000-0000-0000FC3B0000}"/>
    <cellStyle name="Comma 2 3 6 2 2 2 2 4 2 3" xfId="30434" xr:uid="{00000000-0005-0000-0000-0000F6760000}"/>
    <cellStyle name="Comma 2 3 6 2 2 2 2 4 3" xfId="10319" xr:uid="{00000000-0005-0000-0000-000060280000}"/>
    <cellStyle name="Comma 2 3 6 2 2 2 2 4 3 3" xfId="25417" xr:uid="{00000000-0005-0000-0000-00005D630000}"/>
    <cellStyle name="Comma 2 3 6 2 2 2 2 4 5" xfId="20404" xr:uid="{00000000-0005-0000-0000-0000C84F0000}"/>
    <cellStyle name="Comma 2 3 6 2 2 2 2 5" xfId="11997" xr:uid="{00000000-0005-0000-0000-0000EE2E0000}"/>
    <cellStyle name="Comma 2 3 6 2 2 2 2 5 3" xfId="27092" xr:uid="{00000000-0005-0000-0000-0000E8690000}"/>
    <cellStyle name="Comma 2 3 6 2 2 2 2 6" xfId="6976" xr:uid="{00000000-0005-0000-0000-0000511B0000}"/>
    <cellStyle name="Comma 2 3 6 2 2 2 2 6 3" xfId="22075" xr:uid="{00000000-0005-0000-0000-00004F560000}"/>
    <cellStyle name="Comma 2 3 6 2 2 2 2 8" xfId="17062" xr:uid="{00000000-0005-0000-0000-0000BA420000}"/>
    <cellStyle name="Comma 2 3 6 2 2 2 3" xfId="2324" xr:uid="{00000000-0005-0000-0000-000024090000}"/>
    <cellStyle name="Comma 2 3 6 2 2 2 3 2" xfId="4013" xr:uid="{00000000-0005-0000-0000-0000BE0F0000}"/>
    <cellStyle name="Comma 2 3 6 2 2 2 3 2 2" xfId="14086" xr:uid="{00000000-0005-0000-0000-000017370000}"/>
    <cellStyle name="Comma 2 3 6 2 2 2 3 2 2 3" xfId="29181" xr:uid="{00000000-0005-0000-0000-000011720000}"/>
    <cellStyle name="Comma 2 3 6 2 2 2 3 2 3" xfId="9066" xr:uid="{00000000-0005-0000-0000-00007B230000}"/>
    <cellStyle name="Comma 2 3 6 2 2 2 3 2 3 3" xfId="24164" xr:uid="{00000000-0005-0000-0000-0000785E0000}"/>
    <cellStyle name="Comma 2 3 6 2 2 2 3 2 5" xfId="19151" xr:uid="{00000000-0005-0000-0000-0000E34A0000}"/>
    <cellStyle name="Comma 2 3 6 2 2 2 3 3" xfId="5705" xr:uid="{00000000-0005-0000-0000-00005A160000}"/>
    <cellStyle name="Comma 2 3 6 2 2 2 3 3 2" xfId="15757" xr:uid="{00000000-0005-0000-0000-00009E3D0000}"/>
    <cellStyle name="Comma 2 3 6 2 2 2 3 3 2 3" xfId="30852" xr:uid="{00000000-0005-0000-0000-000098780000}"/>
    <cellStyle name="Comma 2 3 6 2 2 2 3 3 3" xfId="10737" xr:uid="{00000000-0005-0000-0000-0000022A0000}"/>
    <cellStyle name="Comma 2 3 6 2 2 2 3 3 3 3" xfId="25835" xr:uid="{00000000-0005-0000-0000-0000FF640000}"/>
    <cellStyle name="Comma 2 3 6 2 2 2 3 3 5" xfId="20822" xr:uid="{00000000-0005-0000-0000-00006A510000}"/>
    <cellStyle name="Comma 2 3 6 2 2 2 3 4" xfId="12415" xr:uid="{00000000-0005-0000-0000-000090300000}"/>
    <cellStyle name="Comma 2 3 6 2 2 2 3 4 3" xfId="27510" xr:uid="{00000000-0005-0000-0000-00008A6B0000}"/>
    <cellStyle name="Comma 2 3 6 2 2 2 3 5" xfId="7394" xr:uid="{00000000-0005-0000-0000-0000F31C0000}"/>
    <cellStyle name="Comma 2 3 6 2 2 2 3 5 3" xfId="22493" xr:uid="{00000000-0005-0000-0000-0000F1570000}"/>
    <cellStyle name="Comma 2 3 6 2 2 2 3 7" xfId="17480" xr:uid="{00000000-0005-0000-0000-00005C440000}"/>
    <cellStyle name="Comma 2 3 6 2 2 2 4" xfId="3176" xr:uid="{00000000-0005-0000-0000-0000790C0000}"/>
    <cellStyle name="Comma 2 3 6 2 2 2 4 2" xfId="13250" xr:uid="{00000000-0005-0000-0000-0000D3330000}"/>
    <cellStyle name="Comma 2 3 6 2 2 2 4 2 3" xfId="28345" xr:uid="{00000000-0005-0000-0000-0000CD6E0000}"/>
    <cellStyle name="Comma 2 3 6 2 2 2 4 3" xfId="8230" xr:uid="{00000000-0005-0000-0000-000037200000}"/>
    <cellStyle name="Comma 2 3 6 2 2 2 4 3 3" xfId="23328" xr:uid="{00000000-0005-0000-0000-0000345B0000}"/>
    <cellStyle name="Comma 2 3 6 2 2 2 4 5" xfId="18315" xr:uid="{00000000-0005-0000-0000-00009F470000}"/>
    <cellStyle name="Comma 2 3 6 2 2 2 5" xfId="4869" xr:uid="{00000000-0005-0000-0000-000016130000}"/>
    <cellStyle name="Comma 2 3 6 2 2 2 5 2" xfId="14921" xr:uid="{00000000-0005-0000-0000-00005A3A0000}"/>
    <cellStyle name="Comma 2 3 6 2 2 2 5 2 3" xfId="30016" xr:uid="{00000000-0005-0000-0000-000054750000}"/>
    <cellStyle name="Comma 2 3 6 2 2 2 5 3" xfId="9901" xr:uid="{00000000-0005-0000-0000-0000BE260000}"/>
    <cellStyle name="Comma 2 3 6 2 2 2 5 3 3" xfId="24999" xr:uid="{00000000-0005-0000-0000-0000BB610000}"/>
    <cellStyle name="Comma 2 3 6 2 2 2 5 5" xfId="19986" xr:uid="{00000000-0005-0000-0000-0000264E0000}"/>
    <cellStyle name="Comma 2 3 6 2 2 2 6" xfId="11579" xr:uid="{00000000-0005-0000-0000-00004C2D0000}"/>
    <cellStyle name="Comma 2 3 6 2 2 2 6 3" xfId="26674" xr:uid="{00000000-0005-0000-0000-000046680000}"/>
    <cellStyle name="Comma 2 3 6 2 2 2 7" xfId="6558" xr:uid="{00000000-0005-0000-0000-0000AF190000}"/>
    <cellStyle name="Comma 2 3 6 2 2 2 7 3" xfId="21657" xr:uid="{00000000-0005-0000-0000-0000AD540000}"/>
    <cellStyle name="Comma 2 3 6 2 2 2 9" xfId="16644" xr:uid="{00000000-0005-0000-0000-000018410000}"/>
    <cellStyle name="Comma 2 3 6 2 2 3" xfId="1695" xr:uid="{00000000-0005-0000-0000-0000AF060000}"/>
    <cellStyle name="Comma 2 3 6 2 2 3 2" xfId="2534" xr:uid="{00000000-0005-0000-0000-0000F6090000}"/>
    <cellStyle name="Comma 2 3 6 2 2 3 2 2" xfId="4223" xr:uid="{00000000-0005-0000-0000-000090100000}"/>
    <cellStyle name="Comma 2 3 6 2 2 3 2 2 2" xfId="14296" xr:uid="{00000000-0005-0000-0000-0000E9370000}"/>
    <cellStyle name="Comma 2 3 6 2 2 3 2 2 2 3" xfId="29391" xr:uid="{00000000-0005-0000-0000-0000E3720000}"/>
    <cellStyle name="Comma 2 3 6 2 2 3 2 2 3" xfId="9276" xr:uid="{00000000-0005-0000-0000-00004D240000}"/>
    <cellStyle name="Comma 2 3 6 2 2 3 2 2 3 3" xfId="24374" xr:uid="{00000000-0005-0000-0000-00004A5F0000}"/>
    <cellStyle name="Comma 2 3 6 2 2 3 2 2 5" xfId="19361" xr:uid="{00000000-0005-0000-0000-0000B54B0000}"/>
    <cellStyle name="Comma 2 3 6 2 2 3 2 3" xfId="5915" xr:uid="{00000000-0005-0000-0000-00002C170000}"/>
    <cellStyle name="Comma 2 3 6 2 2 3 2 3 2" xfId="15967" xr:uid="{00000000-0005-0000-0000-0000703E0000}"/>
    <cellStyle name="Comma 2 3 6 2 2 3 2 3 2 3" xfId="31062" xr:uid="{00000000-0005-0000-0000-00006A790000}"/>
    <cellStyle name="Comma 2 3 6 2 2 3 2 3 3" xfId="10947" xr:uid="{00000000-0005-0000-0000-0000D42A0000}"/>
    <cellStyle name="Comma 2 3 6 2 2 3 2 3 3 3" xfId="26045" xr:uid="{00000000-0005-0000-0000-0000D1650000}"/>
    <cellStyle name="Comma 2 3 6 2 2 3 2 3 5" xfId="21032" xr:uid="{00000000-0005-0000-0000-00003C520000}"/>
    <cellStyle name="Comma 2 3 6 2 2 3 2 4" xfId="12625" xr:uid="{00000000-0005-0000-0000-000062310000}"/>
    <cellStyle name="Comma 2 3 6 2 2 3 2 4 3" xfId="27720" xr:uid="{00000000-0005-0000-0000-00005C6C0000}"/>
    <cellStyle name="Comma 2 3 6 2 2 3 2 5" xfId="7604" xr:uid="{00000000-0005-0000-0000-0000C51D0000}"/>
    <cellStyle name="Comma 2 3 6 2 2 3 2 5 3" xfId="22703" xr:uid="{00000000-0005-0000-0000-0000C3580000}"/>
    <cellStyle name="Comma 2 3 6 2 2 3 2 7" xfId="17690" xr:uid="{00000000-0005-0000-0000-00002E450000}"/>
    <cellStyle name="Comma 2 3 6 2 2 3 3" xfId="3386" xr:uid="{00000000-0005-0000-0000-00004B0D0000}"/>
    <cellStyle name="Comma 2 3 6 2 2 3 3 2" xfId="13460" xr:uid="{00000000-0005-0000-0000-0000A5340000}"/>
    <cellStyle name="Comma 2 3 6 2 2 3 3 2 3" xfId="28555" xr:uid="{00000000-0005-0000-0000-00009F6F0000}"/>
    <cellStyle name="Comma 2 3 6 2 2 3 3 3" xfId="8440" xr:uid="{00000000-0005-0000-0000-000009210000}"/>
    <cellStyle name="Comma 2 3 6 2 2 3 3 3 3" xfId="23538" xr:uid="{00000000-0005-0000-0000-0000065C0000}"/>
    <cellStyle name="Comma 2 3 6 2 2 3 3 5" xfId="18525" xr:uid="{00000000-0005-0000-0000-000071480000}"/>
    <cellStyle name="Comma 2 3 6 2 2 3 4" xfId="5079" xr:uid="{00000000-0005-0000-0000-0000E8130000}"/>
    <cellStyle name="Comma 2 3 6 2 2 3 4 2" xfId="15131" xr:uid="{00000000-0005-0000-0000-00002C3B0000}"/>
    <cellStyle name="Comma 2 3 6 2 2 3 4 2 3" xfId="30226" xr:uid="{00000000-0005-0000-0000-000026760000}"/>
    <cellStyle name="Comma 2 3 6 2 2 3 4 3" xfId="10111" xr:uid="{00000000-0005-0000-0000-000090270000}"/>
    <cellStyle name="Comma 2 3 6 2 2 3 4 3 3" xfId="25209" xr:uid="{00000000-0005-0000-0000-00008D620000}"/>
    <cellStyle name="Comma 2 3 6 2 2 3 4 5" xfId="20196" xr:uid="{00000000-0005-0000-0000-0000F84E0000}"/>
    <cellStyle name="Comma 2 3 6 2 2 3 5" xfId="11789" xr:uid="{00000000-0005-0000-0000-00001E2E0000}"/>
    <cellStyle name="Comma 2 3 6 2 2 3 5 3" xfId="26884" xr:uid="{00000000-0005-0000-0000-000018690000}"/>
    <cellStyle name="Comma 2 3 6 2 2 3 6" xfId="6768" xr:uid="{00000000-0005-0000-0000-0000811A0000}"/>
    <cellStyle name="Comma 2 3 6 2 2 3 6 3" xfId="21867" xr:uid="{00000000-0005-0000-0000-00007F550000}"/>
    <cellStyle name="Comma 2 3 6 2 2 3 8" xfId="16854" xr:uid="{00000000-0005-0000-0000-0000EA410000}"/>
    <cellStyle name="Comma 2 3 6 2 2 4" xfId="2116" xr:uid="{00000000-0005-0000-0000-000054080000}"/>
    <cellStyle name="Comma 2 3 6 2 2 4 2" xfId="3805" xr:uid="{00000000-0005-0000-0000-0000EE0E0000}"/>
    <cellStyle name="Comma 2 3 6 2 2 4 2 2" xfId="13878" xr:uid="{00000000-0005-0000-0000-000047360000}"/>
    <cellStyle name="Comma 2 3 6 2 2 4 2 2 3" xfId="28973" xr:uid="{00000000-0005-0000-0000-000041710000}"/>
    <cellStyle name="Comma 2 3 6 2 2 4 2 3" xfId="8858" xr:uid="{00000000-0005-0000-0000-0000AB220000}"/>
    <cellStyle name="Comma 2 3 6 2 2 4 2 3 3" xfId="23956" xr:uid="{00000000-0005-0000-0000-0000A85D0000}"/>
    <cellStyle name="Comma 2 3 6 2 2 4 2 5" xfId="18943" xr:uid="{00000000-0005-0000-0000-0000134A0000}"/>
    <cellStyle name="Comma 2 3 6 2 2 4 3" xfId="5497" xr:uid="{00000000-0005-0000-0000-00008A150000}"/>
    <cellStyle name="Comma 2 3 6 2 2 4 3 2" xfId="15549" xr:uid="{00000000-0005-0000-0000-0000CE3C0000}"/>
    <cellStyle name="Comma 2 3 6 2 2 4 3 2 3" xfId="30644" xr:uid="{00000000-0005-0000-0000-0000C8770000}"/>
    <cellStyle name="Comma 2 3 6 2 2 4 3 3" xfId="10529" xr:uid="{00000000-0005-0000-0000-000032290000}"/>
    <cellStyle name="Comma 2 3 6 2 2 4 3 3 3" xfId="25627" xr:uid="{00000000-0005-0000-0000-00002F640000}"/>
    <cellStyle name="Comma 2 3 6 2 2 4 3 5" xfId="20614" xr:uid="{00000000-0005-0000-0000-00009A500000}"/>
    <cellStyle name="Comma 2 3 6 2 2 4 4" xfId="12207" xr:uid="{00000000-0005-0000-0000-0000C02F0000}"/>
    <cellStyle name="Comma 2 3 6 2 2 4 4 3" xfId="27302" xr:uid="{00000000-0005-0000-0000-0000BA6A0000}"/>
    <cellStyle name="Comma 2 3 6 2 2 4 5" xfId="7186" xr:uid="{00000000-0005-0000-0000-0000231C0000}"/>
    <cellStyle name="Comma 2 3 6 2 2 4 5 3" xfId="22285" xr:uid="{00000000-0005-0000-0000-000021570000}"/>
    <cellStyle name="Comma 2 3 6 2 2 4 7" xfId="17272" xr:uid="{00000000-0005-0000-0000-00008C430000}"/>
    <cellStyle name="Comma 2 3 6 2 2 5" xfId="2968" xr:uid="{00000000-0005-0000-0000-0000A90B0000}"/>
    <cellStyle name="Comma 2 3 6 2 2 5 2" xfId="13042" xr:uid="{00000000-0005-0000-0000-000003330000}"/>
    <cellStyle name="Comma 2 3 6 2 2 5 2 3" xfId="28137" xr:uid="{00000000-0005-0000-0000-0000FD6D0000}"/>
    <cellStyle name="Comma 2 3 6 2 2 5 3" xfId="8022" xr:uid="{00000000-0005-0000-0000-0000671F0000}"/>
    <cellStyle name="Comma 2 3 6 2 2 5 3 3" xfId="23120" xr:uid="{00000000-0005-0000-0000-0000645A0000}"/>
    <cellStyle name="Comma 2 3 6 2 2 5 5" xfId="18107" xr:uid="{00000000-0005-0000-0000-0000CF460000}"/>
    <cellStyle name="Comma 2 3 6 2 2 6" xfId="4661" xr:uid="{00000000-0005-0000-0000-000046120000}"/>
    <cellStyle name="Comma 2 3 6 2 2 6 2" xfId="14713" xr:uid="{00000000-0005-0000-0000-00008A390000}"/>
    <cellStyle name="Comma 2 3 6 2 2 6 2 3" xfId="29808" xr:uid="{00000000-0005-0000-0000-000084740000}"/>
    <cellStyle name="Comma 2 3 6 2 2 6 3" xfId="9693" xr:uid="{00000000-0005-0000-0000-0000EE250000}"/>
    <cellStyle name="Comma 2 3 6 2 2 6 3 3" xfId="24791" xr:uid="{00000000-0005-0000-0000-0000EB600000}"/>
    <cellStyle name="Comma 2 3 6 2 2 6 5" xfId="19778" xr:uid="{00000000-0005-0000-0000-0000564D0000}"/>
    <cellStyle name="Comma 2 3 6 2 2 7" xfId="11371" xr:uid="{00000000-0005-0000-0000-00007C2C0000}"/>
    <cellStyle name="Comma 2 3 6 2 2 7 3" xfId="26466" xr:uid="{00000000-0005-0000-0000-000076670000}"/>
    <cellStyle name="Comma 2 3 6 2 2 8" xfId="6350" xr:uid="{00000000-0005-0000-0000-0000DF180000}"/>
    <cellStyle name="Comma 2 3 6 2 2 8 3" xfId="21449" xr:uid="{00000000-0005-0000-0000-0000DD530000}"/>
    <cellStyle name="Comma 2 3 6 2 3" xfId="1378" xr:uid="{00000000-0005-0000-0000-000072050000}"/>
    <cellStyle name="Comma 2 3 6 2 3 2" xfId="1799" xr:uid="{00000000-0005-0000-0000-000017070000}"/>
    <cellStyle name="Comma 2 3 6 2 3 2 2" xfId="2638" xr:uid="{00000000-0005-0000-0000-00005E0A0000}"/>
    <cellStyle name="Comma 2 3 6 2 3 2 2 2" xfId="4327" xr:uid="{00000000-0005-0000-0000-0000F8100000}"/>
    <cellStyle name="Comma 2 3 6 2 3 2 2 2 2" xfId="14400" xr:uid="{00000000-0005-0000-0000-000051380000}"/>
    <cellStyle name="Comma 2 3 6 2 3 2 2 2 2 3" xfId="29495" xr:uid="{00000000-0005-0000-0000-00004B730000}"/>
    <cellStyle name="Comma 2 3 6 2 3 2 2 2 3" xfId="9380" xr:uid="{00000000-0005-0000-0000-0000B5240000}"/>
    <cellStyle name="Comma 2 3 6 2 3 2 2 2 3 3" xfId="24478" xr:uid="{00000000-0005-0000-0000-0000B25F0000}"/>
    <cellStyle name="Comma 2 3 6 2 3 2 2 2 5" xfId="19465" xr:uid="{00000000-0005-0000-0000-00001D4C0000}"/>
    <cellStyle name="Comma 2 3 6 2 3 2 2 3" xfId="6019" xr:uid="{00000000-0005-0000-0000-000094170000}"/>
    <cellStyle name="Comma 2 3 6 2 3 2 2 3 2" xfId="16071" xr:uid="{00000000-0005-0000-0000-0000D83E0000}"/>
    <cellStyle name="Comma 2 3 6 2 3 2 2 3 2 3" xfId="31166" xr:uid="{00000000-0005-0000-0000-0000D2790000}"/>
    <cellStyle name="Comma 2 3 6 2 3 2 2 3 3" xfId="11051" xr:uid="{00000000-0005-0000-0000-00003C2B0000}"/>
    <cellStyle name="Comma 2 3 6 2 3 2 2 3 3 3" xfId="26149" xr:uid="{00000000-0005-0000-0000-000039660000}"/>
    <cellStyle name="Comma 2 3 6 2 3 2 2 3 5" xfId="21136" xr:uid="{00000000-0005-0000-0000-0000A4520000}"/>
    <cellStyle name="Comma 2 3 6 2 3 2 2 4" xfId="12729" xr:uid="{00000000-0005-0000-0000-0000CA310000}"/>
    <cellStyle name="Comma 2 3 6 2 3 2 2 4 3" xfId="27824" xr:uid="{00000000-0005-0000-0000-0000C46C0000}"/>
    <cellStyle name="Comma 2 3 6 2 3 2 2 5" xfId="7708" xr:uid="{00000000-0005-0000-0000-00002D1E0000}"/>
    <cellStyle name="Comma 2 3 6 2 3 2 2 5 3" xfId="22807" xr:uid="{00000000-0005-0000-0000-00002B590000}"/>
    <cellStyle name="Comma 2 3 6 2 3 2 2 7" xfId="17794" xr:uid="{00000000-0005-0000-0000-000096450000}"/>
    <cellStyle name="Comma 2 3 6 2 3 2 3" xfId="3490" xr:uid="{00000000-0005-0000-0000-0000B30D0000}"/>
    <cellStyle name="Comma 2 3 6 2 3 2 3 2" xfId="13564" xr:uid="{00000000-0005-0000-0000-00000D350000}"/>
    <cellStyle name="Comma 2 3 6 2 3 2 3 2 3" xfId="28659" xr:uid="{00000000-0005-0000-0000-000007700000}"/>
    <cellStyle name="Comma 2 3 6 2 3 2 3 3" xfId="8544" xr:uid="{00000000-0005-0000-0000-000071210000}"/>
    <cellStyle name="Comma 2 3 6 2 3 2 3 3 3" xfId="23642" xr:uid="{00000000-0005-0000-0000-00006E5C0000}"/>
    <cellStyle name="Comma 2 3 6 2 3 2 3 5" xfId="18629" xr:uid="{00000000-0005-0000-0000-0000D9480000}"/>
    <cellStyle name="Comma 2 3 6 2 3 2 4" xfId="5183" xr:uid="{00000000-0005-0000-0000-000050140000}"/>
    <cellStyle name="Comma 2 3 6 2 3 2 4 2" xfId="15235" xr:uid="{00000000-0005-0000-0000-0000943B0000}"/>
    <cellStyle name="Comma 2 3 6 2 3 2 4 2 3" xfId="30330" xr:uid="{00000000-0005-0000-0000-00008E760000}"/>
    <cellStyle name="Comma 2 3 6 2 3 2 4 3" xfId="10215" xr:uid="{00000000-0005-0000-0000-0000F8270000}"/>
    <cellStyle name="Comma 2 3 6 2 3 2 4 3 3" xfId="25313" xr:uid="{00000000-0005-0000-0000-0000F5620000}"/>
    <cellStyle name="Comma 2 3 6 2 3 2 4 5" xfId="20300" xr:uid="{00000000-0005-0000-0000-0000604F0000}"/>
    <cellStyle name="Comma 2 3 6 2 3 2 5" xfId="11893" xr:uid="{00000000-0005-0000-0000-0000862E0000}"/>
    <cellStyle name="Comma 2 3 6 2 3 2 5 3" xfId="26988" xr:uid="{00000000-0005-0000-0000-000080690000}"/>
    <cellStyle name="Comma 2 3 6 2 3 2 6" xfId="6872" xr:uid="{00000000-0005-0000-0000-0000E91A0000}"/>
    <cellStyle name="Comma 2 3 6 2 3 2 6 3" xfId="21971" xr:uid="{00000000-0005-0000-0000-0000E7550000}"/>
    <cellStyle name="Comma 2 3 6 2 3 2 8" xfId="16958" xr:uid="{00000000-0005-0000-0000-000052420000}"/>
    <cellStyle name="Comma 2 3 6 2 3 3" xfId="2220" xr:uid="{00000000-0005-0000-0000-0000BC080000}"/>
    <cellStyle name="Comma 2 3 6 2 3 3 2" xfId="3909" xr:uid="{00000000-0005-0000-0000-0000560F0000}"/>
    <cellStyle name="Comma 2 3 6 2 3 3 2 2" xfId="13982" xr:uid="{00000000-0005-0000-0000-0000AF360000}"/>
    <cellStyle name="Comma 2 3 6 2 3 3 2 2 3" xfId="29077" xr:uid="{00000000-0005-0000-0000-0000A9710000}"/>
    <cellStyle name="Comma 2 3 6 2 3 3 2 3" xfId="8962" xr:uid="{00000000-0005-0000-0000-000013230000}"/>
    <cellStyle name="Comma 2 3 6 2 3 3 2 3 3" xfId="24060" xr:uid="{00000000-0005-0000-0000-0000105E0000}"/>
    <cellStyle name="Comma 2 3 6 2 3 3 2 5" xfId="19047" xr:uid="{00000000-0005-0000-0000-00007B4A0000}"/>
    <cellStyle name="Comma 2 3 6 2 3 3 3" xfId="5601" xr:uid="{00000000-0005-0000-0000-0000F2150000}"/>
    <cellStyle name="Comma 2 3 6 2 3 3 3 2" xfId="15653" xr:uid="{00000000-0005-0000-0000-0000363D0000}"/>
    <cellStyle name="Comma 2 3 6 2 3 3 3 2 3" xfId="30748" xr:uid="{00000000-0005-0000-0000-000030780000}"/>
    <cellStyle name="Comma 2 3 6 2 3 3 3 3" xfId="10633" xr:uid="{00000000-0005-0000-0000-00009A290000}"/>
    <cellStyle name="Comma 2 3 6 2 3 3 3 3 3" xfId="25731" xr:uid="{00000000-0005-0000-0000-000097640000}"/>
    <cellStyle name="Comma 2 3 6 2 3 3 3 5" xfId="20718" xr:uid="{00000000-0005-0000-0000-000002510000}"/>
    <cellStyle name="Comma 2 3 6 2 3 3 4" xfId="12311" xr:uid="{00000000-0005-0000-0000-000028300000}"/>
    <cellStyle name="Comma 2 3 6 2 3 3 4 3" xfId="27406" xr:uid="{00000000-0005-0000-0000-0000226B0000}"/>
    <cellStyle name="Comma 2 3 6 2 3 3 5" xfId="7290" xr:uid="{00000000-0005-0000-0000-00008B1C0000}"/>
    <cellStyle name="Comma 2 3 6 2 3 3 5 3" xfId="22389" xr:uid="{00000000-0005-0000-0000-000089570000}"/>
    <cellStyle name="Comma 2 3 6 2 3 3 7" xfId="17376" xr:uid="{00000000-0005-0000-0000-0000F4430000}"/>
    <cellStyle name="Comma 2 3 6 2 3 4" xfId="3072" xr:uid="{00000000-0005-0000-0000-0000110C0000}"/>
    <cellStyle name="Comma 2 3 6 2 3 4 2" xfId="13146" xr:uid="{00000000-0005-0000-0000-00006B330000}"/>
    <cellStyle name="Comma 2 3 6 2 3 4 2 3" xfId="28241" xr:uid="{00000000-0005-0000-0000-0000656E0000}"/>
    <cellStyle name="Comma 2 3 6 2 3 4 3" xfId="8126" xr:uid="{00000000-0005-0000-0000-0000CF1F0000}"/>
    <cellStyle name="Comma 2 3 6 2 3 4 3 3" xfId="23224" xr:uid="{00000000-0005-0000-0000-0000CC5A0000}"/>
    <cellStyle name="Comma 2 3 6 2 3 4 5" xfId="18211" xr:uid="{00000000-0005-0000-0000-000037470000}"/>
    <cellStyle name="Comma 2 3 6 2 3 5" xfId="4765" xr:uid="{00000000-0005-0000-0000-0000AE120000}"/>
    <cellStyle name="Comma 2 3 6 2 3 5 2" xfId="14817" xr:uid="{00000000-0005-0000-0000-0000F2390000}"/>
    <cellStyle name="Comma 2 3 6 2 3 5 2 3" xfId="29912" xr:uid="{00000000-0005-0000-0000-0000EC740000}"/>
    <cellStyle name="Comma 2 3 6 2 3 5 3" xfId="9797" xr:uid="{00000000-0005-0000-0000-000056260000}"/>
    <cellStyle name="Comma 2 3 6 2 3 5 3 3" xfId="24895" xr:uid="{00000000-0005-0000-0000-000053610000}"/>
    <cellStyle name="Comma 2 3 6 2 3 5 5" xfId="19882" xr:uid="{00000000-0005-0000-0000-0000BE4D0000}"/>
    <cellStyle name="Comma 2 3 6 2 3 6" xfId="11475" xr:uid="{00000000-0005-0000-0000-0000E42C0000}"/>
    <cellStyle name="Comma 2 3 6 2 3 6 3" xfId="26570" xr:uid="{00000000-0005-0000-0000-0000DE670000}"/>
    <cellStyle name="Comma 2 3 6 2 3 7" xfId="6454" xr:uid="{00000000-0005-0000-0000-000047190000}"/>
    <cellStyle name="Comma 2 3 6 2 3 7 3" xfId="21553" xr:uid="{00000000-0005-0000-0000-000045540000}"/>
    <cellStyle name="Comma 2 3 6 2 3 9" xfId="16540" xr:uid="{00000000-0005-0000-0000-0000B0400000}"/>
    <cellStyle name="Comma 2 3 6 2 4" xfId="1591" xr:uid="{00000000-0005-0000-0000-000047060000}"/>
    <cellStyle name="Comma 2 3 6 2 4 2" xfId="2430" xr:uid="{00000000-0005-0000-0000-00008E090000}"/>
    <cellStyle name="Comma 2 3 6 2 4 2 2" xfId="4119" xr:uid="{00000000-0005-0000-0000-000028100000}"/>
    <cellStyle name="Comma 2 3 6 2 4 2 2 2" xfId="14192" xr:uid="{00000000-0005-0000-0000-000081370000}"/>
    <cellStyle name="Comma 2 3 6 2 4 2 2 2 3" xfId="29287" xr:uid="{00000000-0005-0000-0000-00007B720000}"/>
    <cellStyle name="Comma 2 3 6 2 4 2 2 3" xfId="9172" xr:uid="{00000000-0005-0000-0000-0000E5230000}"/>
    <cellStyle name="Comma 2 3 6 2 4 2 2 3 3" xfId="24270" xr:uid="{00000000-0005-0000-0000-0000E25E0000}"/>
    <cellStyle name="Comma 2 3 6 2 4 2 2 5" xfId="19257" xr:uid="{00000000-0005-0000-0000-00004D4B0000}"/>
    <cellStyle name="Comma 2 3 6 2 4 2 3" xfId="5811" xr:uid="{00000000-0005-0000-0000-0000C4160000}"/>
    <cellStyle name="Comma 2 3 6 2 4 2 3 2" xfId="15863" xr:uid="{00000000-0005-0000-0000-0000083E0000}"/>
    <cellStyle name="Comma 2 3 6 2 4 2 3 2 3" xfId="30958" xr:uid="{00000000-0005-0000-0000-000002790000}"/>
    <cellStyle name="Comma 2 3 6 2 4 2 3 3" xfId="10843" xr:uid="{00000000-0005-0000-0000-00006C2A0000}"/>
    <cellStyle name="Comma 2 3 6 2 4 2 3 3 3" xfId="25941" xr:uid="{00000000-0005-0000-0000-000069650000}"/>
    <cellStyle name="Comma 2 3 6 2 4 2 3 5" xfId="20928" xr:uid="{00000000-0005-0000-0000-0000D4510000}"/>
    <cellStyle name="Comma 2 3 6 2 4 2 4" xfId="12521" xr:uid="{00000000-0005-0000-0000-0000FA300000}"/>
    <cellStyle name="Comma 2 3 6 2 4 2 4 3" xfId="27616" xr:uid="{00000000-0005-0000-0000-0000F46B0000}"/>
    <cellStyle name="Comma 2 3 6 2 4 2 5" xfId="7500" xr:uid="{00000000-0005-0000-0000-00005D1D0000}"/>
    <cellStyle name="Comma 2 3 6 2 4 2 5 3" xfId="22599" xr:uid="{00000000-0005-0000-0000-00005B580000}"/>
    <cellStyle name="Comma 2 3 6 2 4 2 7" xfId="17586" xr:uid="{00000000-0005-0000-0000-0000C6440000}"/>
    <cellStyle name="Comma 2 3 6 2 4 3" xfId="3282" xr:uid="{00000000-0005-0000-0000-0000E30C0000}"/>
    <cellStyle name="Comma 2 3 6 2 4 3 2" xfId="13356" xr:uid="{00000000-0005-0000-0000-00003D340000}"/>
    <cellStyle name="Comma 2 3 6 2 4 3 2 3" xfId="28451" xr:uid="{00000000-0005-0000-0000-0000376F0000}"/>
    <cellStyle name="Comma 2 3 6 2 4 3 3" xfId="8336" xr:uid="{00000000-0005-0000-0000-0000A1200000}"/>
    <cellStyle name="Comma 2 3 6 2 4 3 3 3" xfId="23434" xr:uid="{00000000-0005-0000-0000-00009E5B0000}"/>
    <cellStyle name="Comma 2 3 6 2 4 3 5" xfId="18421" xr:uid="{00000000-0005-0000-0000-000009480000}"/>
    <cellStyle name="Comma 2 3 6 2 4 4" xfId="4975" xr:uid="{00000000-0005-0000-0000-000080130000}"/>
    <cellStyle name="Comma 2 3 6 2 4 4 2" xfId="15027" xr:uid="{00000000-0005-0000-0000-0000C43A0000}"/>
    <cellStyle name="Comma 2 3 6 2 4 4 2 3" xfId="30122" xr:uid="{00000000-0005-0000-0000-0000BE750000}"/>
    <cellStyle name="Comma 2 3 6 2 4 4 3" xfId="10007" xr:uid="{00000000-0005-0000-0000-000028270000}"/>
    <cellStyle name="Comma 2 3 6 2 4 4 3 3" xfId="25105" xr:uid="{00000000-0005-0000-0000-000025620000}"/>
    <cellStyle name="Comma 2 3 6 2 4 4 5" xfId="20092" xr:uid="{00000000-0005-0000-0000-0000904E0000}"/>
    <cellStyle name="Comma 2 3 6 2 4 5" xfId="11685" xr:uid="{00000000-0005-0000-0000-0000B62D0000}"/>
    <cellStyle name="Comma 2 3 6 2 4 5 3" xfId="26780" xr:uid="{00000000-0005-0000-0000-0000B0680000}"/>
    <cellStyle name="Comma 2 3 6 2 4 6" xfId="6664" xr:uid="{00000000-0005-0000-0000-0000191A0000}"/>
    <cellStyle name="Comma 2 3 6 2 4 6 3" xfId="21763" xr:uid="{00000000-0005-0000-0000-000017550000}"/>
    <cellStyle name="Comma 2 3 6 2 4 8" xfId="16750" xr:uid="{00000000-0005-0000-0000-000082410000}"/>
    <cellStyle name="Comma 2 3 6 2 5" xfId="2012" xr:uid="{00000000-0005-0000-0000-0000EC070000}"/>
    <cellStyle name="Comma 2 3 6 2 5 2" xfId="3701" xr:uid="{00000000-0005-0000-0000-0000860E0000}"/>
    <cellStyle name="Comma 2 3 6 2 5 2 2" xfId="13774" xr:uid="{00000000-0005-0000-0000-0000DF350000}"/>
    <cellStyle name="Comma 2 3 6 2 5 2 2 3" xfId="28869" xr:uid="{00000000-0005-0000-0000-0000D9700000}"/>
    <cellStyle name="Comma 2 3 6 2 5 2 3" xfId="8754" xr:uid="{00000000-0005-0000-0000-000043220000}"/>
    <cellStyle name="Comma 2 3 6 2 5 2 3 3" xfId="23852" xr:uid="{00000000-0005-0000-0000-0000405D0000}"/>
    <cellStyle name="Comma 2 3 6 2 5 2 5" xfId="18839" xr:uid="{00000000-0005-0000-0000-0000AB490000}"/>
    <cellStyle name="Comma 2 3 6 2 5 3" xfId="5393" xr:uid="{00000000-0005-0000-0000-000022150000}"/>
    <cellStyle name="Comma 2 3 6 2 5 3 2" xfId="15445" xr:uid="{00000000-0005-0000-0000-0000663C0000}"/>
    <cellStyle name="Comma 2 3 6 2 5 3 2 3" xfId="30540" xr:uid="{00000000-0005-0000-0000-000060770000}"/>
    <cellStyle name="Comma 2 3 6 2 5 3 3" xfId="10425" xr:uid="{00000000-0005-0000-0000-0000CA280000}"/>
    <cellStyle name="Comma 2 3 6 2 5 3 3 3" xfId="25523" xr:uid="{00000000-0005-0000-0000-0000C7630000}"/>
    <cellStyle name="Comma 2 3 6 2 5 3 5" xfId="20510" xr:uid="{00000000-0005-0000-0000-000032500000}"/>
    <cellStyle name="Comma 2 3 6 2 5 4" xfId="12103" xr:uid="{00000000-0005-0000-0000-0000582F0000}"/>
    <cellStyle name="Comma 2 3 6 2 5 4 3" xfId="27198" xr:uid="{00000000-0005-0000-0000-0000526A0000}"/>
    <cellStyle name="Comma 2 3 6 2 5 5" xfId="7082" xr:uid="{00000000-0005-0000-0000-0000BB1B0000}"/>
    <cellStyle name="Comma 2 3 6 2 5 5 3" xfId="22181" xr:uid="{00000000-0005-0000-0000-0000B9560000}"/>
    <cellStyle name="Comma 2 3 6 2 5 7" xfId="17168" xr:uid="{00000000-0005-0000-0000-000024430000}"/>
    <cellStyle name="Comma 2 3 6 2 6" xfId="2864" xr:uid="{00000000-0005-0000-0000-0000410B0000}"/>
    <cellStyle name="Comma 2 3 6 2 6 2" xfId="12938" xr:uid="{00000000-0005-0000-0000-00009B320000}"/>
    <cellStyle name="Comma 2 3 6 2 6 2 3" xfId="28033" xr:uid="{00000000-0005-0000-0000-0000956D0000}"/>
    <cellStyle name="Comma 2 3 6 2 6 3" xfId="7918" xr:uid="{00000000-0005-0000-0000-0000FF1E0000}"/>
    <cellStyle name="Comma 2 3 6 2 6 3 3" xfId="23016" xr:uid="{00000000-0005-0000-0000-0000FC590000}"/>
    <cellStyle name="Comma 2 3 6 2 6 5" xfId="18003" xr:uid="{00000000-0005-0000-0000-000067460000}"/>
    <cellStyle name="Comma 2 3 6 2 7" xfId="4557" xr:uid="{00000000-0005-0000-0000-0000DE110000}"/>
    <cellStyle name="Comma 2 3 6 2 7 2" xfId="14609" xr:uid="{00000000-0005-0000-0000-000022390000}"/>
    <cellStyle name="Comma 2 3 6 2 7 2 3" xfId="29704" xr:uid="{00000000-0005-0000-0000-00001C740000}"/>
    <cellStyle name="Comma 2 3 6 2 7 3" xfId="9589" xr:uid="{00000000-0005-0000-0000-000086250000}"/>
    <cellStyle name="Comma 2 3 6 2 7 3 3" xfId="24687" xr:uid="{00000000-0005-0000-0000-000083600000}"/>
    <cellStyle name="Comma 2 3 6 2 7 5" xfId="19674" xr:uid="{00000000-0005-0000-0000-0000EE4C0000}"/>
    <cellStyle name="Comma 2 3 6 2 8" xfId="11267" xr:uid="{00000000-0005-0000-0000-0000142C0000}"/>
    <cellStyle name="Comma 2 3 6 2 8 3" xfId="26362" xr:uid="{00000000-0005-0000-0000-00000E670000}"/>
    <cellStyle name="Comma 2 3 6 2 9" xfId="6246" xr:uid="{00000000-0005-0000-0000-000077180000}"/>
    <cellStyle name="Comma 2 3 6 2 9 3" xfId="21345" xr:uid="{00000000-0005-0000-0000-000075530000}"/>
    <cellStyle name="Comma 2 3 6 3" xfId="1211" xr:uid="{00000000-0005-0000-0000-0000CB040000}"/>
    <cellStyle name="Comma 2 3 6 3 10" xfId="16384" xr:uid="{00000000-0005-0000-0000-000014400000}"/>
    <cellStyle name="Comma 2 3 6 3 2" xfId="1430" xr:uid="{00000000-0005-0000-0000-0000A6050000}"/>
    <cellStyle name="Comma 2 3 6 3 2 2" xfId="1851" xr:uid="{00000000-0005-0000-0000-00004B070000}"/>
    <cellStyle name="Comma 2 3 6 3 2 2 2" xfId="2690" xr:uid="{00000000-0005-0000-0000-0000920A0000}"/>
    <cellStyle name="Comma 2 3 6 3 2 2 2 2" xfId="4379" xr:uid="{00000000-0005-0000-0000-00002C110000}"/>
    <cellStyle name="Comma 2 3 6 3 2 2 2 2 2" xfId="14452" xr:uid="{00000000-0005-0000-0000-000085380000}"/>
    <cellStyle name="Comma 2 3 6 3 2 2 2 2 2 3" xfId="29547" xr:uid="{00000000-0005-0000-0000-00007F730000}"/>
    <cellStyle name="Comma 2 3 6 3 2 2 2 2 3" xfId="9432" xr:uid="{00000000-0005-0000-0000-0000E9240000}"/>
    <cellStyle name="Comma 2 3 6 3 2 2 2 2 3 3" xfId="24530" xr:uid="{00000000-0005-0000-0000-0000E65F0000}"/>
    <cellStyle name="Comma 2 3 6 3 2 2 2 2 5" xfId="19517" xr:uid="{00000000-0005-0000-0000-0000514C0000}"/>
    <cellStyle name="Comma 2 3 6 3 2 2 2 3" xfId="6071" xr:uid="{00000000-0005-0000-0000-0000C8170000}"/>
    <cellStyle name="Comma 2 3 6 3 2 2 2 3 2" xfId="16123" xr:uid="{00000000-0005-0000-0000-00000C3F0000}"/>
    <cellStyle name="Comma 2 3 6 3 2 2 2 3 2 3" xfId="31218" xr:uid="{00000000-0005-0000-0000-0000067A0000}"/>
    <cellStyle name="Comma 2 3 6 3 2 2 2 3 3" xfId="11103" xr:uid="{00000000-0005-0000-0000-0000702B0000}"/>
    <cellStyle name="Comma 2 3 6 3 2 2 2 3 3 3" xfId="26201" xr:uid="{00000000-0005-0000-0000-00006D660000}"/>
    <cellStyle name="Comma 2 3 6 3 2 2 2 3 5" xfId="21188" xr:uid="{00000000-0005-0000-0000-0000D8520000}"/>
    <cellStyle name="Comma 2 3 6 3 2 2 2 4" xfId="12781" xr:uid="{00000000-0005-0000-0000-0000FE310000}"/>
    <cellStyle name="Comma 2 3 6 3 2 2 2 4 3" xfId="27876" xr:uid="{00000000-0005-0000-0000-0000F86C0000}"/>
    <cellStyle name="Comma 2 3 6 3 2 2 2 5" xfId="7760" xr:uid="{00000000-0005-0000-0000-0000611E0000}"/>
    <cellStyle name="Comma 2 3 6 3 2 2 2 5 3" xfId="22859" xr:uid="{00000000-0005-0000-0000-00005F590000}"/>
    <cellStyle name="Comma 2 3 6 3 2 2 2 7" xfId="17846" xr:uid="{00000000-0005-0000-0000-0000CA450000}"/>
    <cellStyle name="Comma 2 3 6 3 2 2 3" xfId="3542" xr:uid="{00000000-0005-0000-0000-0000E70D0000}"/>
    <cellStyle name="Comma 2 3 6 3 2 2 3 2" xfId="13616" xr:uid="{00000000-0005-0000-0000-000041350000}"/>
    <cellStyle name="Comma 2 3 6 3 2 2 3 2 3" xfId="28711" xr:uid="{00000000-0005-0000-0000-00003B700000}"/>
    <cellStyle name="Comma 2 3 6 3 2 2 3 3" xfId="8596" xr:uid="{00000000-0005-0000-0000-0000A5210000}"/>
    <cellStyle name="Comma 2 3 6 3 2 2 3 3 3" xfId="23694" xr:uid="{00000000-0005-0000-0000-0000A25C0000}"/>
    <cellStyle name="Comma 2 3 6 3 2 2 3 5" xfId="18681" xr:uid="{00000000-0005-0000-0000-00000D490000}"/>
    <cellStyle name="Comma 2 3 6 3 2 2 4" xfId="5235" xr:uid="{00000000-0005-0000-0000-000084140000}"/>
    <cellStyle name="Comma 2 3 6 3 2 2 4 2" xfId="15287" xr:uid="{00000000-0005-0000-0000-0000C83B0000}"/>
    <cellStyle name="Comma 2 3 6 3 2 2 4 2 3" xfId="30382" xr:uid="{00000000-0005-0000-0000-0000C2760000}"/>
    <cellStyle name="Comma 2 3 6 3 2 2 4 3" xfId="10267" xr:uid="{00000000-0005-0000-0000-00002C280000}"/>
    <cellStyle name="Comma 2 3 6 3 2 2 4 3 3" xfId="25365" xr:uid="{00000000-0005-0000-0000-000029630000}"/>
    <cellStyle name="Comma 2 3 6 3 2 2 4 5" xfId="20352" xr:uid="{00000000-0005-0000-0000-0000944F0000}"/>
    <cellStyle name="Comma 2 3 6 3 2 2 5" xfId="11945" xr:uid="{00000000-0005-0000-0000-0000BA2E0000}"/>
    <cellStyle name="Comma 2 3 6 3 2 2 5 3" xfId="27040" xr:uid="{00000000-0005-0000-0000-0000B4690000}"/>
    <cellStyle name="Comma 2 3 6 3 2 2 6" xfId="6924" xr:uid="{00000000-0005-0000-0000-00001D1B0000}"/>
    <cellStyle name="Comma 2 3 6 3 2 2 6 3" xfId="22023" xr:uid="{00000000-0005-0000-0000-00001B560000}"/>
    <cellStyle name="Comma 2 3 6 3 2 2 8" xfId="17010" xr:uid="{00000000-0005-0000-0000-000086420000}"/>
    <cellStyle name="Comma 2 3 6 3 2 3" xfId="2272" xr:uid="{00000000-0005-0000-0000-0000F0080000}"/>
    <cellStyle name="Comma 2 3 6 3 2 3 2" xfId="3961" xr:uid="{00000000-0005-0000-0000-00008A0F0000}"/>
    <cellStyle name="Comma 2 3 6 3 2 3 2 2" xfId="14034" xr:uid="{00000000-0005-0000-0000-0000E3360000}"/>
    <cellStyle name="Comma 2 3 6 3 2 3 2 2 3" xfId="29129" xr:uid="{00000000-0005-0000-0000-0000DD710000}"/>
    <cellStyle name="Comma 2 3 6 3 2 3 2 3" xfId="9014" xr:uid="{00000000-0005-0000-0000-000047230000}"/>
    <cellStyle name="Comma 2 3 6 3 2 3 2 3 3" xfId="24112" xr:uid="{00000000-0005-0000-0000-0000445E0000}"/>
    <cellStyle name="Comma 2 3 6 3 2 3 2 5" xfId="19099" xr:uid="{00000000-0005-0000-0000-0000AF4A0000}"/>
    <cellStyle name="Comma 2 3 6 3 2 3 3" xfId="5653" xr:uid="{00000000-0005-0000-0000-000026160000}"/>
    <cellStyle name="Comma 2 3 6 3 2 3 3 2" xfId="15705" xr:uid="{00000000-0005-0000-0000-00006A3D0000}"/>
    <cellStyle name="Comma 2 3 6 3 2 3 3 2 3" xfId="30800" xr:uid="{00000000-0005-0000-0000-000064780000}"/>
    <cellStyle name="Comma 2 3 6 3 2 3 3 3" xfId="10685" xr:uid="{00000000-0005-0000-0000-0000CE290000}"/>
    <cellStyle name="Comma 2 3 6 3 2 3 3 3 3" xfId="25783" xr:uid="{00000000-0005-0000-0000-0000CB640000}"/>
    <cellStyle name="Comma 2 3 6 3 2 3 3 5" xfId="20770" xr:uid="{00000000-0005-0000-0000-000036510000}"/>
    <cellStyle name="Comma 2 3 6 3 2 3 4" xfId="12363" xr:uid="{00000000-0005-0000-0000-00005C300000}"/>
    <cellStyle name="Comma 2 3 6 3 2 3 4 3" xfId="27458" xr:uid="{00000000-0005-0000-0000-0000566B0000}"/>
    <cellStyle name="Comma 2 3 6 3 2 3 5" xfId="7342" xr:uid="{00000000-0005-0000-0000-0000BF1C0000}"/>
    <cellStyle name="Comma 2 3 6 3 2 3 5 3" xfId="22441" xr:uid="{00000000-0005-0000-0000-0000BD570000}"/>
    <cellStyle name="Comma 2 3 6 3 2 3 7" xfId="17428" xr:uid="{00000000-0005-0000-0000-000028440000}"/>
    <cellStyle name="Comma 2 3 6 3 2 4" xfId="3124" xr:uid="{00000000-0005-0000-0000-0000450C0000}"/>
    <cellStyle name="Comma 2 3 6 3 2 4 2" xfId="13198" xr:uid="{00000000-0005-0000-0000-00009F330000}"/>
    <cellStyle name="Comma 2 3 6 3 2 4 2 3" xfId="28293" xr:uid="{00000000-0005-0000-0000-0000996E0000}"/>
    <cellStyle name="Comma 2 3 6 3 2 4 3" xfId="8178" xr:uid="{00000000-0005-0000-0000-000003200000}"/>
    <cellStyle name="Comma 2 3 6 3 2 4 3 3" xfId="23276" xr:uid="{00000000-0005-0000-0000-0000005B0000}"/>
    <cellStyle name="Comma 2 3 6 3 2 4 5" xfId="18263" xr:uid="{00000000-0005-0000-0000-00006B470000}"/>
    <cellStyle name="Comma 2 3 6 3 2 5" xfId="4817" xr:uid="{00000000-0005-0000-0000-0000E2120000}"/>
    <cellStyle name="Comma 2 3 6 3 2 5 2" xfId="14869" xr:uid="{00000000-0005-0000-0000-0000263A0000}"/>
    <cellStyle name="Comma 2 3 6 3 2 5 2 3" xfId="29964" xr:uid="{00000000-0005-0000-0000-000020750000}"/>
    <cellStyle name="Comma 2 3 6 3 2 5 3" xfId="9849" xr:uid="{00000000-0005-0000-0000-00008A260000}"/>
    <cellStyle name="Comma 2 3 6 3 2 5 3 3" xfId="24947" xr:uid="{00000000-0005-0000-0000-000087610000}"/>
    <cellStyle name="Comma 2 3 6 3 2 5 5" xfId="19934" xr:uid="{00000000-0005-0000-0000-0000F24D0000}"/>
    <cellStyle name="Comma 2 3 6 3 2 6" xfId="11527" xr:uid="{00000000-0005-0000-0000-0000182D0000}"/>
    <cellStyle name="Comma 2 3 6 3 2 6 3" xfId="26622" xr:uid="{00000000-0005-0000-0000-000012680000}"/>
    <cellStyle name="Comma 2 3 6 3 2 7" xfId="6506" xr:uid="{00000000-0005-0000-0000-00007B190000}"/>
    <cellStyle name="Comma 2 3 6 3 2 7 3" xfId="21605" xr:uid="{00000000-0005-0000-0000-000079540000}"/>
    <cellStyle name="Comma 2 3 6 3 2 9" xfId="16592" xr:uid="{00000000-0005-0000-0000-0000E4400000}"/>
    <cellStyle name="Comma 2 3 6 3 3" xfId="1643" xr:uid="{00000000-0005-0000-0000-00007B060000}"/>
    <cellStyle name="Comma 2 3 6 3 3 2" xfId="2482" xr:uid="{00000000-0005-0000-0000-0000C2090000}"/>
    <cellStyle name="Comma 2 3 6 3 3 2 2" xfId="4171" xr:uid="{00000000-0005-0000-0000-00005C100000}"/>
    <cellStyle name="Comma 2 3 6 3 3 2 2 2" xfId="14244" xr:uid="{00000000-0005-0000-0000-0000B5370000}"/>
    <cellStyle name="Comma 2 3 6 3 3 2 2 2 3" xfId="29339" xr:uid="{00000000-0005-0000-0000-0000AF720000}"/>
    <cellStyle name="Comma 2 3 6 3 3 2 2 3" xfId="9224" xr:uid="{00000000-0005-0000-0000-000019240000}"/>
    <cellStyle name="Comma 2 3 6 3 3 2 2 3 3" xfId="24322" xr:uid="{00000000-0005-0000-0000-0000165F0000}"/>
    <cellStyle name="Comma 2 3 6 3 3 2 2 5" xfId="19309" xr:uid="{00000000-0005-0000-0000-0000814B0000}"/>
    <cellStyle name="Comma 2 3 6 3 3 2 3" xfId="5863" xr:uid="{00000000-0005-0000-0000-0000F8160000}"/>
    <cellStyle name="Comma 2 3 6 3 3 2 3 2" xfId="15915" xr:uid="{00000000-0005-0000-0000-00003C3E0000}"/>
    <cellStyle name="Comma 2 3 6 3 3 2 3 2 3" xfId="31010" xr:uid="{00000000-0005-0000-0000-000036790000}"/>
    <cellStyle name="Comma 2 3 6 3 3 2 3 3" xfId="10895" xr:uid="{00000000-0005-0000-0000-0000A02A0000}"/>
    <cellStyle name="Comma 2 3 6 3 3 2 3 3 3" xfId="25993" xr:uid="{00000000-0005-0000-0000-00009D650000}"/>
    <cellStyle name="Comma 2 3 6 3 3 2 3 5" xfId="20980" xr:uid="{00000000-0005-0000-0000-000008520000}"/>
    <cellStyle name="Comma 2 3 6 3 3 2 4" xfId="12573" xr:uid="{00000000-0005-0000-0000-00002E310000}"/>
    <cellStyle name="Comma 2 3 6 3 3 2 4 3" xfId="27668" xr:uid="{00000000-0005-0000-0000-0000286C0000}"/>
    <cellStyle name="Comma 2 3 6 3 3 2 5" xfId="7552" xr:uid="{00000000-0005-0000-0000-0000911D0000}"/>
    <cellStyle name="Comma 2 3 6 3 3 2 5 3" xfId="22651" xr:uid="{00000000-0005-0000-0000-00008F580000}"/>
    <cellStyle name="Comma 2 3 6 3 3 2 7" xfId="17638" xr:uid="{00000000-0005-0000-0000-0000FA440000}"/>
    <cellStyle name="Comma 2 3 6 3 3 3" xfId="3334" xr:uid="{00000000-0005-0000-0000-0000170D0000}"/>
    <cellStyle name="Comma 2 3 6 3 3 3 2" xfId="13408" xr:uid="{00000000-0005-0000-0000-000071340000}"/>
    <cellStyle name="Comma 2 3 6 3 3 3 2 3" xfId="28503" xr:uid="{00000000-0005-0000-0000-00006B6F0000}"/>
    <cellStyle name="Comma 2 3 6 3 3 3 3" xfId="8388" xr:uid="{00000000-0005-0000-0000-0000D5200000}"/>
    <cellStyle name="Comma 2 3 6 3 3 3 3 3" xfId="23486" xr:uid="{00000000-0005-0000-0000-0000D25B0000}"/>
    <cellStyle name="Comma 2 3 6 3 3 3 5" xfId="18473" xr:uid="{00000000-0005-0000-0000-00003D480000}"/>
    <cellStyle name="Comma 2 3 6 3 3 4" xfId="5027" xr:uid="{00000000-0005-0000-0000-0000B4130000}"/>
    <cellStyle name="Comma 2 3 6 3 3 4 2" xfId="15079" xr:uid="{00000000-0005-0000-0000-0000F83A0000}"/>
    <cellStyle name="Comma 2 3 6 3 3 4 2 3" xfId="30174" xr:uid="{00000000-0005-0000-0000-0000F2750000}"/>
    <cellStyle name="Comma 2 3 6 3 3 4 3" xfId="10059" xr:uid="{00000000-0005-0000-0000-00005C270000}"/>
    <cellStyle name="Comma 2 3 6 3 3 4 3 3" xfId="25157" xr:uid="{00000000-0005-0000-0000-000059620000}"/>
    <cellStyle name="Comma 2 3 6 3 3 4 5" xfId="20144" xr:uid="{00000000-0005-0000-0000-0000C44E0000}"/>
    <cellStyle name="Comma 2 3 6 3 3 5" xfId="11737" xr:uid="{00000000-0005-0000-0000-0000EA2D0000}"/>
    <cellStyle name="Comma 2 3 6 3 3 5 3" xfId="26832" xr:uid="{00000000-0005-0000-0000-0000E4680000}"/>
    <cellStyle name="Comma 2 3 6 3 3 6" xfId="6716" xr:uid="{00000000-0005-0000-0000-00004D1A0000}"/>
    <cellStyle name="Comma 2 3 6 3 3 6 3" xfId="21815" xr:uid="{00000000-0005-0000-0000-00004B550000}"/>
    <cellStyle name="Comma 2 3 6 3 3 8" xfId="16802" xr:uid="{00000000-0005-0000-0000-0000B6410000}"/>
    <cellStyle name="Comma 2 3 6 3 4" xfId="2064" xr:uid="{00000000-0005-0000-0000-000020080000}"/>
    <cellStyle name="Comma 2 3 6 3 4 2" xfId="3753" xr:uid="{00000000-0005-0000-0000-0000BA0E0000}"/>
    <cellStyle name="Comma 2 3 6 3 4 2 2" xfId="13826" xr:uid="{00000000-0005-0000-0000-000013360000}"/>
    <cellStyle name="Comma 2 3 6 3 4 2 2 3" xfId="28921" xr:uid="{00000000-0005-0000-0000-00000D710000}"/>
    <cellStyle name="Comma 2 3 6 3 4 2 3" xfId="8806" xr:uid="{00000000-0005-0000-0000-000077220000}"/>
    <cellStyle name="Comma 2 3 6 3 4 2 3 3" xfId="23904" xr:uid="{00000000-0005-0000-0000-0000745D0000}"/>
    <cellStyle name="Comma 2 3 6 3 4 2 5" xfId="18891" xr:uid="{00000000-0005-0000-0000-0000DF490000}"/>
    <cellStyle name="Comma 2 3 6 3 4 3" xfId="5445" xr:uid="{00000000-0005-0000-0000-000056150000}"/>
    <cellStyle name="Comma 2 3 6 3 4 3 2" xfId="15497" xr:uid="{00000000-0005-0000-0000-00009A3C0000}"/>
    <cellStyle name="Comma 2 3 6 3 4 3 2 3" xfId="30592" xr:uid="{00000000-0005-0000-0000-000094770000}"/>
    <cellStyle name="Comma 2 3 6 3 4 3 3" xfId="10477" xr:uid="{00000000-0005-0000-0000-0000FE280000}"/>
    <cellStyle name="Comma 2 3 6 3 4 3 3 3" xfId="25575" xr:uid="{00000000-0005-0000-0000-0000FB630000}"/>
    <cellStyle name="Comma 2 3 6 3 4 3 5" xfId="20562" xr:uid="{00000000-0005-0000-0000-000066500000}"/>
    <cellStyle name="Comma 2 3 6 3 4 4" xfId="12155" xr:uid="{00000000-0005-0000-0000-00008C2F0000}"/>
    <cellStyle name="Comma 2 3 6 3 4 4 3" xfId="27250" xr:uid="{00000000-0005-0000-0000-0000866A0000}"/>
    <cellStyle name="Comma 2 3 6 3 4 5" xfId="7134" xr:uid="{00000000-0005-0000-0000-0000EF1B0000}"/>
    <cellStyle name="Comma 2 3 6 3 4 5 3" xfId="22233" xr:uid="{00000000-0005-0000-0000-0000ED560000}"/>
    <cellStyle name="Comma 2 3 6 3 4 7" xfId="17220" xr:uid="{00000000-0005-0000-0000-000058430000}"/>
    <cellStyle name="Comma 2 3 6 3 5" xfId="2916" xr:uid="{00000000-0005-0000-0000-0000750B0000}"/>
    <cellStyle name="Comma 2 3 6 3 5 2" xfId="12990" xr:uid="{00000000-0005-0000-0000-0000CF320000}"/>
    <cellStyle name="Comma 2 3 6 3 5 2 3" xfId="28085" xr:uid="{00000000-0005-0000-0000-0000C96D0000}"/>
    <cellStyle name="Comma 2 3 6 3 5 3" xfId="7970" xr:uid="{00000000-0005-0000-0000-0000331F0000}"/>
    <cellStyle name="Comma 2 3 6 3 5 3 3" xfId="23068" xr:uid="{00000000-0005-0000-0000-0000305A0000}"/>
    <cellStyle name="Comma 2 3 6 3 5 5" xfId="18055" xr:uid="{00000000-0005-0000-0000-00009B460000}"/>
    <cellStyle name="Comma 2 3 6 3 6" xfId="4609" xr:uid="{00000000-0005-0000-0000-000012120000}"/>
    <cellStyle name="Comma 2 3 6 3 6 2" xfId="14661" xr:uid="{00000000-0005-0000-0000-000056390000}"/>
    <cellStyle name="Comma 2 3 6 3 6 2 3" xfId="29756" xr:uid="{00000000-0005-0000-0000-000050740000}"/>
    <cellStyle name="Comma 2 3 6 3 6 3" xfId="9641" xr:uid="{00000000-0005-0000-0000-0000BA250000}"/>
    <cellStyle name="Comma 2 3 6 3 6 3 3" xfId="24739" xr:uid="{00000000-0005-0000-0000-0000B7600000}"/>
    <cellStyle name="Comma 2 3 6 3 6 5" xfId="19726" xr:uid="{00000000-0005-0000-0000-0000224D0000}"/>
    <cellStyle name="Comma 2 3 6 3 7" xfId="11319" xr:uid="{00000000-0005-0000-0000-0000482C0000}"/>
    <cellStyle name="Comma 2 3 6 3 7 3" xfId="26414" xr:uid="{00000000-0005-0000-0000-000042670000}"/>
    <cellStyle name="Comma 2 3 6 3 8" xfId="6298" xr:uid="{00000000-0005-0000-0000-0000AB180000}"/>
    <cellStyle name="Comma 2 3 6 3 8 3" xfId="21397" xr:uid="{00000000-0005-0000-0000-0000A9530000}"/>
    <cellStyle name="Comma 2 3 6 4" xfId="1324" xr:uid="{00000000-0005-0000-0000-00003C050000}"/>
    <cellStyle name="Comma 2 3 6 4 2" xfId="1747" xr:uid="{00000000-0005-0000-0000-0000E3060000}"/>
    <cellStyle name="Comma 2 3 6 4 2 2" xfId="2586" xr:uid="{00000000-0005-0000-0000-00002A0A0000}"/>
    <cellStyle name="Comma 2 3 6 4 2 2 2" xfId="4275" xr:uid="{00000000-0005-0000-0000-0000C4100000}"/>
    <cellStyle name="Comma 2 3 6 4 2 2 2 2" xfId="14348" xr:uid="{00000000-0005-0000-0000-00001D380000}"/>
    <cellStyle name="Comma 2 3 6 4 2 2 2 2 3" xfId="29443" xr:uid="{00000000-0005-0000-0000-000017730000}"/>
    <cellStyle name="Comma 2 3 6 4 2 2 2 3" xfId="9328" xr:uid="{00000000-0005-0000-0000-000081240000}"/>
    <cellStyle name="Comma 2 3 6 4 2 2 2 3 3" xfId="24426" xr:uid="{00000000-0005-0000-0000-00007E5F0000}"/>
    <cellStyle name="Comma 2 3 6 4 2 2 2 5" xfId="19413" xr:uid="{00000000-0005-0000-0000-0000E94B0000}"/>
    <cellStyle name="Comma 2 3 6 4 2 2 3" xfId="5967" xr:uid="{00000000-0005-0000-0000-000060170000}"/>
    <cellStyle name="Comma 2 3 6 4 2 2 3 2" xfId="16019" xr:uid="{00000000-0005-0000-0000-0000A43E0000}"/>
    <cellStyle name="Comma 2 3 6 4 2 2 3 2 3" xfId="31114" xr:uid="{00000000-0005-0000-0000-00009E790000}"/>
    <cellStyle name="Comma 2 3 6 4 2 2 3 3" xfId="10999" xr:uid="{00000000-0005-0000-0000-0000082B0000}"/>
    <cellStyle name="Comma 2 3 6 4 2 2 3 3 3" xfId="26097" xr:uid="{00000000-0005-0000-0000-000005660000}"/>
    <cellStyle name="Comma 2 3 6 4 2 2 3 5" xfId="21084" xr:uid="{00000000-0005-0000-0000-000070520000}"/>
    <cellStyle name="Comma 2 3 6 4 2 2 4" xfId="12677" xr:uid="{00000000-0005-0000-0000-000096310000}"/>
    <cellStyle name="Comma 2 3 6 4 2 2 4 3" xfId="27772" xr:uid="{00000000-0005-0000-0000-0000906C0000}"/>
    <cellStyle name="Comma 2 3 6 4 2 2 5" xfId="7656" xr:uid="{00000000-0005-0000-0000-0000F91D0000}"/>
    <cellStyle name="Comma 2 3 6 4 2 2 5 3" xfId="22755" xr:uid="{00000000-0005-0000-0000-0000F7580000}"/>
    <cellStyle name="Comma 2 3 6 4 2 2 7" xfId="17742" xr:uid="{00000000-0005-0000-0000-000062450000}"/>
    <cellStyle name="Comma 2 3 6 4 2 3" xfId="3438" xr:uid="{00000000-0005-0000-0000-00007F0D0000}"/>
    <cellStyle name="Comma 2 3 6 4 2 3 2" xfId="13512" xr:uid="{00000000-0005-0000-0000-0000D9340000}"/>
    <cellStyle name="Comma 2 3 6 4 2 3 2 3" xfId="28607" xr:uid="{00000000-0005-0000-0000-0000D36F0000}"/>
    <cellStyle name="Comma 2 3 6 4 2 3 3" xfId="8492" xr:uid="{00000000-0005-0000-0000-00003D210000}"/>
    <cellStyle name="Comma 2 3 6 4 2 3 3 3" xfId="23590" xr:uid="{00000000-0005-0000-0000-00003A5C0000}"/>
    <cellStyle name="Comma 2 3 6 4 2 3 5" xfId="18577" xr:uid="{00000000-0005-0000-0000-0000A5480000}"/>
    <cellStyle name="Comma 2 3 6 4 2 4" xfId="5131" xr:uid="{00000000-0005-0000-0000-00001C140000}"/>
    <cellStyle name="Comma 2 3 6 4 2 4 2" xfId="15183" xr:uid="{00000000-0005-0000-0000-0000603B0000}"/>
    <cellStyle name="Comma 2 3 6 4 2 4 2 3" xfId="30278" xr:uid="{00000000-0005-0000-0000-00005A760000}"/>
    <cellStyle name="Comma 2 3 6 4 2 4 3" xfId="10163" xr:uid="{00000000-0005-0000-0000-0000C4270000}"/>
    <cellStyle name="Comma 2 3 6 4 2 4 3 3" xfId="25261" xr:uid="{00000000-0005-0000-0000-0000C1620000}"/>
    <cellStyle name="Comma 2 3 6 4 2 4 5" xfId="20248" xr:uid="{00000000-0005-0000-0000-00002C4F0000}"/>
    <cellStyle name="Comma 2 3 6 4 2 5" xfId="11841" xr:uid="{00000000-0005-0000-0000-0000522E0000}"/>
    <cellStyle name="Comma 2 3 6 4 2 5 3" xfId="26936" xr:uid="{00000000-0005-0000-0000-00004C690000}"/>
    <cellStyle name="Comma 2 3 6 4 2 6" xfId="6820" xr:uid="{00000000-0005-0000-0000-0000B51A0000}"/>
    <cellStyle name="Comma 2 3 6 4 2 6 3" xfId="21919" xr:uid="{00000000-0005-0000-0000-0000B3550000}"/>
    <cellStyle name="Comma 2 3 6 4 2 8" xfId="16906" xr:uid="{00000000-0005-0000-0000-00001E420000}"/>
    <cellStyle name="Comma 2 3 6 4 3" xfId="2168" xr:uid="{00000000-0005-0000-0000-000088080000}"/>
    <cellStyle name="Comma 2 3 6 4 3 2" xfId="3857" xr:uid="{00000000-0005-0000-0000-0000220F0000}"/>
    <cellStyle name="Comma 2 3 6 4 3 2 2" xfId="13930" xr:uid="{00000000-0005-0000-0000-00007B360000}"/>
    <cellStyle name="Comma 2 3 6 4 3 2 2 3" xfId="29025" xr:uid="{00000000-0005-0000-0000-000075710000}"/>
    <cellStyle name="Comma 2 3 6 4 3 2 3" xfId="8910" xr:uid="{00000000-0005-0000-0000-0000DF220000}"/>
    <cellStyle name="Comma 2 3 6 4 3 2 3 3" xfId="24008" xr:uid="{00000000-0005-0000-0000-0000DC5D0000}"/>
    <cellStyle name="Comma 2 3 6 4 3 2 5" xfId="18995" xr:uid="{00000000-0005-0000-0000-0000474A0000}"/>
    <cellStyle name="Comma 2 3 6 4 3 3" xfId="5549" xr:uid="{00000000-0005-0000-0000-0000BE150000}"/>
    <cellStyle name="Comma 2 3 6 4 3 3 2" xfId="15601" xr:uid="{00000000-0005-0000-0000-0000023D0000}"/>
    <cellStyle name="Comma 2 3 6 4 3 3 2 3" xfId="30696" xr:uid="{00000000-0005-0000-0000-0000FC770000}"/>
    <cellStyle name="Comma 2 3 6 4 3 3 3" xfId="10581" xr:uid="{00000000-0005-0000-0000-000066290000}"/>
    <cellStyle name="Comma 2 3 6 4 3 3 3 3" xfId="25679" xr:uid="{00000000-0005-0000-0000-000063640000}"/>
    <cellStyle name="Comma 2 3 6 4 3 3 5" xfId="20666" xr:uid="{00000000-0005-0000-0000-0000CE500000}"/>
    <cellStyle name="Comma 2 3 6 4 3 4" xfId="12259" xr:uid="{00000000-0005-0000-0000-0000F42F0000}"/>
    <cellStyle name="Comma 2 3 6 4 3 4 3" xfId="27354" xr:uid="{00000000-0005-0000-0000-0000EE6A0000}"/>
    <cellStyle name="Comma 2 3 6 4 3 5" xfId="7238" xr:uid="{00000000-0005-0000-0000-0000571C0000}"/>
    <cellStyle name="Comma 2 3 6 4 3 5 3" xfId="22337" xr:uid="{00000000-0005-0000-0000-000055570000}"/>
    <cellStyle name="Comma 2 3 6 4 3 7" xfId="17324" xr:uid="{00000000-0005-0000-0000-0000C0430000}"/>
    <cellStyle name="Comma 2 3 6 4 4" xfId="3020" xr:uid="{00000000-0005-0000-0000-0000DD0B0000}"/>
    <cellStyle name="Comma 2 3 6 4 4 2" xfId="13094" xr:uid="{00000000-0005-0000-0000-000037330000}"/>
    <cellStyle name="Comma 2 3 6 4 4 2 3" xfId="28189" xr:uid="{00000000-0005-0000-0000-0000316E0000}"/>
    <cellStyle name="Comma 2 3 6 4 4 3" xfId="8074" xr:uid="{00000000-0005-0000-0000-00009B1F0000}"/>
    <cellStyle name="Comma 2 3 6 4 4 3 3" xfId="23172" xr:uid="{00000000-0005-0000-0000-0000985A0000}"/>
    <cellStyle name="Comma 2 3 6 4 4 5" xfId="18159" xr:uid="{00000000-0005-0000-0000-000003470000}"/>
    <cellStyle name="Comma 2 3 6 4 5" xfId="4713" xr:uid="{00000000-0005-0000-0000-00007A120000}"/>
    <cellStyle name="Comma 2 3 6 4 5 2" xfId="14765" xr:uid="{00000000-0005-0000-0000-0000BE390000}"/>
    <cellStyle name="Comma 2 3 6 4 5 2 3" xfId="29860" xr:uid="{00000000-0005-0000-0000-0000B8740000}"/>
    <cellStyle name="Comma 2 3 6 4 5 3" xfId="9745" xr:uid="{00000000-0005-0000-0000-000022260000}"/>
    <cellStyle name="Comma 2 3 6 4 5 3 3" xfId="24843" xr:uid="{00000000-0005-0000-0000-00001F610000}"/>
    <cellStyle name="Comma 2 3 6 4 5 5" xfId="19830" xr:uid="{00000000-0005-0000-0000-00008A4D0000}"/>
    <cellStyle name="Comma 2 3 6 4 6" xfId="11423" xr:uid="{00000000-0005-0000-0000-0000B02C0000}"/>
    <cellStyle name="Comma 2 3 6 4 6 3" xfId="26518" xr:uid="{00000000-0005-0000-0000-0000AA670000}"/>
    <cellStyle name="Comma 2 3 6 4 7" xfId="6402" xr:uid="{00000000-0005-0000-0000-000013190000}"/>
    <cellStyle name="Comma 2 3 6 4 7 3" xfId="21501" xr:uid="{00000000-0005-0000-0000-000011540000}"/>
    <cellStyle name="Comma 2 3 6 4 9" xfId="16488" xr:uid="{00000000-0005-0000-0000-00007C400000}"/>
    <cellStyle name="Comma 2 3 6 5" xfId="1537" xr:uid="{00000000-0005-0000-0000-000011060000}"/>
    <cellStyle name="Comma 2 3 6 5 2" xfId="2378" xr:uid="{00000000-0005-0000-0000-00005A090000}"/>
    <cellStyle name="Comma 2 3 6 5 2 2" xfId="4067" xr:uid="{00000000-0005-0000-0000-0000F40F0000}"/>
    <cellStyle name="Comma 2 3 6 5 2 2 2" xfId="14140" xr:uid="{00000000-0005-0000-0000-00004D370000}"/>
    <cellStyle name="Comma 2 3 6 5 2 2 2 3" xfId="29235" xr:uid="{00000000-0005-0000-0000-000047720000}"/>
    <cellStyle name="Comma 2 3 6 5 2 2 3" xfId="9120" xr:uid="{00000000-0005-0000-0000-0000B1230000}"/>
    <cellStyle name="Comma 2 3 6 5 2 2 3 3" xfId="24218" xr:uid="{00000000-0005-0000-0000-0000AE5E0000}"/>
    <cellStyle name="Comma 2 3 6 5 2 2 5" xfId="19205" xr:uid="{00000000-0005-0000-0000-0000194B0000}"/>
    <cellStyle name="Comma 2 3 6 5 2 3" xfId="5759" xr:uid="{00000000-0005-0000-0000-000090160000}"/>
    <cellStyle name="Comma 2 3 6 5 2 3 2" xfId="15811" xr:uid="{00000000-0005-0000-0000-0000D43D0000}"/>
    <cellStyle name="Comma 2 3 6 5 2 3 2 3" xfId="30906" xr:uid="{00000000-0005-0000-0000-0000CE780000}"/>
    <cellStyle name="Comma 2 3 6 5 2 3 3" xfId="10791" xr:uid="{00000000-0005-0000-0000-0000382A0000}"/>
    <cellStyle name="Comma 2 3 6 5 2 3 3 3" xfId="25889" xr:uid="{00000000-0005-0000-0000-000035650000}"/>
    <cellStyle name="Comma 2 3 6 5 2 3 5" xfId="20876" xr:uid="{00000000-0005-0000-0000-0000A0510000}"/>
    <cellStyle name="Comma 2 3 6 5 2 4" xfId="12469" xr:uid="{00000000-0005-0000-0000-0000C6300000}"/>
    <cellStyle name="Comma 2 3 6 5 2 4 3" xfId="27564" xr:uid="{00000000-0005-0000-0000-0000C06B0000}"/>
    <cellStyle name="Comma 2 3 6 5 2 5" xfId="7448" xr:uid="{00000000-0005-0000-0000-0000291D0000}"/>
    <cellStyle name="Comma 2 3 6 5 2 5 3" xfId="22547" xr:uid="{00000000-0005-0000-0000-000027580000}"/>
    <cellStyle name="Comma 2 3 6 5 2 7" xfId="17534" xr:uid="{00000000-0005-0000-0000-000092440000}"/>
    <cellStyle name="Comma 2 3 6 5 3" xfId="3230" xr:uid="{00000000-0005-0000-0000-0000AF0C0000}"/>
    <cellStyle name="Comma 2 3 6 5 3 2" xfId="13304" xr:uid="{00000000-0005-0000-0000-000009340000}"/>
    <cellStyle name="Comma 2 3 6 5 3 2 3" xfId="28399" xr:uid="{00000000-0005-0000-0000-0000036F0000}"/>
    <cellStyle name="Comma 2 3 6 5 3 3" xfId="8284" xr:uid="{00000000-0005-0000-0000-00006D200000}"/>
    <cellStyle name="Comma 2 3 6 5 3 3 3" xfId="23382" xr:uid="{00000000-0005-0000-0000-00006A5B0000}"/>
    <cellStyle name="Comma 2 3 6 5 3 5" xfId="18369" xr:uid="{00000000-0005-0000-0000-0000D5470000}"/>
    <cellStyle name="Comma 2 3 6 5 4" xfId="4923" xr:uid="{00000000-0005-0000-0000-00004C130000}"/>
    <cellStyle name="Comma 2 3 6 5 4 2" xfId="14975" xr:uid="{00000000-0005-0000-0000-0000903A0000}"/>
    <cellStyle name="Comma 2 3 6 5 4 2 3" xfId="30070" xr:uid="{00000000-0005-0000-0000-00008A750000}"/>
    <cellStyle name="Comma 2 3 6 5 4 3" xfId="9955" xr:uid="{00000000-0005-0000-0000-0000F4260000}"/>
    <cellStyle name="Comma 2 3 6 5 4 3 3" xfId="25053" xr:uid="{00000000-0005-0000-0000-0000F1610000}"/>
    <cellStyle name="Comma 2 3 6 5 4 5" xfId="20040" xr:uid="{00000000-0005-0000-0000-00005C4E0000}"/>
    <cellStyle name="Comma 2 3 6 5 5" xfId="11633" xr:uid="{00000000-0005-0000-0000-0000822D0000}"/>
    <cellStyle name="Comma 2 3 6 5 5 3" xfId="26728" xr:uid="{00000000-0005-0000-0000-00007C680000}"/>
    <cellStyle name="Comma 2 3 6 5 6" xfId="6612" xr:uid="{00000000-0005-0000-0000-0000E5190000}"/>
    <cellStyle name="Comma 2 3 6 5 6 3" xfId="21711" xr:uid="{00000000-0005-0000-0000-0000E3540000}"/>
    <cellStyle name="Comma 2 3 6 5 8" xfId="16698" xr:uid="{00000000-0005-0000-0000-00004E410000}"/>
    <cellStyle name="Comma 2 3 6 6" xfId="1958" xr:uid="{00000000-0005-0000-0000-0000B6070000}"/>
    <cellStyle name="Comma 2 3 6 6 2" xfId="3649" xr:uid="{00000000-0005-0000-0000-0000520E0000}"/>
    <cellStyle name="Comma 2 3 6 6 2 2" xfId="13722" xr:uid="{00000000-0005-0000-0000-0000AB350000}"/>
    <cellStyle name="Comma 2 3 6 6 2 2 3" xfId="28817" xr:uid="{00000000-0005-0000-0000-0000A5700000}"/>
    <cellStyle name="Comma 2 3 6 6 2 3" xfId="8702" xr:uid="{00000000-0005-0000-0000-00000F220000}"/>
    <cellStyle name="Comma 2 3 6 6 2 3 3" xfId="23800" xr:uid="{00000000-0005-0000-0000-00000C5D0000}"/>
    <cellStyle name="Comma 2 3 6 6 2 5" xfId="18787" xr:uid="{00000000-0005-0000-0000-000077490000}"/>
    <cellStyle name="Comma 2 3 6 6 3" xfId="5341" xr:uid="{00000000-0005-0000-0000-0000EE140000}"/>
    <cellStyle name="Comma 2 3 6 6 3 2" xfId="15393" xr:uid="{00000000-0005-0000-0000-0000323C0000}"/>
    <cellStyle name="Comma 2 3 6 6 3 2 3" xfId="30488" xr:uid="{00000000-0005-0000-0000-00002C770000}"/>
    <cellStyle name="Comma 2 3 6 6 3 3" xfId="10373" xr:uid="{00000000-0005-0000-0000-000096280000}"/>
    <cellStyle name="Comma 2 3 6 6 3 3 3" xfId="25471" xr:uid="{00000000-0005-0000-0000-000093630000}"/>
    <cellStyle name="Comma 2 3 6 6 3 5" xfId="20458" xr:uid="{00000000-0005-0000-0000-0000FE4F0000}"/>
    <cellStyle name="Comma 2 3 6 6 4" xfId="12051" xr:uid="{00000000-0005-0000-0000-0000242F0000}"/>
    <cellStyle name="Comma 2 3 6 6 4 3" xfId="27146" xr:uid="{00000000-0005-0000-0000-00001E6A0000}"/>
    <cellStyle name="Comma 2 3 6 6 5" xfId="7030" xr:uid="{00000000-0005-0000-0000-0000871B0000}"/>
    <cellStyle name="Comma 2 3 6 6 5 3" xfId="22129" xr:uid="{00000000-0005-0000-0000-000085560000}"/>
    <cellStyle name="Comma 2 3 6 6 7" xfId="17116" xr:uid="{00000000-0005-0000-0000-0000F0420000}"/>
    <cellStyle name="Comma 2 3 6 7" xfId="2806" xr:uid="{00000000-0005-0000-0000-0000070B0000}"/>
    <cellStyle name="Comma 2 3 6 7 2" xfId="12886" xr:uid="{00000000-0005-0000-0000-000067320000}"/>
    <cellStyle name="Comma 2 3 6 7 2 3" xfId="27981" xr:uid="{00000000-0005-0000-0000-0000616D0000}"/>
    <cellStyle name="Comma 2 3 6 7 3" xfId="7866" xr:uid="{00000000-0005-0000-0000-0000CB1E0000}"/>
    <cellStyle name="Comma 2 3 6 7 3 3" xfId="22964" xr:uid="{00000000-0005-0000-0000-0000C8590000}"/>
    <cellStyle name="Comma 2 3 6 7 5" xfId="17951" xr:uid="{00000000-0005-0000-0000-000033460000}"/>
    <cellStyle name="Comma 2 3 6 8" xfId="4501" xr:uid="{00000000-0005-0000-0000-0000A6110000}"/>
    <cellStyle name="Comma 2 3 6 8 2" xfId="14557" xr:uid="{00000000-0005-0000-0000-0000EE380000}"/>
    <cellStyle name="Comma 2 3 6 8 2 3" xfId="29652" xr:uid="{00000000-0005-0000-0000-0000E8730000}"/>
    <cellStyle name="Comma 2 3 6 8 3" xfId="9537" xr:uid="{00000000-0005-0000-0000-000052250000}"/>
    <cellStyle name="Comma 2 3 6 8 3 3" xfId="24635" xr:uid="{00000000-0005-0000-0000-00004F600000}"/>
    <cellStyle name="Comma 2 3 6 8 5" xfId="19622" xr:uid="{00000000-0005-0000-0000-0000BA4C0000}"/>
    <cellStyle name="Comma 2 3 6 9" xfId="11213" xr:uid="{00000000-0005-0000-0000-0000DE2B0000}"/>
    <cellStyle name="Comma 2 3 6 9 3" xfId="26310" xr:uid="{00000000-0005-0000-0000-0000DA660000}"/>
    <cellStyle name="Comma 2 3 7" xfId="662" xr:uid="{00000000-0005-0000-0000-0000A4020000}"/>
    <cellStyle name="Comma 2 3 8" xfId="656" xr:uid="{00000000-0005-0000-0000-00009E020000}"/>
    <cellStyle name="Comma 20" xfId="1255" xr:uid="{00000000-0005-0000-0000-0000F7040000}"/>
    <cellStyle name="Comma 21" xfId="1312" xr:uid="{00000000-0005-0000-0000-000030050000}"/>
    <cellStyle name="Comma 22" xfId="1314" xr:uid="{00000000-0005-0000-0000-000032050000}"/>
    <cellStyle name="Comma 23" xfId="1368" xr:uid="{00000000-0005-0000-0000-000068050000}"/>
    <cellStyle name="Comma 24" xfId="1581" xr:uid="{00000000-0005-0000-0000-00003D060000}"/>
    <cellStyle name="Comma 25" xfId="2002" xr:uid="{00000000-0005-0000-0000-0000E2070000}"/>
    <cellStyle name="Comma 26" xfId="2792" xr:uid="{00000000-0005-0000-0000-0000F80A0000}"/>
    <cellStyle name="Comma 27" xfId="2790" xr:uid="{00000000-0005-0000-0000-0000F60A0000}"/>
    <cellStyle name="Comma 28" xfId="2854" xr:uid="{00000000-0005-0000-0000-0000370B0000}"/>
    <cellStyle name="Comma 29" xfId="4477" xr:uid="{00000000-0005-0000-0000-00008E110000}"/>
    <cellStyle name="Comma 3" xfId="51" xr:uid="{00000000-0005-0000-0000-000034000000}"/>
    <cellStyle name="Comma 3 2" xfId="52" xr:uid="{00000000-0005-0000-0000-000035000000}"/>
    <cellStyle name="Comma 3 3" xfId="31326" xr:uid="{A4FDDA91-41CB-424A-935C-0A0CABD285BD}"/>
    <cellStyle name="Comma 3 4" xfId="31344" xr:uid="{6D339624-05FF-491B-B98A-05D19FCFE9C8}"/>
    <cellStyle name="Comma 30" xfId="4485" xr:uid="{00000000-0005-0000-0000-000096110000}"/>
    <cellStyle name="Comma 31" xfId="4484" xr:uid="{00000000-0005-0000-0000-000095110000}"/>
    <cellStyle name="Comma 32" xfId="4486" xr:uid="{00000000-0005-0000-0000-000097110000}"/>
    <cellStyle name="Comma 33" xfId="4483" xr:uid="{00000000-0005-0000-0000-000094110000}"/>
    <cellStyle name="Comma 34" xfId="4482" xr:uid="{00000000-0005-0000-0000-000093110000}"/>
    <cellStyle name="Comma 35" xfId="4479" xr:uid="{00000000-0005-0000-0000-000090110000}"/>
    <cellStyle name="Comma 36" xfId="4480" xr:uid="{00000000-0005-0000-0000-000091110000}"/>
    <cellStyle name="Comma 37" xfId="4487" xr:uid="{00000000-0005-0000-0000-000098110000}"/>
    <cellStyle name="Comma 38" xfId="4490" xr:uid="{00000000-0005-0000-0000-00009B110000}"/>
    <cellStyle name="Comma 39" xfId="2808" xr:uid="{00000000-0005-0000-0000-0000090B0000}"/>
    <cellStyle name="Comma 4" xfId="53" xr:uid="{00000000-0005-0000-0000-000036000000}"/>
    <cellStyle name="Comma 4 10" xfId="390" xr:uid="{00000000-0005-0000-0000-000090010000}"/>
    <cellStyle name="Comma 4 2" xfId="664" xr:uid="{00000000-0005-0000-0000-0000A6020000}"/>
    <cellStyle name="Comma 4 2 2" xfId="665" xr:uid="{00000000-0005-0000-0000-0000A7020000}"/>
    <cellStyle name="Comma 4 3" xfId="666" xr:uid="{00000000-0005-0000-0000-0000A8020000}"/>
    <cellStyle name="Comma 4 4" xfId="667" xr:uid="{00000000-0005-0000-0000-0000A9020000}"/>
    <cellStyle name="Comma 4 5" xfId="668" xr:uid="{00000000-0005-0000-0000-0000AA020000}"/>
    <cellStyle name="Comma 4 6" xfId="669" xr:uid="{00000000-0005-0000-0000-0000AB020000}"/>
    <cellStyle name="Comma 4 7" xfId="670" xr:uid="{00000000-0005-0000-0000-0000AC020000}"/>
    <cellStyle name="Comma 4 8" xfId="671" xr:uid="{00000000-0005-0000-0000-0000AD020000}"/>
    <cellStyle name="Comma 4 9" xfId="663" xr:uid="{00000000-0005-0000-0000-0000A5020000}"/>
    <cellStyle name="Comma 40" xfId="4488" xr:uid="{00000000-0005-0000-0000-000099110000}"/>
    <cellStyle name="Comma 41" xfId="4547" xr:uid="{00000000-0005-0000-0000-0000D4110000}"/>
    <cellStyle name="Comma 42" xfId="6168" xr:uid="{00000000-0005-0000-0000-000029180000}"/>
    <cellStyle name="Comma 43" xfId="6174" xr:uid="{00000000-0005-0000-0000-00002F180000}"/>
    <cellStyle name="Comma 44" xfId="6173" xr:uid="{00000000-0005-0000-0000-00002E180000}"/>
    <cellStyle name="Comma 45" xfId="6175" xr:uid="{00000000-0005-0000-0000-000030180000}"/>
    <cellStyle name="Comma 46" xfId="6172" xr:uid="{00000000-0005-0000-0000-00002D180000}"/>
    <cellStyle name="Comma 47" xfId="6171" xr:uid="{00000000-0005-0000-0000-00002C180000}"/>
    <cellStyle name="Comma 48" xfId="11257" xr:uid="{00000000-0005-0000-0000-00000A2C0000}"/>
    <cellStyle name="Comma 49" xfId="16229" xr:uid="{00000000-0005-0000-0000-0000763F0000}"/>
    <cellStyle name="Comma 5" xfId="54" xr:uid="{00000000-0005-0000-0000-000037000000}"/>
    <cellStyle name="Comma 5 2" xfId="672" xr:uid="{00000000-0005-0000-0000-0000AE020000}"/>
    <cellStyle name="Comma 50" xfId="16225" xr:uid="{00000000-0005-0000-0000-0000723F0000}"/>
    <cellStyle name="Comma 51" xfId="16222" xr:uid="{00000000-0005-0000-0000-00006F3F0000}"/>
    <cellStyle name="Comma 52" xfId="6236" xr:uid="{00000000-0005-0000-0000-00006D180000}"/>
    <cellStyle name="Comma 53" xfId="6190" xr:uid="{00000000-0005-0000-0000-00003F180000}"/>
    <cellStyle name="Comma 54" xfId="16248" xr:uid="{00000000-0005-0000-0000-00008B3F0000}"/>
    <cellStyle name="Comma 55" xfId="16256" xr:uid="{00000000-0005-0000-0000-0000943F0000}"/>
    <cellStyle name="Comma 56" xfId="16244" xr:uid="{00000000-0005-0000-0000-0000853F0000}"/>
    <cellStyle name="Comma 57" xfId="16236" xr:uid="{00000000-0005-0000-0000-00007D3F0000}"/>
    <cellStyle name="Comma 58" xfId="16265" xr:uid="{00000000-0005-0000-0000-00009D3F0000}"/>
    <cellStyle name="Comma 59" xfId="16246" xr:uid="{00000000-0005-0000-0000-0000893F0000}"/>
    <cellStyle name="Comma 6" xfId="55" xr:uid="{00000000-0005-0000-0000-000038000000}"/>
    <cellStyle name="Comma 6 2" xfId="673" xr:uid="{00000000-0005-0000-0000-0000AF020000}"/>
    <cellStyle name="Comma 60" xfId="16253" xr:uid="{00000000-0005-0000-0000-0000913F0000}"/>
    <cellStyle name="Comma 61" xfId="16234" xr:uid="{00000000-0005-0000-0000-00007B3F0000}"/>
    <cellStyle name="Comma 62" xfId="16243" xr:uid="{00000000-0005-0000-0000-0000843F0000}"/>
    <cellStyle name="Comma 63" xfId="16238" xr:uid="{00000000-0005-0000-0000-00007F3F0000}"/>
    <cellStyle name="Comma 64" xfId="16269" xr:uid="{00000000-0005-0000-0000-0000A13F0000}"/>
    <cellStyle name="Comma 65" xfId="16232" xr:uid="{00000000-0005-0000-0000-0000793F0000}"/>
    <cellStyle name="Comma 66" xfId="16258" xr:uid="{00000000-0005-0000-0000-0000963F0000}"/>
    <cellStyle name="Comma 67" xfId="16254" xr:uid="{00000000-0005-0000-0000-0000923F0000}"/>
    <cellStyle name="Comma 68" xfId="16261" xr:uid="{00000000-0005-0000-0000-0000993F0000}"/>
    <cellStyle name="Comma 69" xfId="31327" xr:uid="{97DE2276-B92C-44F6-AF10-EE3EB5E3493D}"/>
    <cellStyle name="Comma 7" xfId="56" xr:uid="{00000000-0005-0000-0000-000039000000}"/>
    <cellStyle name="Comma 7 2" xfId="674" xr:uid="{00000000-0005-0000-0000-0000B0020000}"/>
    <cellStyle name="Comma 70" xfId="31335" xr:uid="{F953A055-AB92-42AD-B986-00A9079F3F05}"/>
    <cellStyle name="Comma 71" xfId="31340" xr:uid="{FD88643F-EFF7-47B7-8EF4-AC4BCD35F441}"/>
    <cellStyle name="Comma 72" xfId="31337" xr:uid="{700B0D07-4590-46F4-84A3-5327DAEC5919}"/>
    <cellStyle name="Comma 74" xfId="16322" xr:uid="{00000000-0005-0000-0000-0000D63F0000}"/>
    <cellStyle name="Comma 76" xfId="31325" xr:uid="{7334D57A-9258-4A7A-AF65-B972D65295F3}"/>
    <cellStyle name="Comma 8" xfId="57" xr:uid="{00000000-0005-0000-0000-00003A000000}"/>
    <cellStyle name="Comma 88" xfId="31328" xr:uid="{3C14A57B-8EC8-4A7A-9848-76F28C590739}"/>
    <cellStyle name="Comma 9" xfId="58" xr:uid="{00000000-0005-0000-0000-00003B000000}"/>
    <cellStyle name="Comma 9 2" xfId="675" xr:uid="{00000000-0005-0000-0000-0000B1020000}"/>
    <cellStyle name="Comma0" xfId="59" xr:uid="{00000000-0005-0000-0000-00003C000000}"/>
    <cellStyle name="Comma0 10" xfId="677" xr:uid="{00000000-0005-0000-0000-0000B3020000}"/>
    <cellStyle name="Comma0 10 2" xfId="678" xr:uid="{00000000-0005-0000-0000-0000B4020000}"/>
    <cellStyle name="Comma0 11" xfId="676" xr:uid="{00000000-0005-0000-0000-0000B2020000}"/>
    <cellStyle name="Comma0 2" xfId="60" xr:uid="{00000000-0005-0000-0000-00003D000000}"/>
    <cellStyle name="Comma0 2 2" xfId="61" xr:uid="{00000000-0005-0000-0000-00003E000000}"/>
    <cellStyle name="Comma0 2 2 2" xfId="499" xr:uid="{00000000-0005-0000-0000-0000FD010000}"/>
    <cellStyle name="Comma0 2 3" xfId="498" xr:uid="{00000000-0005-0000-0000-0000FC010000}"/>
    <cellStyle name="Comma0 3" xfId="62" xr:uid="{00000000-0005-0000-0000-00003F000000}"/>
    <cellStyle name="Comma0 3 2" xfId="500" xr:uid="{00000000-0005-0000-0000-0000FE010000}"/>
    <cellStyle name="Comma0 4" xfId="679" xr:uid="{00000000-0005-0000-0000-0000B5020000}"/>
    <cellStyle name="Comma0 5" xfId="680" xr:uid="{00000000-0005-0000-0000-0000B6020000}"/>
    <cellStyle name="Comma0 5 2" xfId="681" xr:uid="{00000000-0005-0000-0000-0000B7020000}"/>
    <cellStyle name="Comma0 5 3" xfId="682" xr:uid="{00000000-0005-0000-0000-0000B8020000}"/>
    <cellStyle name="Comma0 6" xfId="683" xr:uid="{00000000-0005-0000-0000-0000B9020000}"/>
    <cellStyle name="Comma0 6 2" xfId="684" xr:uid="{00000000-0005-0000-0000-0000BA020000}"/>
    <cellStyle name="Comma0 7" xfId="685" xr:uid="{00000000-0005-0000-0000-0000BB020000}"/>
    <cellStyle name="Comma0 7 2" xfId="686" xr:uid="{00000000-0005-0000-0000-0000BC020000}"/>
    <cellStyle name="Comma0 8" xfId="687" xr:uid="{00000000-0005-0000-0000-0000BD020000}"/>
    <cellStyle name="Comma0 9" xfId="688" xr:uid="{00000000-0005-0000-0000-0000BE020000}"/>
    <cellStyle name="Comma0 9 2" xfId="689" xr:uid="{00000000-0005-0000-0000-0000BF020000}"/>
    <cellStyle name="Currency" xfId="2" xr:uid="{00000000-0005-0000-0000-000002000000}"/>
    <cellStyle name="Currency [0]" xfId="3" xr:uid="{00000000-0005-0000-0000-000003000000}"/>
    <cellStyle name="Currency 10 2" xfId="691" xr:uid="{00000000-0005-0000-0000-0000C2020000}"/>
    <cellStyle name="Currency 11" xfId="692" xr:uid="{00000000-0005-0000-0000-0000C3020000}"/>
    <cellStyle name="Currency 11 2" xfId="693" xr:uid="{00000000-0005-0000-0000-0000C4020000}"/>
    <cellStyle name="Currency 12" xfId="694" xr:uid="{00000000-0005-0000-0000-0000C5020000}"/>
    <cellStyle name="Currency 13" xfId="695" xr:uid="{00000000-0005-0000-0000-0000C6020000}"/>
    <cellStyle name="Currency 14" xfId="690" xr:uid="{00000000-0005-0000-0000-0000C0020000}"/>
    <cellStyle name="Currency 15" xfId="31304" xr:uid="{D8F52CD7-1B47-4F8B-8B31-3476EE5754F0}"/>
    <cellStyle name="Currency 16" xfId="31309" xr:uid="{D1CC1DBE-5763-40F1-B8B3-997FE1E8BF2B}"/>
    <cellStyle name="Currency 17" xfId="31312" xr:uid="{ADFB15FD-01BC-4427-BBD1-7A84A3B136C1}"/>
    <cellStyle name="Currency 18" xfId="31329" xr:uid="{46DFCAE2-B6F5-405D-A6E5-A658FB3E15EE}"/>
    <cellStyle name="Currency 19" xfId="31336" xr:uid="{B9E2CEBA-2E70-4B39-A4C0-41989F569C93}"/>
    <cellStyle name="Currency 2 2" xfId="63" xr:uid="{00000000-0005-0000-0000-000041000000}"/>
    <cellStyle name="Currency 2 2 2" xfId="501" xr:uid="{00000000-0005-0000-0000-000000020000}"/>
    <cellStyle name="Currency 20" xfId="31341" xr:uid="{CDFB714F-0F87-4B1B-818C-96DA965DA9D9}"/>
    <cellStyle name="Currency 3" xfId="64" xr:uid="{00000000-0005-0000-0000-000042000000}"/>
    <cellStyle name="Currency 3 2" xfId="65" xr:uid="{00000000-0005-0000-0000-000043000000}"/>
    <cellStyle name="Currency 3 3" xfId="31380" xr:uid="{22B7E2D1-5DD4-4576-891D-713B0F336E93}"/>
    <cellStyle name="Currency 4" xfId="66" xr:uid="{00000000-0005-0000-0000-000044000000}"/>
    <cellStyle name="Currency 5" xfId="67" xr:uid="{00000000-0005-0000-0000-000045000000}"/>
    <cellStyle name="Currency 5 2" xfId="696" xr:uid="{00000000-0005-0000-0000-0000C7020000}"/>
    <cellStyle name="Currency 5 3" xfId="697" xr:uid="{00000000-0005-0000-0000-0000C8020000}"/>
    <cellStyle name="Currency 6" xfId="698" xr:uid="{00000000-0005-0000-0000-0000C9020000}"/>
    <cellStyle name="Currency 6 2" xfId="699" xr:uid="{00000000-0005-0000-0000-0000CA020000}"/>
    <cellStyle name="Currency 7" xfId="700" xr:uid="{00000000-0005-0000-0000-0000CB020000}"/>
    <cellStyle name="Currency 7 2" xfId="701" xr:uid="{00000000-0005-0000-0000-0000CC020000}"/>
    <cellStyle name="Currency 8" xfId="702" xr:uid="{00000000-0005-0000-0000-0000CD020000}"/>
    <cellStyle name="Currency 8 2" xfId="703" xr:uid="{00000000-0005-0000-0000-0000CE020000}"/>
    <cellStyle name="Currency 9" xfId="704" xr:uid="{00000000-0005-0000-0000-0000CF020000}"/>
    <cellStyle name="Currency0" xfId="68" xr:uid="{00000000-0005-0000-0000-000046000000}"/>
    <cellStyle name="Currency0 10" xfId="706" xr:uid="{00000000-0005-0000-0000-0000D1020000}"/>
    <cellStyle name="Currency0 10 2" xfId="707" xr:uid="{00000000-0005-0000-0000-0000D2020000}"/>
    <cellStyle name="Currency0 11" xfId="705" xr:uid="{00000000-0005-0000-0000-0000D0020000}"/>
    <cellStyle name="Currency0 12" xfId="409" xr:uid="{00000000-0005-0000-0000-0000A3010000}"/>
    <cellStyle name="Currency0 2" xfId="69" xr:uid="{00000000-0005-0000-0000-000047000000}"/>
    <cellStyle name="Currency0 2 2" xfId="70" xr:uid="{00000000-0005-0000-0000-000048000000}"/>
    <cellStyle name="Currency0 2 2 2" xfId="503" xr:uid="{00000000-0005-0000-0000-000002020000}"/>
    <cellStyle name="Currency0 2 2 3" xfId="411" xr:uid="{00000000-0005-0000-0000-0000A5010000}"/>
    <cellStyle name="Currency0 2 3" xfId="502" xr:uid="{00000000-0005-0000-0000-000001020000}"/>
    <cellStyle name="Currency0 2 4" xfId="410" xr:uid="{00000000-0005-0000-0000-0000A4010000}"/>
    <cellStyle name="Currency0 3" xfId="71" xr:uid="{00000000-0005-0000-0000-000049000000}"/>
    <cellStyle name="Currency0 3 2" xfId="504" xr:uid="{00000000-0005-0000-0000-000003020000}"/>
    <cellStyle name="Currency0 3 3" xfId="412" xr:uid="{00000000-0005-0000-0000-0000A6010000}"/>
    <cellStyle name="Currency0 4" xfId="708" xr:uid="{00000000-0005-0000-0000-0000D3020000}"/>
    <cellStyle name="Currency0 5" xfId="709" xr:uid="{00000000-0005-0000-0000-0000D4020000}"/>
    <cellStyle name="Currency0 5 2" xfId="710" xr:uid="{00000000-0005-0000-0000-0000D5020000}"/>
    <cellStyle name="Currency0 5 3" xfId="711" xr:uid="{00000000-0005-0000-0000-0000D6020000}"/>
    <cellStyle name="Currency0 6" xfId="712" xr:uid="{00000000-0005-0000-0000-0000D7020000}"/>
    <cellStyle name="Currency0 6 2" xfId="713" xr:uid="{00000000-0005-0000-0000-0000D8020000}"/>
    <cellStyle name="Currency0 7" xfId="714" xr:uid="{00000000-0005-0000-0000-0000D9020000}"/>
    <cellStyle name="Currency0 7 2" xfId="715" xr:uid="{00000000-0005-0000-0000-0000DA020000}"/>
    <cellStyle name="Currency0 8" xfId="716" xr:uid="{00000000-0005-0000-0000-0000DB020000}"/>
    <cellStyle name="Currency0 9" xfId="717" xr:uid="{00000000-0005-0000-0000-0000DC020000}"/>
    <cellStyle name="Currency0 9 2" xfId="718" xr:uid="{00000000-0005-0000-0000-0000DD020000}"/>
    <cellStyle name="Date" xfId="72" xr:uid="{00000000-0005-0000-0000-00004A000000}"/>
    <cellStyle name="Date 10" xfId="720" xr:uid="{00000000-0005-0000-0000-0000DF020000}"/>
    <cellStyle name="Date 10 2" xfId="721" xr:uid="{00000000-0005-0000-0000-0000E0020000}"/>
    <cellStyle name="Date 11" xfId="719" xr:uid="{00000000-0005-0000-0000-0000DE020000}"/>
    <cellStyle name="Date 2" xfId="73" xr:uid="{00000000-0005-0000-0000-00004B000000}"/>
    <cellStyle name="Date 2 2" xfId="74" xr:uid="{00000000-0005-0000-0000-00004C000000}"/>
    <cellStyle name="Date 2 2 2" xfId="506" xr:uid="{00000000-0005-0000-0000-000005020000}"/>
    <cellStyle name="Date 2 3" xfId="505" xr:uid="{00000000-0005-0000-0000-000004020000}"/>
    <cellStyle name="Date 3" xfId="75" xr:uid="{00000000-0005-0000-0000-00004D000000}"/>
    <cellStyle name="Date 3 2" xfId="507" xr:uid="{00000000-0005-0000-0000-000006020000}"/>
    <cellStyle name="Date 4" xfId="722" xr:uid="{00000000-0005-0000-0000-0000E1020000}"/>
    <cellStyle name="Date 5" xfId="723" xr:uid="{00000000-0005-0000-0000-0000E2020000}"/>
    <cellStyle name="Date 5 2" xfId="724" xr:uid="{00000000-0005-0000-0000-0000E3020000}"/>
    <cellStyle name="Date 5 3" xfId="725" xr:uid="{00000000-0005-0000-0000-0000E4020000}"/>
    <cellStyle name="Date 6" xfId="726" xr:uid="{00000000-0005-0000-0000-0000E5020000}"/>
    <cellStyle name="Date 6 2" xfId="727" xr:uid="{00000000-0005-0000-0000-0000E6020000}"/>
    <cellStyle name="Date 7" xfId="728" xr:uid="{00000000-0005-0000-0000-0000E7020000}"/>
    <cellStyle name="Date 7 2" xfId="729" xr:uid="{00000000-0005-0000-0000-0000E8020000}"/>
    <cellStyle name="Date 8" xfId="730" xr:uid="{00000000-0005-0000-0000-0000E9020000}"/>
    <cellStyle name="Date 9" xfId="731" xr:uid="{00000000-0005-0000-0000-0000EA020000}"/>
    <cellStyle name="Date 9 2" xfId="732" xr:uid="{00000000-0005-0000-0000-0000EB020000}"/>
    <cellStyle name="Explanatory Text 2" xfId="76" xr:uid="{00000000-0005-0000-0000-00004E000000}"/>
    <cellStyle name="Explanatory Text 2 2" xfId="391" xr:uid="{00000000-0005-0000-0000-000091010000}"/>
    <cellStyle name="Explanatory Text 2 3" xfId="31358" xr:uid="{5B145E56-40CC-497E-95B9-AAB4D117693D}"/>
    <cellStyle name="Fixed" xfId="77" xr:uid="{00000000-0005-0000-0000-00004F000000}"/>
    <cellStyle name="Fixed 10" xfId="734" xr:uid="{00000000-0005-0000-0000-0000ED020000}"/>
    <cellStyle name="Fixed 10 2" xfId="735" xr:uid="{00000000-0005-0000-0000-0000EE020000}"/>
    <cellStyle name="Fixed 11" xfId="733" xr:uid="{00000000-0005-0000-0000-0000EC020000}"/>
    <cellStyle name="Fixed 2" xfId="78" xr:uid="{00000000-0005-0000-0000-000050000000}"/>
    <cellStyle name="Fixed 2 2" xfId="79" xr:uid="{00000000-0005-0000-0000-000051000000}"/>
    <cellStyle name="Fixed 2 2 2" xfId="509" xr:uid="{00000000-0005-0000-0000-000008020000}"/>
    <cellStyle name="Fixed 2 3" xfId="508" xr:uid="{00000000-0005-0000-0000-000007020000}"/>
    <cellStyle name="Fixed 3" xfId="80" xr:uid="{00000000-0005-0000-0000-000052000000}"/>
    <cellStyle name="Fixed 3 2" xfId="510" xr:uid="{00000000-0005-0000-0000-000009020000}"/>
    <cellStyle name="Fixed 4" xfId="736" xr:uid="{00000000-0005-0000-0000-0000EF020000}"/>
    <cellStyle name="Fixed 5" xfId="737" xr:uid="{00000000-0005-0000-0000-0000F0020000}"/>
    <cellStyle name="Fixed 5 2" xfId="738" xr:uid="{00000000-0005-0000-0000-0000F1020000}"/>
    <cellStyle name="Fixed 5 3" xfId="739" xr:uid="{00000000-0005-0000-0000-0000F2020000}"/>
    <cellStyle name="Fixed 6" xfId="740" xr:uid="{00000000-0005-0000-0000-0000F3020000}"/>
    <cellStyle name="Fixed 6 2" xfId="741" xr:uid="{00000000-0005-0000-0000-0000F4020000}"/>
    <cellStyle name="Fixed 7" xfId="742" xr:uid="{00000000-0005-0000-0000-0000F5020000}"/>
    <cellStyle name="Fixed 7 2" xfId="743" xr:uid="{00000000-0005-0000-0000-0000F6020000}"/>
    <cellStyle name="Fixed 8" xfId="744" xr:uid="{00000000-0005-0000-0000-0000F7020000}"/>
    <cellStyle name="Fixed 9" xfId="745" xr:uid="{00000000-0005-0000-0000-0000F8020000}"/>
    <cellStyle name="Fixed 9 2" xfId="746" xr:uid="{00000000-0005-0000-0000-0000F9020000}"/>
    <cellStyle name="Good 2" xfId="81" xr:uid="{00000000-0005-0000-0000-000053000000}"/>
    <cellStyle name="Good 2 2" xfId="392" xr:uid="{00000000-0005-0000-0000-000092010000}"/>
    <cellStyle name="Grey" xfId="82" xr:uid="{00000000-0005-0000-0000-000054000000}"/>
    <cellStyle name="Grey 2" xfId="83" xr:uid="{00000000-0005-0000-0000-000055000000}"/>
    <cellStyle name="HEADER" xfId="84" xr:uid="{00000000-0005-0000-0000-000056000000}"/>
    <cellStyle name="HEADER 2" xfId="414" xr:uid="{00000000-0005-0000-0000-0000A8010000}"/>
    <cellStyle name="Header1" xfId="85" xr:uid="{00000000-0005-0000-0000-000057000000}"/>
    <cellStyle name="Header1 2" xfId="415" xr:uid="{00000000-0005-0000-0000-0000A9010000}"/>
    <cellStyle name="Header2" xfId="86" xr:uid="{00000000-0005-0000-0000-000058000000}"/>
    <cellStyle name="Header2 2" xfId="416" xr:uid="{00000000-0005-0000-0000-0000AA010000}"/>
    <cellStyle name="Heading 1 2" xfId="87" xr:uid="{00000000-0005-0000-0000-000059000000}"/>
    <cellStyle name="Heading 1 2 2" xfId="88" xr:uid="{00000000-0005-0000-0000-00005A000000}"/>
    <cellStyle name="Heading 1 2 3" xfId="417" xr:uid="{00000000-0005-0000-0000-0000AB010000}"/>
    <cellStyle name="Heading 1 2 4" xfId="31357" xr:uid="{38484C26-3A52-4791-A646-84C10C9C2900}"/>
    <cellStyle name="Heading 1 3" xfId="89" xr:uid="{00000000-0005-0000-0000-00005B000000}"/>
    <cellStyle name="Heading 1 3 2" xfId="748" xr:uid="{00000000-0005-0000-0000-0000FB020000}"/>
    <cellStyle name="Heading 1 3 3" xfId="749" xr:uid="{00000000-0005-0000-0000-0000FC020000}"/>
    <cellStyle name="Heading 1 3 4" xfId="750" xr:uid="{00000000-0005-0000-0000-0000FD020000}"/>
    <cellStyle name="Heading 1 3 5" xfId="751" xr:uid="{00000000-0005-0000-0000-0000FE020000}"/>
    <cellStyle name="Heading 1 3 6" xfId="752" xr:uid="{00000000-0005-0000-0000-0000FF020000}"/>
    <cellStyle name="Heading 1 3 7" xfId="747" xr:uid="{00000000-0005-0000-0000-0000FA020000}"/>
    <cellStyle name="Heading 1 3 8" xfId="393" xr:uid="{00000000-0005-0000-0000-000093010000}"/>
    <cellStyle name="Heading 1 4" xfId="753" xr:uid="{00000000-0005-0000-0000-000000030000}"/>
    <cellStyle name="Heading 1 5" xfId="754" xr:uid="{00000000-0005-0000-0000-000001030000}"/>
    <cellStyle name="Heading 1 6" xfId="755" xr:uid="{00000000-0005-0000-0000-000002030000}"/>
    <cellStyle name="Heading 1 7" xfId="756" xr:uid="{00000000-0005-0000-0000-000003030000}"/>
    <cellStyle name="Heading 1 8" xfId="757" xr:uid="{00000000-0005-0000-0000-000004030000}"/>
    <cellStyle name="Heading 1 9" xfId="758" xr:uid="{00000000-0005-0000-0000-000005030000}"/>
    <cellStyle name="Heading 2 10" xfId="759" xr:uid="{00000000-0005-0000-0000-000006030000}"/>
    <cellStyle name="Heading 2 2" xfId="90" xr:uid="{00000000-0005-0000-0000-00005C000000}"/>
    <cellStyle name="Heading 2 2 2" xfId="91" xr:uid="{00000000-0005-0000-0000-00005D000000}"/>
    <cellStyle name="Heading 2 2 3" xfId="419" xr:uid="{00000000-0005-0000-0000-0000AD010000}"/>
    <cellStyle name="Heading 2 2 4" xfId="31361" xr:uid="{BA0D27AE-E428-4AD4-B2DA-050AAB870681}"/>
    <cellStyle name="Heading 2 3" xfId="92" xr:uid="{00000000-0005-0000-0000-00005E000000}"/>
    <cellStyle name="Heading 2 3 2" xfId="418" xr:uid="{00000000-0005-0000-0000-0000AC010000}"/>
    <cellStyle name="Heading 2 4" xfId="394" xr:uid="{00000000-0005-0000-0000-000094010000}"/>
    <cellStyle name="Heading 2 4 2" xfId="761" xr:uid="{00000000-0005-0000-0000-000008030000}"/>
    <cellStyle name="Heading 2 4 3" xfId="762" xr:uid="{00000000-0005-0000-0000-000009030000}"/>
    <cellStyle name="Heading 2 4 4" xfId="763" xr:uid="{00000000-0005-0000-0000-00000A030000}"/>
    <cellStyle name="Heading 2 4 5" xfId="764" xr:uid="{00000000-0005-0000-0000-00000B030000}"/>
    <cellStyle name="Heading 2 4 6" xfId="765" xr:uid="{00000000-0005-0000-0000-00000C030000}"/>
    <cellStyle name="Heading 2 4 7" xfId="760" xr:uid="{00000000-0005-0000-0000-000007030000}"/>
    <cellStyle name="Heading 2 5" xfId="766" xr:uid="{00000000-0005-0000-0000-00000D030000}"/>
    <cellStyle name="Heading 2 6" xfId="767" xr:uid="{00000000-0005-0000-0000-00000E030000}"/>
    <cellStyle name="Heading 2 7" xfId="768" xr:uid="{00000000-0005-0000-0000-00000F030000}"/>
    <cellStyle name="Heading 2 8" xfId="769" xr:uid="{00000000-0005-0000-0000-000010030000}"/>
    <cellStyle name="Heading 2 9" xfId="770" xr:uid="{00000000-0005-0000-0000-000011030000}"/>
    <cellStyle name="Heading 3 2" xfId="93" xr:uid="{00000000-0005-0000-0000-00005F000000}"/>
    <cellStyle name="Heading 3 2 2" xfId="772" xr:uid="{00000000-0005-0000-0000-000013030000}"/>
    <cellStyle name="Heading 3 2 3" xfId="773" xr:uid="{00000000-0005-0000-0000-000014030000}"/>
    <cellStyle name="Heading 3 2 4" xfId="774" xr:uid="{00000000-0005-0000-0000-000015030000}"/>
    <cellStyle name="Heading 3 2 5" xfId="775" xr:uid="{00000000-0005-0000-0000-000016030000}"/>
    <cellStyle name="Heading 3 2 6" xfId="776" xr:uid="{00000000-0005-0000-0000-000017030000}"/>
    <cellStyle name="Heading 3 2 7" xfId="771" xr:uid="{00000000-0005-0000-0000-000012030000}"/>
    <cellStyle name="Heading 3 2 8" xfId="395" xr:uid="{00000000-0005-0000-0000-000095010000}"/>
    <cellStyle name="Heading 3 2 9" xfId="31359" xr:uid="{011DA15C-A6FF-4248-8DCB-F39F6C3531D9}"/>
    <cellStyle name="Heading 4 2" xfId="94" xr:uid="{00000000-0005-0000-0000-000060000000}"/>
    <cellStyle name="Heading 4 2 2" xfId="778" xr:uid="{00000000-0005-0000-0000-000019030000}"/>
    <cellStyle name="Heading 4 2 3" xfId="779" xr:uid="{00000000-0005-0000-0000-00001A030000}"/>
    <cellStyle name="Heading 4 2 4" xfId="780" xr:uid="{00000000-0005-0000-0000-00001B030000}"/>
    <cellStyle name="Heading 4 2 5" xfId="781" xr:uid="{00000000-0005-0000-0000-00001C030000}"/>
    <cellStyle name="Heading 4 2 6" xfId="782" xr:uid="{00000000-0005-0000-0000-00001D030000}"/>
    <cellStyle name="Heading 4 2 7" xfId="777" xr:uid="{00000000-0005-0000-0000-000018030000}"/>
    <cellStyle name="Heading 4 2 8" xfId="396" xr:uid="{00000000-0005-0000-0000-000096010000}"/>
    <cellStyle name="Heading 4 2 9" xfId="31360" xr:uid="{020A141A-8F58-4726-B27E-DF066C05B672}"/>
    <cellStyle name="Heading1" xfId="95" xr:uid="{00000000-0005-0000-0000-000061000000}"/>
    <cellStyle name="Heading1 10" xfId="784" xr:uid="{00000000-0005-0000-0000-00001F030000}"/>
    <cellStyle name="Heading1 10 2" xfId="785" xr:uid="{00000000-0005-0000-0000-000020030000}"/>
    <cellStyle name="Heading1 11" xfId="783" xr:uid="{00000000-0005-0000-0000-00001E030000}"/>
    <cellStyle name="Heading1 2" xfId="96" xr:uid="{00000000-0005-0000-0000-000062000000}"/>
    <cellStyle name="Heading1 2 2" xfId="97" xr:uid="{00000000-0005-0000-0000-000063000000}"/>
    <cellStyle name="Heading1 2 2 2" xfId="512" xr:uid="{00000000-0005-0000-0000-00000B020000}"/>
    <cellStyle name="Heading1 2 3" xfId="511" xr:uid="{00000000-0005-0000-0000-00000A020000}"/>
    <cellStyle name="Heading1 3" xfId="98" xr:uid="{00000000-0005-0000-0000-000064000000}"/>
    <cellStyle name="Heading1 3 2" xfId="513" xr:uid="{00000000-0005-0000-0000-00000C020000}"/>
    <cellStyle name="Heading1 4" xfId="786" xr:uid="{00000000-0005-0000-0000-000021030000}"/>
    <cellStyle name="Heading1 5" xfId="787" xr:uid="{00000000-0005-0000-0000-000022030000}"/>
    <cellStyle name="Heading1 5 2" xfId="788" xr:uid="{00000000-0005-0000-0000-000023030000}"/>
    <cellStyle name="Heading1 5 3" xfId="789" xr:uid="{00000000-0005-0000-0000-000024030000}"/>
    <cellStyle name="Heading1 6" xfId="790" xr:uid="{00000000-0005-0000-0000-000025030000}"/>
    <cellStyle name="Heading1 6 2" xfId="791" xr:uid="{00000000-0005-0000-0000-000026030000}"/>
    <cellStyle name="Heading1 7" xfId="792" xr:uid="{00000000-0005-0000-0000-000027030000}"/>
    <cellStyle name="Heading1 7 2" xfId="793" xr:uid="{00000000-0005-0000-0000-000028030000}"/>
    <cellStyle name="Heading1 8" xfId="794" xr:uid="{00000000-0005-0000-0000-000029030000}"/>
    <cellStyle name="Heading1 9" xfId="795" xr:uid="{00000000-0005-0000-0000-00002A030000}"/>
    <cellStyle name="Heading1 9 2" xfId="796" xr:uid="{00000000-0005-0000-0000-00002B030000}"/>
    <cellStyle name="Heading1_2011-10 LIEE Table 6 (2)" xfId="99" xr:uid="{00000000-0005-0000-0000-000065000000}"/>
    <cellStyle name="Heading2" xfId="100" xr:uid="{00000000-0005-0000-0000-000066000000}"/>
    <cellStyle name="Heading2 10" xfId="798" xr:uid="{00000000-0005-0000-0000-00002D030000}"/>
    <cellStyle name="Heading2 10 2" xfId="799" xr:uid="{00000000-0005-0000-0000-00002E030000}"/>
    <cellStyle name="Heading2 11" xfId="797" xr:uid="{00000000-0005-0000-0000-00002C030000}"/>
    <cellStyle name="Heading2 2" xfId="101" xr:uid="{00000000-0005-0000-0000-000067000000}"/>
    <cellStyle name="Heading2 2 2" xfId="102" xr:uid="{00000000-0005-0000-0000-000068000000}"/>
    <cellStyle name="Heading2 2 2 2" xfId="515" xr:uid="{00000000-0005-0000-0000-00000E020000}"/>
    <cellStyle name="Heading2 2 3" xfId="514" xr:uid="{00000000-0005-0000-0000-00000D020000}"/>
    <cellStyle name="Heading2 3" xfId="103" xr:uid="{00000000-0005-0000-0000-000069000000}"/>
    <cellStyle name="Heading2 3 2" xfId="516" xr:uid="{00000000-0005-0000-0000-00000F020000}"/>
    <cellStyle name="Heading2 4" xfId="800" xr:uid="{00000000-0005-0000-0000-00002F030000}"/>
    <cellStyle name="Heading2 5" xfId="801" xr:uid="{00000000-0005-0000-0000-000030030000}"/>
    <cellStyle name="Heading2 5 2" xfId="802" xr:uid="{00000000-0005-0000-0000-000031030000}"/>
    <cellStyle name="Heading2 5 3" xfId="803" xr:uid="{00000000-0005-0000-0000-000032030000}"/>
    <cellStyle name="Heading2 6" xfId="804" xr:uid="{00000000-0005-0000-0000-000033030000}"/>
    <cellStyle name="Heading2 6 2" xfId="805" xr:uid="{00000000-0005-0000-0000-000034030000}"/>
    <cellStyle name="Heading2 7" xfId="806" xr:uid="{00000000-0005-0000-0000-000035030000}"/>
    <cellStyle name="Heading2 7 2" xfId="807" xr:uid="{00000000-0005-0000-0000-000036030000}"/>
    <cellStyle name="Heading2 8" xfId="808" xr:uid="{00000000-0005-0000-0000-000037030000}"/>
    <cellStyle name="Heading2 9" xfId="809" xr:uid="{00000000-0005-0000-0000-000038030000}"/>
    <cellStyle name="Heading2 9 2" xfId="810" xr:uid="{00000000-0005-0000-0000-000039030000}"/>
    <cellStyle name="Heading2_2011-10 LIEE Table 6 (2)" xfId="104" xr:uid="{00000000-0005-0000-0000-00006A000000}"/>
    <cellStyle name="Hidden" xfId="105" xr:uid="{00000000-0005-0000-0000-00006B000000}"/>
    <cellStyle name="Hidden 2" xfId="517" xr:uid="{00000000-0005-0000-0000-000010020000}"/>
    <cellStyle name="HIGHLIGHT" xfId="106" xr:uid="{00000000-0005-0000-0000-00006C000000}"/>
    <cellStyle name="HIGHLIGHT 2" xfId="420" xr:uid="{00000000-0005-0000-0000-0000AE010000}"/>
    <cellStyle name="Hyperlink 2" xfId="107" xr:uid="{00000000-0005-0000-0000-00006D000000}"/>
    <cellStyle name="Hyperlink 3" xfId="31315" xr:uid="{E96399A0-5971-4D3A-ABFB-C3091EDEA91E}"/>
    <cellStyle name="Input [yellow]" xfId="108" xr:uid="{00000000-0005-0000-0000-00006E000000}"/>
    <cellStyle name="Input [yellow] 2" xfId="109" xr:uid="{00000000-0005-0000-0000-00006F000000}"/>
    <cellStyle name="Input 10" xfId="16226" xr:uid="{00000000-0005-0000-0000-0000733F0000}"/>
    <cellStyle name="Input 2" xfId="110" xr:uid="{00000000-0005-0000-0000-000070000000}"/>
    <cellStyle name="Input 2 2" xfId="812" xr:uid="{00000000-0005-0000-0000-00003B030000}"/>
    <cellStyle name="Input 2 3" xfId="813" xr:uid="{00000000-0005-0000-0000-00003C030000}"/>
    <cellStyle name="Input 2 4" xfId="814" xr:uid="{00000000-0005-0000-0000-00003D030000}"/>
    <cellStyle name="Input 2 5" xfId="815" xr:uid="{00000000-0005-0000-0000-00003E030000}"/>
    <cellStyle name="Input 2 6" xfId="816" xr:uid="{00000000-0005-0000-0000-00003F030000}"/>
    <cellStyle name="Input 2 7" xfId="811" xr:uid="{00000000-0005-0000-0000-00003A030000}"/>
    <cellStyle name="Input 2 8" xfId="397" xr:uid="{00000000-0005-0000-0000-000097010000}"/>
    <cellStyle name="Input 3" xfId="111" xr:uid="{00000000-0005-0000-0000-000071000000}"/>
    <cellStyle name="Input 3 2" xfId="817" xr:uid="{00000000-0005-0000-0000-000040030000}"/>
    <cellStyle name="Input 4" xfId="112" xr:uid="{00000000-0005-0000-0000-000072000000}"/>
    <cellStyle name="Input 4 2" xfId="818" xr:uid="{00000000-0005-0000-0000-000041030000}"/>
    <cellStyle name="Input 5" xfId="113" xr:uid="{00000000-0005-0000-0000-000073000000}"/>
    <cellStyle name="Input 5 2" xfId="819" xr:uid="{00000000-0005-0000-0000-000042030000}"/>
    <cellStyle name="Input 6" xfId="114" xr:uid="{00000000-0005-0000-0000-000074000000}"/>
    <cellStyle name="Input 6 2" xfId="820" xr:uid="{00000000-0005-0000-0000-000043030000}"/>
    <cellStyle name="Input 7" xfId="821" xr:uid="{00000000-0005-0000-0000-000044030000}"/>
    <cellStyle name="Input 8" xfId="2789" xr:uid="{00000000-0005-0000-0000-0000F50A0000}"/>
    <cellStyle name="Input 9" xfId="16228" xr:uid="{00000000-0005-0000-0000-0000753F0000}"/>
    <cellStyle name="Label" xfId="31348" xr:uid="{99F3C6A8-A6AB-41CF-A468-A8CA8FDABB83}"/>
    <cellStyle name="Linked Cell 2" xfId="115" xr:uid="{00000000-0005-0000-0000-000075000000}"/>
    <cellStyle name="Linked Cell 2 2" xfId="398" xr:uid="{00000000-0005-0000-0000-000098010000}"/>
    <cellStyle name="Neutral 2" xfId="116" xr:uid="{00000000-0005-0000-0000-000076000000}"/>
    <cellStyle name="Neutral 2 2" xfId="399" xr:uid="{00000000-0005-0000-0000-000099010000}"/>
    <cellStyle name="no dec" xfId="117" xr:uid="{00000000-0005-0000-0000-000077000000}"/>
    <cellStyle name="no dec 2" xfId="118" xr:uid="{00000000-0005-0000-0000-000078000000}"/>
    <cellStyle name="no dec 2 2" xfId="119" xr:uid="{00000000-0005-0000-0000-000079000000}"/>
    <cellStyle name="no dec_2011-12 LIEE Table 1 Updated budget" xfId="120" xr:uid="{00000000-0005-0000-0000-00007A000000}"/>
    <cellStyle name="Normal" xfId="0" builtinId="0"/>
    <cellStyle name="Normal - Style1" xfId="121" xr:uid="{00000000-0005-0000-0000-00007B000000}"/>
    <cellStyle name="Normal - Style1 2" xfId="122" xr:uid="{00000000-0005-0000-0000-00007C000000}"/>
    <cellStyle name="Normal - Style1 2 2" xfId="123" xr:uid="{00000000-0005-0000-0000-00007D000000}"/>
    <cellStyle name="Normal - Style1_2011-12 LIEE Table 1 Updated budget" xfId="124" xr:uid="{00000000-0005-0000-0000-00007E000000}"/>
    <cellStyle name="Normal 10 3" xfId="822" xr:uid="{00000000-0005-0000-0000-000045030000}"/>
    <cellStyle name="Normal 100" xfId="16223" xr:uid="{00000000-0005-0000-0000-0000703F0000}"/>
    <cellStyle name="Normal 101" xfId="16227" xr:uid="{00000000-0005-0000-0000-0000743F0000}"/>
    <cellStyle name="Normal 102" xfId="11200" xr:uid="{00000000-0005-0000-0000-0000D12B0000}"/>
    <cellStyle name="Normal 102 3" xfId="26298" xr:uid="{00000000-0005-0000-0000-0000CE660000}"/>
    <cellStyle name="Normal 103" xfId="11205" xr:uid="{00000000-0005-0000-0000-0000D62B0000}"/>
    <cellStyle name="Normal 103 3" xfId="26302" xr:uid="{00000000-0005-0000-0000-0000D2660000}"/>
    <cellStyle name="Normal 104" xfId="11203" xr:uid="{00000000-0005-0000-0000-0000D42B0000}"/>
    <cellStyle name="Normal 104 3" xfId="26300" xr:uid="{00000000-0005-0000-0000-0000D0660000}"/>
    <cellStyle name="Normal 105" xfId="11202" xr:uid="{00000000-0005-0000-0000-0000D32B0000}"/>
    <cellStyle name="Normal 105 3" xfId="26299" xr:uid="{00000000-0005-0000-0000-0000CF660000}"/>
    <cellStyle name="Normal 106" xfId="6178" xr:uid="{00000000-0005-0000-0000-000033180000}"/>
    <cellStyle name="Normal 107" xfId="6183" xr:uid="{00000000-0005-0000-0000-000038180000}"/>
    <cellStyle name="Normal 108" xfId="7863" xr:uid="{00000000-0005-0000-0000-0000C81E0000}"/>
    <cellStyle name="Normal 109" xfId="6180" xr:uid="{00000000-0005-0000-0000-000035180000}"/>
    <cellStyle name="Normal 11" xfId="125" xr:uid="{00000000-0005-0000-0000-000081000000}"/>
    <cellStyle name="Normal 110" xfId="16257" xr:uid="{00000000-0005-0000-0000-0000953F0000}"/>
    <cellStyle name="Normal 111" xfId="16252" xr:uid="{00000000-0005-0000-0000-0000903F0000}"/>
    <cellStyle name="Normal 112" xfId="16242" xr:uid="{00000000-0005-0000-0000-0000833F0000}"/>
    <cellStyle name="Normal 113" xfId="16247" xr:uid="{00000000-0005-0000-0000-00008A3F0000}"/>
    <cellStyle name="Normal 114" xfId="16245" xr:uid="{00000000-0005-0000-0000-0000873F0000}"/>
    <cellStyle name="Normal 115" xfId="16259" xr:uid="{00000000-0005-0000-0000-0000973F0000}"/>
    <cellStyle name="Normal 116" xfId="16251" xr:uid="{00000000-0005-0000-0000-00008F3F0000}"/>
    <cellStyle name="Normal 12" xfId="126" xr:uid="{00000000-0005-0000-0000-000082000000}"/>
    <cellStyle name="Normal 120" xfId="16255" xr:uid="{00000000-0005-0000-0000-0000933F0000}"/>
    <cellStyle name="Normal 121" xfId="16266" xr:uid="{00000000-0005-0000-0000-00009E3F0000}"/>
    <cellStyle name="Normal 122" xfId="16262" xr:uid="{00000000-0005-0000-0000-00009A3F0000}"/>
    <cellStyle name="Normal 123" xfId="31289" xr:uid="{FBEA2D99-D369-483B-BED7-C1998B835B34}"/>
    <cellStyle name="Normal 124" xfId="31290" xr:uid="{2E2B97BA-E12D-44EF-B247-B34495F81688}"/>
    <cellStyle name="Normal 125" xfId="31291" xr:uid="{168E5EE2-6DA5-4A0C-835E-FAFE1783EA56}"/>
    <cellStyle name="Normal 126" xfId="31292" xr:uid="{758ADC18-A6D0-4793-A4B6-34E020A56F42}"/>
    <cellStyle name="Normal 127" xfId="31294" xr:uid="{E6A7E0B2-4E19-4BB5-A533-33E1C6A48C64}"/>
    <cellStyle name="Normal 128" xfId="31296" xr:uid="{22752D76-EDF5-489D-A8A0-4F4526848F1A}"/>
    <cellStyle name="Normal 128 2" xfId="31298" xr:uid="{5B81C9FA-D312-475B-A660-014560E53EB0}"/>
    <cellStyle name="Normal 129" xfId="31299" xr:uid="{AD19CD9E-2C4E-425B-9C94-361D0B209E0B}"/>
    <cellStyle name="Normal 13" xfId="127" xr:uid="{00000000-0005-0000-0000-000083000000}"/>
    <cellStyle name="Normal 130" xfId="31301" xr:uid="{42E10912-0766-4472-9EA6-9A56619DF6E8}"/>
    <cellStyle name="Normal 131" xfId="31303" xr:uid="{699AB908-9802-4D43-AE19-650B56949FF5}"/>
    <cellStyle name="Normal 132" xfId="31308" xr:uid="{9AE3A9E9-F5BE-4A10-85BB-DB5BA10E36F6}"/>
    <cellStyle name="Normal 133" xfId="31311" xr:uid="{0E40748E-13BC-47E8-ACE5-3AD91954FA01}"/>
    <cellStyle name="Normal 134" xfId="31313" xr:uid="{0825EE89-4506-4C94-B097-97DF63D2C3D0}"/>
    <cellStyle name="Normal 134 2" xfId="31314" xr:uid="{0AF70000-9F9B-4FDB-897D-16EE7DB64404}"/>
    <cellStyle name="Normal 134 2 2" xfId="31317" xr:uid="{F7300E3A-3374-4803-AE8E-3CD5F79DA2DF}"/>
    <cellStyle name="Normal 134 2 2 2" xfId="31319" xr:uid="{968617F6-37E5-4F71-8F99-40F894EEDACA}"/>
    <cellStyle name="Normal 134 2 2 3" xfId="31321" xr:uid="{3D50098E-1E59-49A0-9DA9-FCFF9C3469F5}"/>
    <cellStyle name="Normal 136" xfId="31288" xr:uid="{00000000-0005-0000-0000-00004E7A0000}"/>
    <cellStyle name="Normal 137" xfId="31316" xr:uid="{3FE242D7-0086-4CC4-B631-27D3399A42D0}"/>
    <cellStyle name="Normal 137 2" xfId="31318" xr:uid="{11B9AF39-1B1C-4B67-B8C5-8E7A163A7AB7}"/>
    <cellStyle name="Normal 137 3" xfId="31320" xr:uid="{443EA6D9-DFEB-4827-B5BE-BFDE206FEC3A}"/>
    <cellStyle name="Normal 137 4" xfId="31324" xr:uid="{984324BC-A0E8-42FC-A533-7FEA24FFFB48}"/>
    <cellStyle name="Normal 138" xfId="31322" xr:uid="{ED1C11B3-0286-45BF-B11F-A19C9839A8AE}"/>
    <cellStyle name="Normal 139" xfId="31330" xr:uid="{6EBB583E-A9CB-4904-A2BB-B763017F7740}"/>
    <cellStyle name="Normal 14 2" xfId="823" xr:uid="{00000000-0005-0000-0000-000046030000}"/>
    <cellStyle name="Normal 140" xfId="31334" xr:uid="{C972E0D7-ADCE-47A8-BA9C-0B038316E1D8}"/>
    <cellStyle name="Normal 140 2" xfId="31377" xr:uid="{FDA01FFE-C899-4119-A3EC-40BE21ED881C}"/>
    <cellStyle name="Normal 141" xfId="31338" xr:uid="{124FBA69-75CD-4CAC-9879-F2B6D8046009}"/>
    <cellStyle name="Normal 142" xfId="31339" xr:uid="{7B14B728-E686-40A8-AABC-79AAFEEAC3BA}"/>
    <cellStyle name="Normal 15" xfId="128" xr:uid="{00000000-0005-0000-0000-000085000000}"/>
    <cellStyle name="Normal 151" xfId="31384" xr:uid="{4F643326-BAE2-4B33-89AB-5378DC969EF4}"/>
    <cellStyle name="Normal 16" xfId="129" xr:uid="{00000000-0005-0000-0000-000086000000}"/>
    <cellStyle name="Normal 17" xfId="130" xr:uid="{00000000-0005-0000-0000-000087000000}"/>
    <cellStyle name="Normal 17 2" xfId="824" xr:uid="{00000000-0005-0000-0000-000047030000}"/>
    <cellStyle name="Normal 17 3" xfId="825" xr:uid="{00000000-0005-0000-0000-000048030000}"/>
    <cellStyle name="Normal 18" xfId="131" xr:uid="{00000000-0005-0000-0000-000088000000}"/>
    <cellStyle name="Normal 18 2" xfId="826" xr:uid="{00000000-0005-0000-0000-000049030000}"/>
    <cellStyle name="Normal 18 2 10" xfId="6193" xr:uid="{00000000-0005-0000-0000-000042180000}"/>
    <cellStyle name="Normal 18 2 10 3" xfId="21294" xr:uid="{00000000-0005-0000-0000-000042530000}"/>
    <cellStyle name="Normal 18 2 12" xfId="16279" xr:uid="{00000000-0005-0000-0000-0000AB3F0000}"/>
    <cellStyle name="Normal 18 2 2" xfId="1158" xr:uid="{00000000-0005-0000-0000-000096040000}"/>
    <cellStyle name="Normal 18 2 2 11" xfId="16333" xr:uid="{00000000-0005-0000-0000-0000E13F0000}"/>
    <cellStyle name="Normal 18 2 2 2" xfId="1266" xr:uid="{00000000-0005-0000-0000-000002050000}"/>
    <cellStyle name="Normal 18 2 2 2 10" xfId="16437" xr:uid="{00000000-0005-0000-0000-000049400000}"/>
    <cellStyle name="Normal 18 2 2 2 2" xfId="1483" xr:uid="{00000000-0005-0000-0000-0000DB050000}"/>
    <cellStyle name="Normal 18 2 2 2 2 2" xfId="1904" xr:uid="{00000000-0005-0000-0000-000080070000}"/>
    <cellStyle name="Normal 18 2 2 2 2 2 2" xfId="2743" xr:uid="{00000000-0005-0000-0000-0000C70A0000}"/>
    <cellStyle name="Normal 18 2 2 2 2 2 2 2" xfId="4432" xr:uid="{00000000-0005-0000-0000-000061110000}"/>
    <cellStyle name="Normal 18 2 2 2 2 2 2 2 2" xfId="14505" xr:uid="{00000000-0005-0000-0000-0000BA380000}"/>
    <cellStyle name="Normal 18 2 2 2 2 2 2 2 2 3" xfId="29600" xr:uid="{00000000-0005-0000-0000-0000B4730000}"/>
    <cellStyle name="Normal 18 2 2 2 2 2 2 2 3" xfId="9485" xr:uid="{00000000-0005-0000-0000-00001E250000}"/>
    <cellStyle name="Normal 18 2 2 2 2 2 2 2 3 3" xfId="24583" xr:uid="{00000000-0005-0000-0000-00001B600000}"/>
    <cellStyle name="Normal 18 2 2 2 2 2 2 2 5" xfId="19570" xr:uid="{00000000-0005-0000-0000-0000864C0000}"/>
    <cellStyle name="Normal 18 2 2 2 2 2 2 3" xfId="6124" xr:uid="{00000000-0005-0000-0000-0000FD170000}"/>
    <cellStyle name="Normal 18 2 2 2 2 2 2 3 2" xfId="16176" xr:uid="{00000000-0005-0000-0000-0000413F0000}"/>
    <cellStyle name="Normal 18 2 2 2 2 2 2 3 2 3" xfId="31271" xr:uid="{00000000-0005-0000-0000-00003B7A0000}"/>
    <cellStyle name="Normal 18 2 2 2 2 2 2 3 3" xfId="11156" xr:uid="{00000000-0005-0000-0000-0000A52B0000}"/>
    <cellStyle name="Normal 18 2 2 2 2 2 2 3 3 3" xfId="26254" xr:uid="{00000000-0005-0000-0000-0000A2660000}"/>
    <cellStyle name="Normal 18 2 2 2 2 2 2 3 5" xfId="21241" xr:uid="{00000000-0005-0000-0000-00000D530000}"/>
    <cellStyle name="Normal 18 2 2 2 2 2 2 4" xfId="12834" xr:uid="{00000000-0005-0000-0000-000033320000}"/>
    <cellStyle name="Normal 18 2 2 2 2 2 2 4 3" xfId="27929" xr:uid="{00000000-0005-0000-0000-00002D6D0000}"/>
    <cellStyle name="Normal 18 2 2 2 2 2 2 5" xfId="7813" xr:uid="{00000000-0005-0000-0000-0000961E0000}"/>
    <cellStyle name="Normal 18 2 2 2 2 2 2 5 3" xfId="22912" xr:uid="{00000000-0005-0000-0000-000094590000}"/>
    <cellStyle name="Normal 18 2 2 2 2 2 2 7" xfId="17899" xr:uid="{00000000-0005-0000-0000-0000FF450000}"/>
    <cellStyle name="Normal 18 2 2 2 2 2 3" xfId="3595" xr:uid="{00000000-0005-0000-0000-00001C0E0000}"/>
    <cellStyle name="Normal 18 2 2 2 2 2 3 2" xfId="13669" xr:uid="{00000000-0005-0000-0000-000076350000}"/>
    <cellStyle name="Normal 18 2 2 2 2 2 3 2 3" xfId="28764" xr:uid="{00000000-0005-0000-0000-000070700000}"/>
    <cellStyle name="Normal 18 2 2 2 2 2 3 3" xfId="8649" xr:uid="{00000000-0005-0000-0000-0000DA210000}"/>
    <cellStyle name="Normal 18 2 2 2 2 2 3 3 3" xfId="23747" xr:uid="{00000000-0005-0000-0000-0000D75C0000}"/>
    <cellStyle name="Normal 18 2 2 2 2 2 3 5" xfId="18734" xr:uid="{00000000-0005-0000-0000-000042490000}"/>
    <cellStyle name="Normal 18 2 2 2 2 2 4" xfId="5288" xr:uid="{00000000-0005-0000-0000-0000B9140000}"/>
    <cellStyle name="Normal 18 2 2 2 2 2 4 2" xfId="15340" xr:uid="{00000000-0005-0000-0000-0000FD3B0000}"/>
    <cellStyle name="Normal 18 2 2 2 2 2 4 2 3" xfId="30435" xr:uid="{00000000-0005-0000-0000-0000F7760000}"/>
    <cellStyle name="Normal 18 2 2 2 2 2 4 3" xfId="10320" xr:uid="{00000000-0005-0000-0000-000061280000}"/>
    <cellStyle name="Normal 18 2 2 2 2 2 4 3 3" xfId="25418" xr:uid="{00000000-0005-0000-0000-00005E630000}"/>
    <cellStyle name="Normal 18 2 2 2 2 2 4 5" xfId="20405" xr:uid="{00000000-0005-0000-0000-0000C94F0000}"/>
    <cellStyle name="Normal 18 2 2 2 2 2 5" xfId="11998" xr:uid="{00000000-0005-0000-0000-0000EF2E0000}"/>
    <cellStyle name="Normal 18 2 2 2 2 2 5 3" xfId="27093" xr:uid="{00000000-0005-0000-0000-0000E9690000}"/>
    <cellStyle name="Normal 18 2 2 2 2 2 6" xfId="6977" xr:uid="{00000000-0005-0000-0000-0000521B0000}"/>
    <cellStyle name="Normal 18 2 2 2 2 2 6 3" xfId="22076" xr:uid="{00000000-0005-0000-0000-000050560000}"/>
    <cellStyle name="Normal 18 2 2 2 2 2 8" xfId="17063" xr:uid="{00000000-0005-0000-0000-0000BB420000}"/>
    <cellStyle name="Normal 18 2 2 2 2 3" xfId="2325" xr:uid="{00000000-0005-0000-0000-000025090000}"/>
    <cellStyle name="Normal 18 2 2 2 2 3 2" xfId="4014" xr:uid="{00000000-0005-0000-0000-0000BF0F0000}"/>
    <cellStyle name="Normal 18 2 2 2 2 3 2 2" xfId="14087" xr:uid="{00000000-0005-0000-0000-000018370000}"/>
    <cellStyle name="Normal 18 2 2 2 2 3 2 2 3" xfId="29182" xr:uid="{00000000-0005-0000-0000-000012720000}"/>
    <cellStyle name="Normal 18 2 2 2 2 3 2 3" xfId="9067" xr:uid="{00000000-0005-0000-0000-00007C230000}"/>
    <cellStyle name="Normal 18 2 2 2 2 3 2 3 3" xfId="24165" xr:uid="{00000000-0005-0000-0000-0000795E0000}"/>
    <cellStyle name="Normal 18 2 2 2 2 3 2 5" xfId="19152" xr:uid="{00000000-0005-0000-0000-0000E44A0000}"/>
    <cellStyle name="Normal 18 2 2 2 2 3 3" xfId="5706" xr:uid="{00000000-0005-0000-0000-00005B160000}"/>
    <cellStyle name="Normal 18 2 2 2 2 3 3 2" xfId="15758" xr:uid="{00000000-0005-0000-0000-00009F3D0000}"/>
    <cellStyle name="Normal 18 2 2 2 2 3 3 2 3" xfId="30853" xr:uid="{00000000-0005-0000-0000-000099780000}"/>
    <cellStyle name="Normal 18 2 2 2 2 3 3 3" xfId="10738" xr:uid="{00000000-0005-0000-0000-0000032A0000}"/>
    <cellStyle name="Normal 18 2 2 2 2 3 3 3 3" xfId="25836" xr:uid="{00000000-0005-0000-0000-000000650000}"/>
    <cellStyle name="Normal 18 2 2 2 2 3 3 5" xfId="20823" xr:uid="{00000000-0005-0000-0000-00006B510000}"/>
    <cellStyle name="Normal 18 2 2 2 2 3 4" xfId="12416" xr:uid="{00000000-0005-0000-0000-000091300000}"/>
    <cellStyle name="Normal 18 2 2 2 2 3 4 3" xfId="27511" xr:uid="{00000000-0005-0000-0000-00008B6B0000}"/>
    <cellStyle name="Normal 18 2 2 2 2 3 5" xfId="7395" xr:uid="{00000000-0005-0000-0000-0000F41C0000}"/>
    <cellStyle name="Normal 18 2 2 2 2 3 5 3" xfId="22494" xr:uid="{00000000-0005-0000-0000-0000F2570000}"/>
    <cellStyle name="Normal 18 2 2 2 2 3 7" xfId="17481" xr:uid="{00000000-0005-0000-0000-00005D440000}"/>
    <cellStyle name="Normal 18 2 2 2 2 4" xfId="3177" xr:uid="{00000000-0005-0000-0000-00007A0C0000}"/>
    <cellStyle name="Normal 18 2 2 2 2 4 2" xfId="13251" xr:uid="{00000000-0005-0000-0000-0000D4330000}"/>
    <cellStyle name="Normal 18 2 2 2 2 4 2 3" xfId="28346" xr:uid="{00000000-0005-0000-0000-0000CE6E0000}"/>
    <cellStyle name="Normal 18 2 2 2 2 4 3" xfId="8231" xr:uid="{00000000-0005-0000-0000-000038200000}"/>
    <cellStyle name="Normal 18 2 2 2 2 4 3 3" xfId="23329" xr:uid="{00000000-0005-0000-0000-0000355B0000}"/>
    <cellStyle name="Normal 18 2 2 2 2 4 5" xfId="18316" xr:uid="{00000000-0005-0000-0000-0000A0470000}"/>
    <cellStyle name="Normal 18 2 2 2 2 5" xfId="4870" xr:uid="{00000000-0005-0000-0000-000017130000}"/>
    <cellStyle name="Normal 18 2 2 2 2 5 2" xfId="14922" xr:uid="{00000000-0005-0000-0000-00005B3A0000}"/>
    <cellStyle name="Normal 18 2 2 2 2 5 2 3" xfId="30017" xr:uid="{00000000-0005-0000-0000-000055750000}"/>
    <cellStyle name="Normal 18 2 2 2 2 5 3" xfId="9902" xr:uid="{00000000-0005-0000-0000-0000BF260000}"/>
    <cellStyle name="Normal 18 2 2 2 2 5 3 3" xfId="25000" xr:uid="{00000000-0005-0000-0000-0000BC610000}"/>
    <cellStyle name="Normal 18 2 2 2 2 5 5" xfId="19987" xr:uid="{00000000-0005-0000-0000-0000274E0000}"/>
    <cellStyle name="Normal 18 2 2 2 2 6" xfId="11580" xr:uid="{00000000-0005-0000-0000-00004D2D0000}"/>
    <cellStyle name="Normal 18 2 2 2 2 6 3" xfId="26675" xr:uid="{00000000-0005-0000-0000-000047680000}"/>
    <cellStyle name="Normal 18 2 2 2 2 7" xfId="6559" xr:uid="{00000000-0005-0000-0000-0000B0190000}"/>
    <cellStyle name="Normal 18 2 2 2 2 7 3" xfId="21658" xr:uid="{00000000-0005-0000-0000-0000AE540000}"/>
    <cellStyle name="Normal 18 2 2 2 2 9" xfId="16645" xr:uid="{00000000-0005-0000-0000-000019410000}"/>
    <cellStyle name="Normal 18 2 2 2 3" xfId="1696" xr:uid="{00000000-0005-0000-0000-0000B0060000}"/>
    <cellStyle name="Normal 18 2 2 2 3 2" xfId="2535" xr:uid="{00000000-0005-0000-0000-0000F7090000}"/>
    <cellStyle name="Normal 18 2 2 2 3 2 2" xfId="4224" xr:uid="{00000000-0005-0000-0000-000091100000}"/>
    <cellStyle name="Normal 18 2 2 2 3 2 2 2" xfId="14297" xr:uid="{00000000-0005-0000-0000-0000EA370000}"/>
    <cellStyle name="Normal 18 2 2 2 3 2 2 2 3" xfId="29392" xr:uid="{00000000-0005-0000-0000-0000E4720000}"/>
    <cellStyle name="Normal 18 2 2 2 3 2 2 3" xfId="9277" xr:uid="{00000000-0005-0000-0000-00004E240000}"/>
    <cellStyle name="Normal 18 2 2 2 3 2 2 3 3" xfId="24375" xr:uid="{00000000-0005-0000-0000-00004B5F0000}"/>
    <cellStyle name="Normal 18 2 2 2 3 2 2 5" xfId="19362" xr:uid="{00000000-0005-0000-0000-0000B64B0000}"/>
    <cellStyle name="Normal 18 2 2 2 3 2 3" xfId="5916" xr:uid="{00000000-0005-0000-0000-00002D170000}"/>
    <cellStyle name="Normal 18 2 2 2 3 2 3 2" xfId="15968" xr:uid="{00000000-0005-0000-0000-0000713E0000}"/>
    <cellStyle name="Normal 18 2 2 2 3 2 3 2 3" xfId="31063" xr:uid="{00000000-0005-0000-0000-00006B790000}"/>
    <cellStyle name="Normal 18 2 2 2 3 2 3 3" xfId="10948" xr:uid="{00000000-0005-0000-0000-0000D52A0000}"/>
    <cellStyle name="Normal 18 2 2 2 3 2 3 3 3" xfId="26046" xr:uid="{00000000-0005-0000-0000-0000D2650000}"/>
    <cellStyle name="Normal 18 2 2 2 3 2 3 5" xfId="21033" xr:uid="{00000000-0005-0000-0000-00003D520000}"/>
    <cellStyle name="Normal 18 2 2 2 3 2 4" xfId="12626" xr:uid="{00000000-0005-0000-0000-000063310000}"/>
    <cellStyle name="Normal 18 2 2 2 3 2 4 3" xfId="27721" xr:uid="{00000000-0005-0000-0000-00005D6C0000}"/>
    <cellStyle name="Normal 18 2 2 2 3 2 5" xfId="7605" xr:uid="{00000000-0005-0000-0000-0000C61D0000}"/>
    <cellStyle name="Normal 18 2 2 2 3 2 5 3" xfId="22704" xr:uid="{00000000-0005-0000-0000-0000C4580000}"/>
    <cellStyle name="Normal 18 2 2 2 3 2 7" xfId="17691" xr:uid="{00000000-0005-0000-0000-00002F450000}"/>
    <cellStyle name="Normal 18 2 2 2 3 3" xfId="3387" xr:uid="{00000000-0005-0000-0000-00004C0D0000}"/>
    <cellStyle name="Normal 18 2 2 2 3 3 2" xfId="13461" xr:uid="{00000000-0005-0000-0000-0000A6340000}"/>
    <cellStyle name="Normal 18 2 2 2 3 3 2 3" xfId="28556" xr:uid="{00000000-0005-0000-0000-0000A06F0000}"/>
    <cellStyle name="Normal 18 2 2 2 3 3 3" xfId="8441" xr:uid="{00000000-0005-0000-0000-00000A210000}"/>
    <cellStyle name="Normal 18 2 2 2 3 3 3 3" xfId="23539" xr:uid="{00000000-0005-0000-0000-0000075C0000}"/>
    <cellStyle name="Normal 18 2 2 2 3 3 5" xfId="18526" xr:uid="{00000000-0005-0000-0000-000072480000}"/>
    <cellStyle name="Normal 18 2 2 2 3 4" xfId="5080" xr:uid="{00000000-0005-0000-0000-0000E9130000}"/>
    <cellStyle name="Normal 18 2 2 2 3 4 2" xfId="15132" xr:uid="{00000000-0005-0000-0000-00002D3B0000}"/>
    <cellStyle name="Normal 18 2 2 2 3 4 2 3" xfId="30227" xr:uid="{00000000-0005-0000-0000-000027760000}"/>
    <cellStyle name="Normal 18 2 2 2 3 4 3" xfId="10112" xr:uid="{00000000-0005-0000-0000-000091270000}"/>
    <cellStyle name="Normal 18 2 2 2 3 4 3 3" xfId="25210" xr:uid="{00000000-0005-0000-0000-00008E620000}"/>
    <cellStyle name="Normal 18 2 2 2 3 4 5" xfId="20197" xr:uid="{00000000-0005-0000-0000-0000F94E0000}"/>
    <cellStyle name="Normal 18 2 2 2 3 5" xfId="11790" xr:uid="{00000000-0005-0000-0000-00001F2E0000}"/>
    <cellStyle name="Normal 18 2 2 2 3 5 3" xfId="26885" xr:uid="{00000000-0005-0000-0000-000019690000}"/>
    <cellStyle name="Normal 18 2 2 2 3 6" xfId="6769" xr:uid="{00000000-0005-0000-0000-0000821A0000}"/>
    <cellStyle name="Normal 18 2 2 2 3 6 3" xfId="21868" xr:uid="{00000000-0005-0000-0000-000080550000}"/>
    <cellStyle name="Normal 18 2 2 2 3 8" xfId="16855" xr:uid="{00000000-0005-0000-0000-0000EB410000}"/>
    <cellStyle name="Normal 18 2 2 2 4" xfId="2117" xr:uid="{00000000-0005-0000-0000-000055080000}"/>
    <cellStyle name="Normal 18 2 2 2 4 2" xfId="3806" xr:uid="{00000000-0005-0000-0000-0000EF0E0000}"/>
    <cellStyle name="Normal 18 2 2 2 4 2 2" xfId="13879" xr:uid="{00000000-0005-0000-0000-000048360000}"/>
    <cellStyle name="Normal 18 2 2 2 4 2 2 3" xfId="28974" xr:uid="{00000000-0005-0000-0000-000042710000}"/>
    <cellStyle name="Normal 18 2 2 2 4 2 3" xfId="8859" xr:uid="{00000000-0005-0000-0000-0000AC220000}"/>
    <cellStyle name="Normal 18 2 2 2 4 2 3 3" xfId="23957" xr:uid="{00000000-0005-0000-0000-0000A95D0000}"/>
    <cellStyle name="Normal 18 2 2 2 4 2 5" xfId="18944" xr:uid="{00000000-0005-0000-0000-0000144A0000}"/>
    <cellStyle name="Normal 18 2 2 2 4 3" xfId="5498" xr:uid="{00000000-0005-0000-0000-00008B150000}"/>
    <cellStyle name="Normal 18 2 2 2 4 3 2" xfId="15550" xr:uid="{00000000-0005-0000-0000-0000CF3C0000}"/>
    <cellStyle name="Normal 18 2 2 2 4 3 2 3" xfId="30645" xr:uid="{00000000-0005-0000-0000-0000C9770000}"/>
    <cellStyle name="Normal 18 2 2 2 4 3 3" xfId="10530" xr:uid="{00000000-0005-0000-0000-000033290000}"/>
    <cellStyle name="Normal 18 2 2 2 4 3 3 3" xfId="25628" xr:uid="{00000000-0005-0000-0000-000030640000}"/>
    <cellStyle name="Normal 18 2 2 2 4 3 5" xfId="20615" xr:uid="{00000000-0005-0000-0000-00009B500000}"/>
    <cellStyle name="Normal 18 2 2 2 4 4" xfId="12208" xr:uid="{00000000-0005-0000-0000-0000C12F0000}"/>
    <cellStyle name="Normal 18 2 2 2 4 4 3" xfId="27303" xr:uid="{00000000-0005-0000-0000-0000BB6A0000}"/>
    <cellStyle name="Normal 18 2 2 2 4 5" xfId="7187" xr:uid="{00000000-0005-0000-0000-0000241C0000}"/>
    <cellStyle name="Normal 18 2 2 2 4 5 3" xfId="22286" xr:uid="{00000000-0005-0000-0000-000022570000}"/>
    <cellStyle name="Normal 18 2 2 2 4 7" xfId="17273" xr:uid="{00000000-0005-0000-0000-00008D430000}"/>
    <cellStyle name="Normal 18 2 2 2 5" xfId="2969" xr:uid="{00000000-0005-0000-0000-0000AA0B0000}"/>
    <cellStyle name="Normal 18 2 2 2 5 2" xfId="13043" xr:uid="{00000000-0005-0000-0000-000004330000}"/>
    <cellStyle name="Normal 18 2 2 2 5 2 3" xfId="28138" xr:uid="{00000000-0005-0000-0000-0000FE6D0000}"/>
    <cellStyle name="Normal 18 2 2 2 5 3" xfId="8023" xr:uid="{00000000-0005-0000-0000-0000681F0000}"/>
    <cellStyle name="Normal 18 2 2 2 5 3 3" xfId="23121" xr:uid="{00000000-0005-0000-0000-0000655A0000}"/>
    <cellStyle name="Normal 18 2 2 2 5 5" xfId="18108" xr:uid="{00000000-0005-0000-0000-0000D0460000}"/>
    <cellStyle name="Normal 18 2 2 2 6" xfId="4662" xr:uid="{00000000-0005-0000-0000-000047120000}"/>
    <cellStyle name="Normal 18 2 2 2 6 2" xfId="14714" xr:uid="{00000000-0005-0000-0000-00008B390000}"/>
    <cellStyle name="Normal 18 2 2 2 6 2 3" xfId="29809" xr:uid="{00000000-0005-0000-0000-000085740000}"/>
    <cellStyle name="Normal 18 2 2 2 6 3" xfId="9694" xr:uid="{00000000-0005-0000-0000-0000EF250000}"/>
    <cellStyle name="Normal 18 2 2 2 6 3 3" xfId="24792" xr:uid="{00000000-0005-0000-0000-0000EC600000}"/>
    <cellStyle name="Normal 18 2 2 2 6 5" xfId="19779" xr:uid="{00000000-0005-0000-0000-0000574D0000}"/>
    <cellStyle name="Normal 18 2 2 2 7" xfId="11372" xr:uid="{00000000-0005-0000-0000-00007D2C0000}"/>
    <cellStyle name="Normal 18 2 2 2 7 3" xfId="26467" xr:uid="{00000000-0005-0000-0000-000077670000}"/>
    <cellStyle name="Normal 18 2 2 2 8" xfId="6351" xr:uid="{00000000-0005-0000-0000-0000E0180000}"/>
    <cellStyle name="Normal 18 2 2 2 8 3" xfId="21450" xr:uid="{00000000-0005-0000-0000-0000DE530000}"/>
    <cellStyle name="Normal 18 2 2 3" xfId="1379" xr:uid="{00000000-0005-0000-0000-000073050000}"/>
    <cellStyle name="Normal 18 2 2 3 2" xfId="1800" xr:uid="{00000000-0005-0000-0000-000018070000}"/>
    <cellStyle name="Normal 18 2 2 3 2 2" xfId="2639" xr:uid="{00000000-0005-0000-0000-00005F0A0000}"/>
    <cellStyle name="Normal 18 2 2 3 2 2 2" xfId="4328" xr:uid="{00000000-0005-0000-0000-0000F9100000}"/>
    <cellStyle name="Normal 18 2 2 3 2 2 2 2" xfId="14401" xr:uid="{00000000-0005-0000-0000-000052380000}"/>
    <cellStyle name="Normal 18 2 2 3 2 2 2 2 3" xfId="29496" xr:uid="{00000000-0005-0000-0000-00004C730000}"/>
    <cellStyle name="Normal 18 2 2 3 2 2 2 3" xfId="9381" xr:uid="{00000000-0005-0000-0000-0000B6240000}"/>
    <cellStyle name="Normal 18 2 2 3 2 2 2 3 3" xfId="24479" xr:uid="{00000000-0005-0000-0000-0000B35F0000}"/>
    <cellStyle name="Normal 18 2 2 3 2 2 2 5" xfId="19466" xr:uid="{00000000-0005-0000-0000-00001E4C0000}"/>
    <cellStyle name="Normal 18 2 2 3 2 2 3" xfId="6020" xr:uid="{00000000-0005-0000-0000-000095170000}"/>
    <cellStyle name="Normal 18 2 2 3 2 2 3 2" xfId="16072" xr:uid="{00000000-0005-0000-0000-0000D93E0000}"/>
    <cellStyle name="Normal 18 2 2 3 2 2 3 2 3" xfId="31167" xr:uid="{00000000-0005-0000-0000-0000D3790000}"/>
    <cellStyle name="Normal 18 2 2 3 2 2 3 3" xfId="11052" xr:uid="{00000000-0005-0000-0000-00003D2B0000}"/>
    <cellStyle name="Normal 18 2 2 3 2 2 3 3 3" xfId="26150" xr:uid="{00000000-0005-0000-0000-00003A660000}"/>
    <cellStyle name="Normal 18 2 2 3 2 2 3 5" xfId="21137" xr:uid="{00000000-0005-0000-0000-0000A5520000}"/>
    <cellStyle name="Normal 18 2 2 3 2 2 4" xfId="12730" xr:uid="{00000000-0005-0000-0000-0000CB310000}"/>
    <cellStyle name="Normal 18 2 2 3 2 2 4 3" xfId="27825" xr:uid="{00000000-0005-0000-0000-0000C56C0000}"/>
    <cellStyle name="Normal 18 2 2 3 2 2 5" xfId="7709" xr:uid="{00000000-0005-0000-0000-00002E1E0000}"/>
    <cellStyle name="Normal 18 2 2 3 2 2 5 3" xfId="22808" xr:uid="{00000000-0005-0000-0000-00002C590000}"/>
    <cellStyle name="Normal 18 2 2 3 2 2 7" xfId="17795" xr:uid="{00000000-0005-0000-0000-000097450000}"/>
    <cellStyle name="Normal 18 2 2 3 2 3" xfId="3491" xr:uid="{00000000-0005-0000-0000-0000B40D0000}"/>
    <cellStyle name="Normal 18 2 2 3 2 3 2" xfId="13565" xr:uid="{00000000-0005-0000-0000-00000E350000}"/>
    <cellStyle name="Normal 18 2 2 3 2 3 2 3" xfId="28660" xr:uid="{00000000-0005-0000-0000-000008700000}"/>
    <cellStyle name="Normal 18 2 2 3 2 3 3" xfId="8545" xr:uid="{00000000-0005-0000-0000-000072210000}"/>
    <cellStyle name="Normal 18 2 2 3 2 3 3 3" xfId="23643" xr:uid="{00000000-0005-0000-0000-00006F5C0000}"/>
    <cellStyle name="Normal 18 2 2 3 2 3 5" xfId="18630" xr:uid="{00000000-0005-0000-0000-0000DA480000}"/>
    <cellStyle name="Normal 18 2 2 3 2 4" xfId="5184" xr:uid="{00000000-0005-0000-0000-000051140000}"/>
    <cellStyle name="Normal 18 2 2 3 2 4 2" xfId="15236" xr:uid="{00000000-0005-0000-0000-0000953B0000}"/>
    <cellStyle name="Normal 18 2 2 3 2 4 2 3" xfId="30331" xr:uid="{00000000-0005-0000-0000-00008F760000}"/>
    <cellStyle name="Normal 18 2 2 3 2 4 3" xfId="10216" xr:uid="{00000000-0005-0000-0000-0000F9270000}"/>
    <cellStyle name="Normal 18 2 2 3 2 4 3 3" xfId="25314" xr:uid="{00000000-0005-0000-0000-0000F6620000}"/>
    <cellStyle name="Normal 18 2 2 3 2 4 5" xfId="20301" xr:uid="{00000000-0005-0000-0000-0000614F0000}"/>
    <cellStyle name="Normal 18 2 2 3 2 5" xfId="11894" xr:uid="{00000000-0005-0000-0000-0000872E0000}"/>
    <cellStyle name="Normal 18 2 2 3 2 5 3" xfId="26989" xr:uid="{00000000-0005-0000-0000-000081690000}"/>
    <cellStyle name="Normal 18 2 2 3 2 6" xfId="6873" xr:uid="{00000000-0005-0000-0000-0000EA1A0000}"/>
    <cellStyle name="Normal 18 2 2 3 2 6 3" xfId="21972" xr:uid="{00000000-0005-0000-0000-0000E8550000}"/>
    <cellStyle name="Normal 18 2 2 3 2 8" xfId="16959" xr:uid="{00000000-0005-0000-0000-000053420000}"/>
    <cellStyle name="Normal 18 2 2 3 3" xfId="2221" xr:uid="{00000000-0005-0000-0000-0000BD080000}"/>
    <cellStyle name="Normal 18 2 2 3 3 2" xfId="3910" xr:uid="{00000000-0005-0000-0000-0000570F0000}"/>
    <cellStyle name="Normal 18 2 2 3 3 2 2" xfId="13983" xr:uid="{00000000-0005-0000-0000-0000B0360000}"/>
    <cellStyle name="Normal 18 2 2 3 3 2 2 3" xfId="29078" xr:uid="{00000000-0005-0000-0000-0000AA710000}"/>
    <cellStyle name="Normal 18 2 2 3 3 2 3" xfId="8963" xr:uid="{00000000-0005-0000-0000-000014230000}"/>
    <cellStyle name="Normal 18 2 2 3 3 2 3 3" xfId="24061" xr:uid="{00000000-0005-0000-0000-0000115E0000}"/>
    <cellStyle name="Normal 18 2 2 3 3 2 5" xfId="19048" xr:uid="{00000000-0005-0000-0000-00007C4A0000}"/>
    <cellStyle name="Normal 18 2 2 3 3 3" xfId="5602" xr:uid="{00000000-0005-0000-0000-0000F3150000}"/>
    <cellStyle name="Normal 18 2 2 3 3 3 2" xfId="15654" xr:uid="{00000000-0005-0000-0000-0000373D0000}"/>
    <cellStyle name="Normal 18 2 2 3 3 3 2 3" xfId="30749" xr:uid="{00000000-0005-0000-0000-000031780000}"/>
    <cellStyle name="Normal 18 2 2 3 3 3 3" xfId="10634" xr:uid="{00000000-0005-0000-0000-00009B290000}"/>
    <cellStyle name="Normal 18 2 2 3 3 3 3 3" xfId="25732" xr:uid="{00000000-0005-0000-0000-000098640000}"/>
    <cellStyle name="Normal 18 2 2 3 3 3 5" xfId="20719" xr:uid="{00000000-0005-0000-0000-000003510000}"/>
    <cellStyle name="Normal 18 2 2 3 3 4" xfId="12312" xr:uid="{00000000-0005-0000-0000-000029300000}"/>
    <cellStyle name="Normal 18 2 2 3 3 4 3" xfId="27407" xr:uid="{00000000-0005-0000-0000-0000236B0000}"/>
    <cellStyle name="Normal 18 2 2 3 3 5" xfId="7291" xr:uid="{00000000-0005-0000-0000-00008C1C0000}"/>
    <cellStyle name="Normal 18 2 2 3 3 5 3" xfId="22390" xr:uid="{00000000-0005-0000-0000-00008A570000}"/>
    <cellStyle name="Normal 18 2 2 3 3 7" xfId="17377" xr:uid="{00000000-0005-0000-0000-0000F5430000}"/>
    <cellStyle name="Normal 18 2 2 3 4" xfId="3073" xr:uid="{00000000-0005-0000-0000-0000120C0000}"/>
    <cellStyle name="Normal 18 2 2 3 4 2" xfId="13147" xr:uid="{00000000-0005-0000-0000-00006C330000}"/>
    <cellStyle name="Normal 18 2 2 3 4 2 3" xfId="28242" xr:uid="{00000000-0005-0000-0000-0000666E0000}"/>
    <cellStyle name="Normal 18 2 2 3 4 3" xfId="8127" xr:uid="{00000000-0005-0000-0000-0000D01F0000}"/>
    <cellStyle name="Normal 18 2 2 3 4 3 3" xfId="23225" xr:uid="{00000000-0005-0000-0000-0000CD5A0000}"/>
    <cellStyle name="Normal 18 2 2 3 4 5" xfId="18212" xr:uid="{00000000-0005-0000-0000-000038470000}"/>
    <cellStyle name="Normal 18 2 2 3 5" xfId="4766" xr:uid="{00000000-0005-0000-0000-0000AF120000}"/>
    <cellStyle name="Normal 18 2 2 3 5 2" xfId="14818" xr:uid="{00000000-0005-0000-0000-0000F3390000}"/>
    <cellStyle name="Normal 18 2 2 3 5 2 3" xfId="29913" xr:uid="{00000000-0005-0000-0000-0000ED740000}"/>
    <cellStyle name="Normal 18 2 2 3 5 3" xfId="9798" xr:uid="{00000000-0005-0000-0000-000057260000}"/>
    <cellStyle name="Normal 18 2 2 3 5 3 3" xfId="24896" xr:uid="{00000000-0005-0000-0000-000054610000}"/>
    <cellStyle name="Normal 18 2 2 3 5 5" xfId="19883" xr:uid="{00000000-0005-0000-0000-0000BF4D0000}"/>
    <cellStyle name="Normal 18 2 2 3 6" xfId="11476" xr:uid="{00000000-0005-0000-0000-0000E52C0000}"/>
    <cellStyle name="Normal 18 2 2 3 6 3" xfId="26571" xr:uid="{00000000-0005-0000-0000-0000DF670000}"/>
    <cellStyle name="Normal 18 2 2 3 7" xfId="6455" xr:uid="{00000000-0005-0000-0000-000048190000}"/>
    <cellStyle name="Normal 18 2 2 3 7 3" xfId="21554" xr:uid="{00000000-0005-0000-0000-000046540000}"/>
    <cellStyle name="Normal 18 2 2 3 9" xfId="16541" xr:uid="{00000000-0005-0000-0000-0000B1400000}"/>
    <cellStyle name="Normal 18 2 2 4" xfId="1592" xr:uid="{00000000-0005-0000-0000-000048060000}"/>
    <cellStyle name="Normal 18 2 2 4 2" xfId="2431" xr:uid="{00000000-0005-0000-0000-00008F090000}"/>
    <cellStyle name="Normal 18 2 2 4 2 2" xfId="4120" xr:uid="{00000000-0005-0000-0000-000029100000}"/>
    <cellStyle name="Normal 18 2 2 4 2 2 2" xfId="14193" xr:uid="{00000000-0005-0000-0000-000082370000}"/>
    <cellStyle name="Normal 18 2 2 4 2 2 2 3" xfId="29288" xr:uid="{00000000-0005-0000-0000-00007C720000}"/>
    <cellStyle name="Normal 18 2 2 4 2 2 3" xfId="9173" xr:uid="{00000000-0005-0000-0000-0000E6230000}"/>
    <cellStyle name="Normal 18 2 2 4 2 2 3 3" xfId="24271" xr:uid="{00000000-0005-0000-0000-0000E35E0000}"/>
    <cellStyle name="Normal 18 2 2 4 2 2 5" xfId="19258" xr:uid="{00000000-0005-0000-0000-00004E4B0000}"/>
    <cellStyle name="Normal 18 2 2 4 2 3" xfId="5812" xr:uid="{00000000-0005-0000-0000-0000C5160000}"/>
    <cellStyle name="Normal 18 2 2 4 2 3 2" xfId="15864" xr:uid="{00000000-0005-0000-0000-0000093E0000}"/>
    <cellStyle name="Normal 18 2 2 4 2 3 2 3" xfId="30959" xr:uid="{00000000-0005-0000-0000-000003790000}"/>
    <cellStyle name="Normal 18 2 2 4 2 3 3" xfId="10844" xr:uid="{00000000-0005-0000-0000-00006D2A0000}"/>
    <cellStyle name="Normal 18 2 2 4 2 3 3 3" xfId="25942" xr:uid="{00000000-0005-0000-0000-00006A650000}"/>
    <cellStyle name="Normal 18 2 2 4 2 3 5" xfId="20929" xr:uid="{00000000-0005-0000-0000-0000D5510000}"/>
    <cellStyle name="Normal 18 2 2 4 2 4" xfId="12522" xr:uid="{00000000-0005-0000-0000-0000FB300000}"/>
    <cellStyle name="Normal 18 2 2 4 2 4 3" xfId="27617" xr:uid="{00000000-0005-0000-0000-0000F56B0000}"/>
    <cellStyle name="Normal 18 2 2 4 2 5" xfId="7501" xr:uid="{00000000-0005-0000-0000-00005E1D0000}"/>
    <cellStyle name="Normal 18 2 2 4 2 5 3" xfId="22600" xr:uid="{00000000-0005-0000-0000-00005C580000}"/>
    <cellStyle name="Normal 18 2 2 4 2 7" xfId="17587" xr:uid="{00000000-0005-0000-0000-0000C7440000}"/>
    <cellStyle name="Normal 18 2 2 4 3" xfId="3283" xr:uid="{00000000-0005-0000-0000-0000E40C0000}"/>
    <cellStyle name="Normal 18 2 2 4 3 2" xfId="13357" xr:uid="{00000000-0005-0000-0000-00003E340000}"/>
    <cellStyle name="Normal 18 2 2 4 3 2 3" xfId="28452" xr:uid="{00000000-0005-0000-0000-0000386F0000}"/>
    <cellStyle name="Normal 18 2 2 4 3 3" xfId="8337" xr:uid="{00000000-0005-0000-0000-0000A2200000}"/>
    <cellStyle name="Normal 18 2 2 4 3 3 3" xfId="23435" xr:uid="{00000000-0005-0000-0000-00009F5B0000}"/>
    <cellStyle name="Normal 18 2 2 4 3 5" xfId="18422" xr:uid="{00000000-0005-0000-0000-00000A480000}"/>
    <cellStyle name="Normal 18 2 2 4 4" xfId="4976" xr:uid="{00000000-0005-0000-0000-000081130000}"/>
    <cellStyle name="Normal 18 2 2 4 4 2" xfId="15028" xr:uid="{00000000-0005-0000-0000-0000C53A0000}"/>
    <cellStyle name="Normal 18 2 2 4 4 2 3" xfId="30123" xr:uid="{00000000-0005-0000-0000-0000BF750000}"/>
    <cellStyle name="Normal 18 2 2 4 4 3" xfId="10008" xr:uid="{00000000-0005-0000-0000-000029270000}"/>
    <cellStyle name="Normal 18 2 2 4 4 3 3" xfId="25106" xr:uid="{00000000-0005-0000-0000-000026620000}"/>
    <cellStyle name="Normal 18 2 2 4 4 5" xfId="20093" xr:uid="{00000000-0005-0000-0000-0000914E0000}"/>
    <cellStyle name="Normal 18 2 2 4 5" xfId="11686" xr:uid="{00000000-0005-0000-0000-0000B72D0000}"/>
    <cellStyle name="Normal 18 2 2 4 5 3" xfId="26781" xr:uid="{00000000-0005-0000-0000-0000B1680000}"/>
    <cellStyle name="Normal 18 2 2 4 6" xfId="6665" xr:uid="{00000000-0005-0000-0000-00001A1A0000}"/>
    <cellStyle name="Normal 18 2 2 4 6 3" xfId="21764" xr:uid="{00000000-0005-0000-0000-000018550000}"/>
    <cellStyle name="Normal 18 2 2 4 8" xfId="16751" xr:uid="{00000000-0005-0000-0000-000083410000}"/>
    <cellStyle name="Normal 18 2 2 5" xfId="2013" xr:uid="{00000000-0005-0000-0000-0000ED070000}"/>
    <cellStyle name="Normal 18 2 2 5 2" xfId="3702" xr:uid="{00000000-0005-0000-0000-0000870E0000}"/>
    <cellStyle name="Normal 18 2 2 5 2 2" xfId="13775" xr:uid="{00000000-0005-0000-0000-0000E0350000}"/>
    <cellStyle name="Normal 18 2 2 5 2 2 3" xfId="28870" xr:uid="{00000000-0005-0000-0000-0000DA700000}"/>
    <cellStyle name="Normal 18 2 2 5 2 3" xfId="8755" xr:uid="{00000000-0005-0000-0000-000044220000}"/>
    <cellStyle name="Normal 18 2 2 5 2 3 3" xfId="23853" xr:uid="{00000000-0005-0000-0000-0000415D0000}"/>
    <cellStyle name="Normal 18 2 2 5 2 5" xfId="18840" xr:uid="{00000000-0005-0000-0000-0000AC490000}"/>
    <cellStyle name="Normal 18 2 2 5 3" xfId="5394" xr:uid="{00000000-0005-0000-0000-000023150000}"/>
    <cellStyle name="Normal 18 2 2 5 3 2" xfId="15446" xr:uid="{00000000-0005-0000-0000-0000673C0000}"/>
    <cellStyle name="Normal 18 2 2 5 3 2 3" xfId="30541" xr:uid="{00000000-0005-0000-0000-000061770000}"/>
    <cellStyle name="Normal 18 2 2 5 3 3" xfId="10426" xr:uid="{00000000-0005-0000-0000-0000CB280000}"/>
    <cellStyle name="Normal 18 2 2 5 3 3 3" xfId="25524" xr:uid="{00000000-0005-0000-0000-0000C8630000}"/>
    <cellStyle name="Normal 18 2 2 5 3 5" xfId="20511" xr:uid="{00000000-0005-0000-0000-000033500000}"/>
    <cellStyle name="Normal 18 2 2 5 4" xfId="12104" xr:uid="{00000000-0005-0000-0000-0000592F0000}"/>
    <cellStyle name="Normal 18 2 2 5 4 3" xfId="27199" xr:uid="{00000000-0005-0000-0000-0000536A0000}"/>
    <cellStyle name="Normal 18 2 2 5 5" xfId="7083" xr:uid="{00000000-0005-0000-0000-0000BC1B0000}"/>
    <cellStyle name="Normal 18 2 2 5 5 3" xfId="22182" xr:uid="{00000000-0005-0000-0000-0000BA560000}"/>
    <cellStyle name="Normal 18 2 2 5 7" xfId="17169" xr:uid="{00000000-0005-0000-0000-000025430000}"/>
    <cellStyle name="Normal 18 2 2 6" xfId="2865" xr:uid="{00000000-0005-0000-0000-0000420B0000}"/>
    <cellStyle name="Normal 18 2 2 6 2" xfId="12939" xr:uid="{00000000-0005-0000-0000-00009C320000}"/>
    <cellStyle name="Normal 18 2 2 6 2 3" xfId="28034" xr:uid="{00000000-0005-0000-0000-0000966D0000}"/>
    <cellStyle name="Normal 18 2 2 6 3" xfId="7919" xr:uid="{00000000-0005-0000-0000-0000001F0000}"/>
    <cellStyle name="Normal 18 2 2 6 3 3" xfId="23017" xr:uid="{00000000-0005-0000-0000-0000FD590000}"/>
    <cellStyle name="Normal 18 2 2 6 5" xfId="18004" xr:uid="{00000000-0005-0000-0000-000068460000}"/>
    <cellStyle name="Normal 18 2 2 7" xfId="4558" xr:uid="{00000000-0005-0000-0000-0000DF110000}"/>
    <cellStyle name="Normal 18 2 2 7 2" xfId="14610" xr:uid="{00000000-0005-0000-0000-000023390000}"/>
    <cellStyle name="Normal 18 2 2 7 2 3" xfId="29705" xr:uid="{00000000-0005-0000-0000-00001D740000}"/>
    <cellStyle name="Normal 18 2 2 7 3" xfId="9590" xr:uid="{00000000-0005-0000-0000-000087250000}"/>
    <cellStyle name="Normal 18 2 2 7 3 3" xfId="24688" xr:uid="{00000000-0005-0000-0000-000084600000}"/>
    <cellStyle name="Normal 18 2 2 7 5" xfId="19675" xr:uid="{00000000-0005-0000-0000-0000EF4C0000}"/>
    <cellStyle name="Normal 18 2 2 8" xfId="11268" xr:uid="{00000000-0005-0000-0000-0000152C0000}"/>
    <cellStyle name="Normal 18 2 2 8 3" xfId="26363" xr:uid="{00000000-0005-0000-0000-00000F670000}"/>
    <cellStyle name="Normal 18 2 2 9" xfId="6247" xr:uid="{00000000-0005-0000-0000-000078180000}"/>
    <cellStyle name="Normal 18 2 2 9 3" xfId="21346" xr:uid="{00000000-0005-0000-0000-000076530000}"/>
    <cellStyle name="Normal 18 2 3" xfId="1212" xr:uid="{00000000-0005-0000-0000-0000CC040000}"/>
    <cellStyle name="Normal 18 2 3 10" xfId="16385" xr:uid="{00000000-0005-0000-0000-000015400000}"/>
    <cellStyle name="Normal 18 2 3 2" xfId="1431" xr:uid="{00000000-0005-0000-0000-0000A7050000}"/>
    <cellStyle name="Normal 18 2 3 2 2" xfId="1852" xr:uid="{00000000-0005-0000-0000-00004C070000}"/>
    <cellStyle name="Normal 18 2 3 2 2 2" xfId="2691" xr:uid="{00000000-0005-0000-0000-0000930A0000}"/>
    <cellStyle name="Normal 18 2 3 2 2 2 2" xfId="4380" xr:uid="{00000000-0005-0000-0000-00002D110000}"/>
    <cellStyle name="Normal 18 2 3 2 2 2 2 2" xfId="14453" xr:uid="{00000000-0005-0000-0000-000086380000}"/>
    <cellStyle name="Normal 18 2 3 2 2 2 2 2 3" xfId="29548" xr:uid="{00000000-0005-0000-0000-000080730000}"/>
    <cellStyle name="Normal 18 2 3 2 2 2 2 3" xfId="9433" xr:uid="{00000000-0005-0000-0000-0000EA240000}"/>
    <cellStyle name="Normal 18 2 3 2 2 2 2 3 3" xfId="24531" xr:uid="{00000000-0005-0000-0000-0000E75F0000}"/>
    <cellStyle name="Normal 18 2 3 2 2 2 2 5" xfId="19518" xr:uid="{00000000-0005-0000-0000-0000524C0000}"/>
    <cellStyle name="Normal 18 2 3 2 2 2 3" xfId="6072" xr:uid="{00000000-0005-0000-0000-0000C9170000}"/>
    <cellStyle name="Normal 18 2 3 2 2 2 3 2" xfId="16124" xr:uid="{00000000-0005-0000-0000-00000D3F0000}"/>
    <cellStyle name="Normal 18 2 3 2 2 2 3 2 3" xfId="31219" xr:uid="{00000000-0005-0000-0000-0000077A0000}"/>
    <cellStyle name="Normal 18 2 3 2 2 2 3 3" xfId="11104" xr:uid="{00000000-0005-0000-0000-0000712B0000}"/>
    <cellStyle name="Normal 18 2 3 2 2 2 3 3 3" xfId="26202" xr:uid="{00000000-0005-0000-0000-00006E660000}"/>
    <cellStyle name="Normal 18 2 3 2 2 2 3 5" xfId="21189" xr:uid="{00000000-0005-0000-0000-0000D9520000}"/>
    <cellStyle name="Normal 18 2 3 2 2 2 4" xfId="12782" xr:uid="{00000000-0005-0000-0000-0000FF310000}"/>
    <cellStyle name="Normal 18 2 3 2 2 2 4 3" xfId="27877" xr:uid="{00000000-0005-0000-0000-0000F96C0000}"/>
    <cellStyle name="Normal 18 2 3 2 2 2 5" xfId="7761" xr:uid="{00000000-0005-0000-0000-0000621E0000}"/>
    <cellStyle name="Normal 18 2 3 2 2 2 5 3" xfId="22860" xr:uid="{00000000-0005-0000-0000-000060590000}"/>
    <cellStyle name="Normal 18 2 3 2 2 2 7" xfId="17847" xr:uid="{00000000-0005-0000-0000-0000CB450000}"/>
    <cellStyle name="Normal 18 2 3 2 2 3" xfId="3543" xr:uid="{00000000-0005-0000-0000-0000E80D0000}"/>
    <cellStyle name="Normal 18 2 3 2 2 3 2" xfId="13617" xr:uid="{00000000-0005-0000-0000-000042350000}"/>
    <cellStyle name="Normal 18 2 3 2 2 3 2 3" xfId="28712" xr:uid="{00000000-0005-0000-0000-00003C700000}"/>
    <cellStyle name="Normal 18 2 3 2 2 3 3" xfId="8597" xr:uid="{00000000-0005-0000-0000-0000A6210000}"/>
    <cellStyle name="Normal 18 2 3 2 2 3 3 3" xfId="23695" xr:uid="{00000000-0005-0000-0000-0000A35C0000}"/>
    <cellStyle name="Normal 18 2 3 2 2 3 5" xfId="18682" xr:uid="{00000000-0005-0000-0000-00000E490000}"/>
    <cellStyle name="Normal 18 2 3 2 2 4" xfId="5236" xr:uid="{00000000-0005-0000-0000-000085140000}"/>
    <cellStyle name="Normal 18 2 3 2 2 4 2" xfId="15288" xr:uid="{00000000-0005-0000-0000-0000C93B0000}"/>
    <cellStyle name="Normal 18 2 3 2 2 4 2 3" xfId="30383" xr:uid="{00000000-0005-0000-0000-0000C3760000}"/>
    <cellStyle name="Normal 18 2 3 2 2 4 3" xfId="10268" xr:uid="{00000000-0005-0000-0000-00002D280000}"/>
    <cellStyle name="Normal 18 2 3 2 2 4 3 3" xfId="25366" xr:uid="{00000000-0005-0000-0000-00002A630000}"/>
    <cellStyle name="Normal 18 2 3 2 2 4 5" xfId="20353" xr:uid="{00000000-0005-0000-0000-0000954F0000}"/>
    <cellStyle name="Normal 18 2 3 2 2 5" xfId="11946" xr:uid="{00000000-0005-0000-0000-0000BB2E0000}"/>
    <cellStyle name="Normal 18 2 3 2 2 5 3" xfId="27041" xr:uid="{00000000-0005-0000-0000-0000B5690000}"/>
    <cellStyle name="Normal 18 2 3 2 2 6" xfId="6925" xr:uid="{00000000-0005-0000-0000-00001E1B0000}"/>
    <cellStyle name="Normal 18 2 3 2 2 6 3" xfId="22024" xr:uid="{00000000-0005-0000-0000-00001C560000}"/>
    <cellStyle name="Normal 18 2 3 2 2 8" xfId="17011" xr:uid="{00000000-0005-0000-0000-000087420000}"/>
    <cellStyle name="Normal 18 2 3 2 3" xfId="2273" xr:uid="{00000000-0005-0000-0000-0000F1080000}"/>
    <cellStyle name="Normal 18 2 3 2 3 2" xfId="3962" xr:uid="{00000000-0005-0000-0000-00008B0F0000}"/>
    <cellStyle name="Normal 18 2 3 2 3 2 2" xfId="14035" xr:uid="{00000000-0005-0000-0000-0000E4360000}"/>
    <cellStyle name="Normal 18 2 3 2 3 2 2 3" xfId="29130" xr:uid="{00000000-0005-0000-0000-0000DE710000}"/>
    <cellStyle name="Normal 18 2 3 2 3 2 3" xfId="9015" xr:uid="{00000000-0005-0000-0000-000048230000}"/>
    <cellStyle name="Normal 18 2 3 2 3 2 3 3" xfId="24113" xr:uid="{00000000-0005-0000-0000-0000455E0000}"/>
    <cellStyle name="Normal 18 2 3 2 3 2 5" xfId="19100" xr:uid="{00000000-0005-0000-0000-0000B04A0000}"/>
    <cellStyle name="Normal 18 2 3 2 3 3" xfId="5654" xr:uid="{00000000-0005-0000-0000-000027160000}"/>
    <cellStyle name="Normal 18 2 3 2 3 3 2" xfId="15706" xr:uid="{00000000-0005-0000-0000-00006B3D0000}"/>
    <cellStyle name="Normal 18 2 3 2 3 3 2 3" xfId="30801" xr:uid="{00000000-0005-0000-0000-000065780000}"/>
    <cellStyle name="Normal 18 2 3 2 3 3 3" xfId="10686" xr:uid="{00000000-0005-0000-0000-0000CF290000}"/>
    <cellStyle name="Normal 18 2 3 2 3 3 3 3" xfId="25784" xr:uid="{00000000-0005-0000-0000-0000CC640000}"/>
    <cellStyle name="Normal 18 2 3 2 3 3 5" xfId="20771" xr:uid="{00000000-0005-0000-0000-000037510000}"/>
    <cellStyle name="Normal 18 2 3 2 3 4" xfId="12364" xr:uid="{00000000-0005-0000-0000-00005D300000}"/>
    <cellStyle name="Normal 18 2 3 2 3 4 3" xfId="27459" xr:uid="{00000000-0005-0000-0000-0000576B0000}"/>
    <cellStyle name="Normal 18 2 3 2 3 5" xfId="7343" xr:uid="{00000000-0005-0000-0000-0000C01C0000}"/>
    <cellStyle name="Normal 18 2 3 2 3 5 3" xfId="22442" xr:uid="{00000000-0005-0000-0000-0000BE570000}"/>
    <cellStyle name="Normal 18 2 3 2 3 7" xfId="17429" xr:uid="{00000000-0005-0000-0000-000029440000}"/>
    <cellStyle name="Normal 18 2 3 2 4" xfId="3125" xr:uid="{00000000-0005-0000-0000-0000460C0000}"/>
    <cellStyle name="Normal 18 2 3 2 4 2" xfId="13199" xr:uid="{00000000-0005-0000-0000-0000A0330000}"/>
    <cellStyle name="Normal 18 2 3 2 4 2 3" xfId="28294" xr:uid="{00000000-0005-0000-0000-00009A6E0000}"/>
    <cellStyle name="Normal 18 2 3 2 4 3" xfId="8179" xr:uid="{00000000-0005-0000-0000-000004200000}"/>
    <cellStyle name="Normal 18 2 3 2 4 3 3" xfId="23277" xr:uid="{00000000-0005-0000-0000-0000015B0000}"/>
    <cellStyle name="Normal 18 2 3 2 4 5" xfId="18264" xr:uid="{00000000-0005-0000-0000-00006C470000}"/>
    <cellStyle name="Normal 18 2 3 2 5" xfId="4818" xr:uid="{00000000-0005-0000-0000-0000E3120000}"/>
    <cellStyle name="Normal 18 2 3 2 5 2" xfId="14870" xr:uid="{00000000-0005-0000-0000-0000273A0000}"/>
    <cellStyle name="Normal 18 2 3 2 5 2 3" xfId="29965" xr:uid="{00000000-0005-0000-0000-000021750000}"/>
    <cellStyle name="Normal 18 2 3 2 5 3" xfId="9850" xr:uid="{00000000-0005-0000-0000-00008B260000}"/>
    <cellStyle name="Normal 18 2 3 2 5 3 3" xfId="24948" xr:uid="{00000000-0005-0000-0000-000088610000}"/>
    <cellStyle name="Normal 18 2 3 2 5 5" xfId="19935" xr:uid="{00000000-0005-0000-0000-0000F34D0000}"/>
    <cellStyle name="Normal 18 2 3 2 6" xfId="11528" xr:uid="{00000000-0005-0000-0000-0000192D0000}"/>
    <cellStyle name="Normal 18 2 3 2 6 3" xfId="26623" xr:uid="{00000000-0005-0000-0000-000013680000}"/>
    <cellStyle name="Normal 18 2 3 2 7" xfId="6507" xr:uid="{00000000-0005-0000-0000-00007C190000}"/>
    <cellStyle name="Normal 18 2 3 2 7 3" xfId="21606" xr:uid="{00000000-0005-0000-0000-00007A540000}"/>
    <cellStyle name="Normal 18 2 3 2 9" xfId="16593" xr:uid="{00000000-0005-0000-0000-0000E5400000}"/>
    <cellStyle name="Normal 18 2 3 3" xfId="1644" xr:uid="{00000000-0005-0000-0000-00007C060000}"/>
    <cellStyle name="Normal 18 2 3 3 2" xfId="2483" xr:uid="{00000000-0005-0000-0000-0000C3090000}"/>
    <cellStyle name="Normal 18 2 3 3 2 2" xfId="4172" xr:uid="{00000000-0005-0000-0000-00005D100000}"/>
    <cellStyle name="Normal 18 2 3 3 2 2 2" xfId="14245" xr:uid="{00000000-0005-0000-0000-0000B6370000}"/>
    <cellStyle name="Normal 18 2 3 3 2 2 2 3" xfId="29340" xr:uid="{00000000-0005-0000-0000-0000B0720000}"/>
    <cellStyle name="Normal 18 2 3 3 2 2 3" xfId="9225" xr:uid="{00000000-0005-0000-0000-00001A240000}"/>
    <cellStyle name="Normal 18 2 3 3 2 2 3 3" xfId="24323" xr:uid="{00000000-0005-0000-0000-0000175F0000}"/>
    <cellStyle name="Normal 18 2 3 3 2 2 5" xfId="19310" xr:uid="{00000000-0005-0000-0000-0000824B0000}"/>
    <cellStyle name="Normal 18 2 3 3 2 3" xfId="5864" xr:uid="{00000000-0005-0000-0000-0000F9160000}"/>
    <cellStyle name="Normal 18 2 3 3 2 3 2" xfId="15916" xr:uid="{00000000-0005-0000-0000-00003D3E0000}"/>
    <cellStyle name="Normal 18 2 3 3 2 3 2 3" xfId="31011" xr:uid="{00000000-0005-0000-0000-000037790000}"/>
    <cellStyle name="Normal 18 2 3 3 2 3 3" xfId="10896" xr:uid="{00000000-0005-0000-0000-0000A12A0000}"/>
    <cellStyle name="Normal 18 2 3 3 2 3 3 3" xfId="25994" xr:uid="{00000000-0005-0000-0000-00009E650000}"/>
    <cellStyle name="Normal 18 2 3 3 2 3 5" xfId="20981" xr:uid="{00000000-0005-0000-0000-000009520000}"/>
    <cellStyle name="Normal 18 2 3 3 2 4" xfId="12574" xr:uid="{00000000-0005-0000-0000-00002F310000}"/>
    <cellStyle name="Normal 18 2 3 3 2 4 3" xfId="27669" xr:uid="{00000000-0005-0000-0000-0000296C0000}"/>
    <cellStyle name="Normal 18 2 3 3 2 5" xfId="7553" xr:uid="{00000000-0005-0000-0000-0000921D0000}"/>
    <cellStyle name="Normal 18 2 3 3 2 5 3" xfId="22652" xr:uid="{00000000-0005-0000-0000-000090580000}"/>
    <cellStyle name="Normal 18 2 3 3 2 7" xfId="17639" xr:uid="{00000000-0005-0000-0000-0000FB440000}"/>
    <cellStyle name="Normal 18 2 3 3 3" xfId="3335" xr:uid="{00000000-0005-0000-0000-0000180D0000}"/>
    <cellStyle name="Normal 18 2 3 3 3 2" xfId="13409" xr:uid="{00000000-0005-0000-0000-000072340000}"/>
    <cellStyle name="Normal 18 2 3 3 3 2 3" xfId="28504" xr:uid="{00000000-0005-0000-0000-00006C6F0000}"/>
    <cellStyle name="Normal 18 2 3 3 3 3" xfId="8389" xr:uid="{00000000-0005-0000-0000-0000D6200000}"/>
    <cellStyle name="Normal 18 2 3 3 3 3 3" xfId="23487" xr:uid="{00000000-0005-0000-0000-0000D35B0000}"/>
    <cellStyle name="Normal 18 2 3 3 3 5" xfId="18474" xr:uid="{00000000-0005-0000-0000-00003E480000}"/>
    <cellStyle name="Normal 18 2 3 3 4" xfId="5028" xr:uid="{00000000-0005-0000-0000-0000B5130000}"/>
    <cellStyle name="Normal 18 2 3 3 4 2" xfId="15080" xr:uid="{00000000-0005-0000-0000-0000F93A0000}"/>
    <cellStyle name="Normal 18 2 3 3 4 2 3" xfId="30175" xr:uid="{00000000-0005-0000-0000-0000F3750000}"/>
    <cellStyle name="Normal 18 2 3 3 4 3" xfId="10060" xr:uid="{00000000-0005-0000-0000-00005D270000}"/>
    <cellStyle name="Normal 18 2 3 3 4 3 3" xfId="25158" xr:uid="{00000000-0005-0000-0000-00005A620000}"/>
    <cellStyle name="Normal 18 2 3 3 4 5" xfId="20145" xr:uid="{00000000-0005-0000-0000-0000C54E0000}"/>
    <cellStyle name="Normal 18 2 3 3 5" xfId="11738" xr:uid="{00000000-0005-0000-0000-0000EB2D0000}"/>
    <cellStyle name="Normal 18 2 3 3 5 3" xfId="26833" xr:uid="{00000000-0005-0000-0000-0000E5680000}"/>
    <cellStyle name="Normal 18 2 3 3 6" xfId="6717" xr:uid="{00000000-0005-0000-0000-00004E1A0000}"/>
    <cellStyle name="Normal 18 2 3 3 6 3" xfId="21816" xr:uid="{00000000-0005-0000-0000-00004C550000}"/>
    <cellStyle name="Normal 18 2 3 3 8" xfId="16803" xr:uid="{00000000-0005-0000-0000-0000B7410000}"/>
    <cellStyle name="Normal 18 2 3 4" xfId="2065" xr:uid="{00000000-0005-0000-0000-000021080000}"/>
    <cellStyle name="Normal 18 2 3 4 2" xfId="3754" xr:uid="{00000000-0005-0000-0000-0000BB0E0000}"/>
    <cellStyle name="Normal 18 2 3 4 2 2" xfId="13827" xr:uid="{00000000-0005-0000-0000-000014360000}"/>
    <cellStyle name="Normal 18 2 3 4 2 2 3" xfId="28922" xr:uid="{00000000-0005-0000-0000-00000E710000}"/>
    <cellStyle name="Normal 18 2 3 4 2 3" xfId="8807" xr:uid="{00000000-0005-0000-0000-000078220000}"/>
    <cellStyle name="Normal 18 2 3 4 2 3 3" xfId="23905" xr:uid="{00000000-0005-0000-0000-0000755D0000}"/>
    <cellStyle name="Normal 18 2 3 4 2 5" xfId="18892" xr:uid="{00000000-0005-0000-0000-0000E0490000}"/>
    <cellStyle name="Normal 18 2 3 4 3" xfId="5446" xr:uid="{00000000-0005-0000-0000-000057150000}"/>
    <cellStyle name="Normal 18 2 3 4 3 2" xfId="15498" xr:uid="{00000000-0005-0000-0000-00009B3C0000}"/>
    <cellStyle name="Normal 18 2 3 4 3 2 3" xfId="30593" xr:uid="{00000000-0005-0000-0000-000095770000}"/>
    <cellStyle name="Normal 18 2 3 4 3 3" xfId="10478" xr:uid="{00000000-0005-0000-0000-0000FF280000}"/>
    <cellStyle name="Normal 18 2 3 4 3 3 3" xfId="25576" xr:uid="{00000000-0005-0000-0000-0000FC630000}"/>
    <cellStyle name="Normal 18 2 3 4 3 5" xfId="20563" xr:uid="{00000000-0005-0000-0000-000067500000}"/>
    <cellStyle name="Normal 18 2 3 4 4" xfId="12156" xr:uid="{00000000-0005-0000-0000-00008D2F0000}"/>
    <cellStyle name="Normal 18 2 3 4 4 3" xfId="27251" xr:uid="{00000000-0005-0000-0000-0000876A0000}"/>
    <cellStyle name="Normal 18 2 3 4 5" xfId="7135" xr:uid="{00000000-0005-0000-0000-0000F01B0000}"/>
    <cellStyle name="Normal 18 2 3 4 5 3" xfId="22234" xr:uid="{00000000-0005-0000-0000-0000EE560000}"/>
    <cellStyle name="Normal 18 2 3 4 7" xfId="17221" xr:uid="{00000000-0005-0000-0000-000059430000}"/>
    <cellStyle name="Normal 18 2 3 5" xfId="2917" xr:uid="{00000000-0005-0000-0000-0000760B0000}"/>
    <cellStyle name="Normal 18 2 3 5 2" xfId="12991" xr:uid="{00000000-0005-0000-0000-0000D0320000}"/>
    <cellStyle name="Normal 18 2 3 5 2 3" xfId="28086" xr:uid="{00000000-0005-0000-0000-0000CA6D0000}"/>
    <cellStyle name="Normal 18 2 3 5 3" xfId="7971" xr:uid="{00000000-0005-0000-0000-0000341F0000}"/>
    <cellStyle name="Normal 18 2 3 5 3 3" xfId="23069" xr:uid="{00000000-0005-0000-0000-0000315A0000}"/>
    <cellStyle name="Normal 18 2 3 5 5" xfId="18056" xr:uid="{00000000-0005-0000-0000-00009C460000}"/>
    <cellStyle name="Normal 18 2 3 6" xfId="4610" xr:uid="{00000000-0005-0000-0000-000013120000}"/>
    <cellStyle name="Normal 18 2 3 6 2" xfId="14662" xr:uid="{00000000-0005-0000-0000-000057390000}"/>
    <cellStyle name="Normal 18 2 3 6 2 3" xfId="29757" xr:uid="{00000000-0005-0000-0000-000051740000}"/>
    <cellStyle name="Normal 18 2 3 6 3" xfId="9642" xr:uid="{00000000-0005-0000-0000-0000BB250000}"/>
    <cellStyle name="Normal 18 2 3 6 3 3" xfId="24740" xr:uid="{00000000-0005-0000-0000-0000B8600000}"/>
    <cellStyle name="Normal 18 2 3 6 5" xfId="19727" xr:uid="{00000000-0005-0000-0000-0000234D0000}"/>
    <cellStyle name="Normal 18 2 3 7" xfId="11320" xr:uid="{00000000-0005-0000-0000-0000492C0000}"/>
    <cellStyle name="Normal 18 2 3 7 3" xfId="26415" xr:uid="{00000000-0005-0000-0000-000043670000}"/>
    <cellStyle name="Normal 18 2 3 8" xfId="6299" xr:uid="{00000000-0005-0000-0000-0000AC180000}"/>
    <cellStyle name="Normal 18 2 3 8 3" xfId="21398" xr:uid="{00000000-0005-0000-0000-0000AA530000}"/>
    <cellStyle name="Normal 18 2 4" xfId="1325" xr:uid="{00000000-0005-0000-0000-00003D050000}"/>
    <cellStyle name="Normal 18 2 4 2" xfId="1748" xr:uid="{00000000-0005-0000-0000-0000E4060000}"/>
    <cellStyle name="Normal 18 2 4 2 2" xfId="2587" xr:uid="{00000000-0005-0000-0000-00002B0A0000}"/>
    <cellStyle name="Normal 18 2 4 2 2 2" xfId="4276" xr:uid="{00000000-0005-0000-0000-0000C5100000}"/>
    <cellStyle name="Normal 18 2 4 2 2 2 2" xfId="14349" xr:uid="{00000000-0005-0000-0000-00001E380000}"/>
    <cellStyle name="Normal 18 2 4 2 2 2 2 3" xfId="29444" xr:uid="{00000000-0005-0000-0000-000018730000}"/>
    <cellStyle name="Normal 18 2 4 2 2 2 3" xfId="9329" xr:uid="{00000000-0005-0000-0000-000082240000}"/>
    <cellStyle name="Normal 18 2 4 2 2 2 3 3" xfId="24427" xr:uid="{00000000-0005-0000-0000-00007F5F0000}"/>
    <cellStyle name="Normal 18 2 4 2 2 2 5" xfId="19414" xr:uid="{00000000-0005-0000-0000-0000EA4B0000}"/>
    <cellStyle name="Normal 18 2 4 2 2 3" xfId="5968" xr:uid="{00000000-0005-0000-0000-000061170000}"/>
    <cellStyle name="Normal 18 2 4 2 2 3 2" xfId="16020" xr:uid="{00000000-0005-0000-0000-0000A53E0000}"/>
    <cellStyle name="Normal 18 2 4 2 2 3 2 3" xfId="31115" xr:uid="{00000000-0005-0000-0000-00009F790000}"/>
    <cellStyle name="Normal 18 2 4 2 2 3 3" xfId="11000" xr:uid="{00000000-0005-0000-0000-0000092B0000}"/>
    <cellStyle name="Normal 18 2 4 2 2 3 3 3" xfId="26098" xr:uid="{00000000-0005-0000-0000-000006660000}"/>
    <cellStyle name="Normal 18 2 4 2 2 3 5" xfId="21085" xr:uid="{00000000-0005-0000-0000-000071520000}"/>
    <cellStyle name="Normal 18 2 4 2 2 4" xfId="12678" xr:uid="{00000000-0005-0000-0000-000097310000}"/>
    <cellStyle name="Normal 18 2 4 2 2 4 3" xfId="27773" xr:uid="{00000000-0005-0000-0000-0000916C0000}"/>
    <cellStyle name="Normal 18 2 4 2 2 5" xfId="7657" xr:uid="{00000000-0005-0000-0000-0000FA1D0000}"/>
    <cellStyle name="Normal 18 2 4 2 2 5 3" xfId="22756" xr:uid="{00000000-0005-0000-0000-0000F8580000}"/>
    <cellStyle name="Normal 18 2 4 2 2 7" xfId="17743" xr:uid="{00000000-0005-0000-0000-000063450000}"/>
    <cellStyle name="Normal 18 2 4 2 3" xfId="3439" xr:uid="{00000000-0005-0000-0000-0000800D0000}"/>
    <cellStyle name="Normal 18 2 4 2 3 2" xfId="13513" xr:uid="{00000000-0005-0000-0000-0000DA340000}"/>
    <cellStyle name="Normal 18 2 4 2 3 2 3" xfId="28608" xr:uid="{00000000-0005-0000-0000-0000D46F0000}"/>
    <cellStyle name="Normal 18 2 4 2 3 3" xfId="8493" xr:uid="{00000000-0005-0000-0000-00003E210000}"/>
    <cellStyle name="Normal 18 2 4 2 3 3 3" xfId="23591" xr:uid="{00000000-0005-0000-0000-00003B5C0000}"/>
    <cellStyle name="Normal 18 2 4 2 3 5" xfId="18578" xr:uid="{00000000-0005-0000-0000-0000A6480000}"/>
    <cellStyle name="Normal 18 2 4 2 4" xfId="5132" xr:uid="{00000000-0005-0000-0000-00001D140000}"/>
    <cellStyle name="Normal 18 2 4 2 4 2" xfId="15184" xr:uid="{00000000-0005-0000-0000-0000613B0000}"/>
    <cellStyle name="Normal 18 2 4 2 4 2 3" xfId="30279" xr:uid="{00000000-0005-0000-0000-00005B760000}"/>
    <cellStyle name="Normal 18 2 4 2 4 3" xfId="10164" xr:uid="{00000000-0005-0000-0000-0000C5270000}"/>
    <cellStyle name="Normal 18 2 4 2 4 3 3" xfId="25262" xr:uid="{00000000-0005-0000-0000-0000C2620000}"/>
    <cellStyle name="Normal 18 2 4 2 4 5" xfId="20249" xr:uid="{00000000-0005-0000-0000-00002D4F0000}"/>
    <cellStyle name="Normal 18 2 4 2 5" xfId="11842" xr:uid="{00000000-0005-0000-0000-0000532E0000}"/>
    <cellStyle name="Normal 18 2 4 2 5 3" xfId="26937" xr:uid="{00000000-0005-0000-0000-00004D690000}"/>
    <cellStyle name="Normal 18 2 4 2 6" xfId="6821" xr:uid="{00000000-0005-0000-0000-0000B61A0000}"/>
    <cellStyle name="Normal 18 2 4 2 6 3" xfId="21920" xr:uid="{00000000-0005-0000-0000-0000B4550000}"/>
    <cellStyle name="Normal 18 2 4 2 8" xfId="16907" xr:uid="{00000000-0005-0000-0000-00001F420000}"/>
    <cellStyle name="Normal 18 2 4 3" xfId="2169" xr:uid="{00000000-0005-0000-0000-000089080000}"/>
    <cellStyle name="Normal 18 2 4 3 2" xfId="3858" xr:uid="{00000000-0005-0000-0000-0000230F0000}"/>
    <cellStyle name="Normal 18 2 4 3 2 2" xfId="13931" xr:uid="{00000000-0005-0000-0000-00007C360000}"/>
    <cellStyle name="Normal 18 2 4 3 2 2 3" xfId="29026" xr:uid="{00000000-0005-0000-0000-000076710000}"/>
    <cellStyle name="Normal 18 2 4 3 2 3" xfId="8911" xr:uid="{00000000-0005-0000-0000-0000E0220000}"/>
    <cellStyle name="Normal 18 2 4 3 2 3 3" xfId="24009" xr:uid="{00000000-0005-0000-0000-0000DD5D0000}"/>
    <cellStyle name="Normal 18 2 4 3 2 5" xfId="18996" xr:uid="{00000000-0005-0000-0000-0000484A0000}"/>
    <cellStyle name="Normal 18 2 4 3 3" xfId="5550" xr:uid="{00000000-0005-0000-0000-0000BF150000}"/>
    <cellStyle name="Normal 18 2 4 3 3 2" xfId="15602" xr:uid="{00000000-0005-0000-0000-0000033D0000}"/>
    <cellStyle name="Normal 18 2 4 3 3 2 3" xfId="30697" xr:uid="{00000000-0005-0000-0000-0000FD770000}"/>
    <cellStyle name="Normal 18 2 4 3 3 3" xfId="10582" xr:uid="{00000000-0005-0000-0000-000067290000}"/>
    <cellStyle name="Normal 18 2 4 3 3 3 3" xfId="25680" xr:uid="{00000000-0005-0000-0000-000064640000}"/>
    <cellStyle name="Normal 18 2 4 3 3 5" xfId="20667" xr:uid="{00000000-0005-0000-0000-0000CF500000}"/>
    <cellStyle name="Normal 18 2 4 3 4" xfId="12260" xr:uid="{00000000-0005-0000-0000-0000F52F0000}"/>
    <cellStyle name="Normal 18 2 4 3 4 3" xfId="27355" xr:uid="{00000000-0005-0000-0000-0000EF6A0000}"/>
    <cellStyle name="Normal 18 2 4 3 5" xfId="7239" xr:uid="{00000000-0005-0000-0000-0000581C0000}"/>
    <cellStyle name="Normal 18 2 4 3 5 3" xfId="22338" xr:uid="{00000000-0005-0000-0000-000056570000}"/>
    <cellStyle name="Normal 18 2 4 3 7" xfId="17325" xr:uid="{00000000-0005-0000-0000-0000C1430000}"/>
    <cellStyle name="Normal 18 2 4 4" xfId="3021" xr:uid="{00000000-0005-0000-0000-0000DE0B0000}"/>
    <cellStyle name="Normal 18 2 4 4 2" xfId="13095" xr:uid="{00000000-0005-0000-0000-000038330000}"/>
    <cellStyle name="Normal 18 2 4 4 2 3" xfId="28190" xr:uid="{00000000-0005-0000-0000-0000326E0000}"/>
    <cellStyle name="Normal 18 2 4 4 3" xfId="8075" xr:uid="{00000000-0005-0000-0000-00009C1F0000}"/>
    <cellStyle name="Normal 18 2 4 4 3 3" xfId="23173" xr:uid="{00000000-0005-0000-0000-0000995A0000}"/>
    <cellStyle name="Normal 18 2 4 4 5" xfId="18160" xr:uid="{00000000-0005-0000-0000-000004470000}"/>
    <cellStyle name="Normal 18 2 4 5" xfId="4714" xr:uid="{00000000-0005-0000-0000-00007B120000}"/>
    <cellStyle name="Normal 18 2 4 5 2" xfId="14766" xr:uid="{00000000-0005-0000-0000-0000BF390000}"/>
    <cellStyle name="Normal 18 2 4 5 2 3" xfId="29861" xr:uid="{00000000-0005-0000-0000-0000B9740000}"/>
    <cellStyle name="Normal 18 2 4 5 3" xfId="9746" xr:uid="{00000000-0005-0000-0000-000023260000}"/>
    <cellStyle name="Normal 18 2 4 5 3 3" xfId="24844" xr:uid="{00000000-0005-0000-0000-000020610000}"/>
    <cellStyle name="Normal 18 2 4 5 5" xfId="19831" xr:uid="{00000000-0005-0000-0000-00008B4D0000}"/>
    <cellStyle name="Normal 18 2 4 6" xfId="11424" xr:uid="{00000000-0005-0000-0000-0000B12C0000}"/>
    <cellStyle name="Normal 18 2 4 6 3" xfId="26519" xr:uid="{00000000-0005-0000-0000-0000AB670000}"/>
    <cellStyle name="Normal 18 2 4 7" xfId="6403" xr:uid="{00000000-0005-0000-0000-000014190000}"/>
    <cellStyle name="Normal 18 2 4 7 3" xfId="21502" xr:uid="{00000000-0005-0000-0000-000012540000}"/>
    <cellStyle name="Normal 18 2 4 9" xfId="16489" xr:uid="{00000000-0005-0000-0000-00007D400000}"/>
    <cellStyle name="Normal 18 2 5" xfId="1538" xr:uid="{00000000-0005-0000-0000-000012060000}"/>
    <cellStyle name="Normal 18 2 5 2" xfId="2379" xr:uid="{00000000-0005-0000-0000-00005B090000}"/>
    <cellStyle name="Normal 18 2 5 2 2" xfId="4068" xr:uid="{00000000-0005-0000-0000-0000F50F0000}"/>
    <cellStyle name="Normal 18 2 5 2 2 2" xfId="14141" xr:uid="{00000000-0005-0000-0000-00004E370000}"/>
    <cellStyle name="Normal 18 2 5 2 2 2 3" xfId="29236" xr:uid="{00000000-0005-0000-0000-000048720000}"/>
    <cellStyle name="Normal 18 2 5 2 2 3" xfId="9121" xr:uid="{00000000-0005-0000-0000-0000B2230000}"/>
    <cellStyle name="Normal 18 2 5 2 2 3 3" xfId="24219" xr:uid="{00000000-0005-0000-0000-0000AF5E0000}"/>
    <cellStyle name="Normal 18 2 5 2 2 5" xfId="19206" xr:uid="{00000000-0005-0000-0000-00001A4B0000}"/>
    <cellStyle name="Normal 18 2 5 2 3" xfId="5760" xr:uid="{00000000-0005-0000-0000-000091160000}"/>
    <cellStyle name="Normal 18 2 5 2 3 2" xfId="15812" xr:uid="{00000000-0005-0000-0000-0000D53D0000}"/>
    <cellStyle name="Normal 18 2 5 2 3 2 3" xfId="30907" xr:uid="{00000000-0005-0000-0000-0000CF780000}"/>
    <cellStyle name="Normal 18 2 5 2 3 3" xfId="10792" xr:uid="{00000000-0005-0000-0000-0000392A0000}"/>
    <cellStyle name="Normal 18 2 5 2 3 3 3" xfId="25890" xr:uid="{00000000-0005-0000-0000-000036650000}"/>
    <cellStyle name="Normal 18 2 5 2 3 5" xfId="20877" xr:uid="{00000000-0005-0000-0000-0000A1510000}"/>
    <cellStyle name="Normal 18 2 5 2 4" xfId="12470" xr:uid="{00000000-0005-0000-0000-0000C7300000}"/>
    <cellStyle name="Normal 18 2 5 2 4 3" xfId="27565" xr:uid="{00000000-0005-0000-0000-0000C16B0000}"/>
    <cellStyle name="Normal 18 2 5 2 5" xfId="7449" xr:uid="{00000000-0005-0000-0000-00002A1D0000}"/>
    <cellStyle name="Normal 18 2 5 2 5 3" xfId="22548" xr:uid="{00000000-0005-0000-0000-000028580000}"/>
    <cellStyle name="Normal 18 2 5 2 7" xfId="17535" xr:uid="{00000000-0005-0000-0000-000093440000}"/>
    <cellStyle name="Normal 18 2 5 3" xfId="3231" xr:uid="{00000000-0005-0000-0000-0000B00C0000}"/>
    <cellStyle name="Normal 18 2 5 3 2" xfId="13305" xr:uid="{00000000-0005-0000-0000-00000A340000}"/>
    <cellStyle name="Normal 18 2 5 3 2 3" xfId="28400" xr:uid="{00000000-0005-0000-0000-0000046F0000}"/>
    <cellStyle name="Normal 18 2 5 3 3" xfId="8285" xr:uid="{00000000-0005-0000-0000-00006E200000}"/>
    <cellStyle name="Normal 18 2 5 3 3 3" xfId="23383" xr:uid="{00000000-0005-0000-0000-00006B5B0000}"/>
    <cellStyle name="Normal 18 2 5 3 5" xfId="18370" xr:uid="{00000000-0005-0000-0000-0000D6470000}"/>
    <cellStyle name="Normal 18 2 5 4" xfId="4924" xr:uid="{00000000-0005-0000-0000-00004D130000}"/>
    <cellStyle name="Normal 18 2 5 4 2" xfId="14976" xr:uid="{00000000-0005-0000-0000-0000913A0000}"/>
    <cellStyle name="Normal 18 2 5 4 2 3" xfId="30071" xr:uid="{00000000-0005-0000-0000-00008B750000}"/>
    <cellStyle name="Normal 18 2 5 4 3" xfId="9956" xr:uid="{00000000-0005-0000-0000-0000F5260000}"/>
    <cellStyle name="Normal 18 2 5 4 3 3" xfId="25054" xr:uid="{00000000-0005-0000-0000-0000F2610000}"/>
    <cellStyle name="Normal 18 2 5 4 5" xfId="20041" xr:uid="{00000000-0005-0000-0000-00005D4E0000}"/>
    <cellStyle name="Normal 18 2 5 5" xfId="11634" xr:uid="{00000000-0005-0000-0000-0000832D0000}"/>
    <cellStyle name="Normal 18 2 5 5 3" xfId="26729" xr:uid="{00000000-0005-0000-0000-00007D680000}"/>
    <cellStyle name="Normal 18 2 5 6" xfId="6613" xr:uid="{00000000-0005-0000-0000-0000E6190000}"/>
    <cellStyle name="Normal 18 2 5 6 3" xfId="21712" xr:uid="{00000000-0005-0000-0000-0000E4540000}"/>
    <cellStyle name="Normal 18 2 5 8" xfId="16699" xr:uid="{00000000-0005-0000-0000-00004F410000}"/>
    <cellStyle name="Normal 18 2 6" xfId="1959" xr:uid="{00000000-0005-0000-0000-0000B7070000}"/>
    <cellStyle name="Normal 18 2 6 2" xfId="3650" xr:uid="{00000000-0005-0000-0000-0000530E0000}"/>
    <cellStyle name="Normal 18 2 6 2 2" xfId="13723" xr:uid="{00000000-0005-0000-0000-0000AC350000}"/>
    <cellStyle name="Normal 18 2 6 2 2 3" xfId="28818" xr:uid="{00000000-0005-0000-0000-0000A6700000}"/>
    <cellStyle name="Normal 18 2 6 2 3" xfId="8703" xr:uid="{00000000-0005-0000-0000-000010220000}"/>
    <cellStyle name="Normal 18 2 6 2 3 3" xfId="23801" xr:uid="{00000000-0005-0000-0000-00000D5D0000}"/>
    <cellStyle name="Normal 18 2 6 2 5" xfId="18788" xr:uid="{00000000-0005-0000-0000-000078490000}"/>
    <cellStyle name="Normal 18 2 6 3" xfId="5342" xr:uid="{00000000-0005-0000-0000-0000EF140000}"/>
    <cellStyle name="Normal 18 2 6 3 2" xfId="15394" xr:uid="{00000000-0005-0000-0000-0000333C0000}"/>
    <cellStyle name="Normal 18 2 6 3 2 3" xfId="30489" xr:uid="{00000000-0005-0000-0000-00002D770000}"/>
    <cellStyle name="Normal 18 2 6 3 3" xfId="10374" xr:uid="{00000000-0005-0000-0000-000097280000}"/>
    <cellStyle name="Normal 18 2 6 3 3 3" xfId="25472" xr:uid="{00000000-0005-0000-0000-000094630000}"/>
    <cellStyle name="Normal 18 2 6 3 5" xfId="20459" xr:uid="{00000000-0005-0000-0000-0000FF4F0000}"/>
    <cellStyle name="Normal 18 2 6 4" xfId="12052" xr:uid="{00000000-0005-0000-0000-0000252F0000}"/>
    <cellStyle name="Normal 18 2 6 4 3" xfId="27147" xr:uid="{00000000-0005-0000-0000-00001F6A0000}"/>
    <cellStyle name="Normal 18 2 6 5" xfId="7031" xr:uid="{00000000-0005-0000-0000-0000881B0000}"/>
    <cellStyle name="Normal 18 2 6 5 3" xfId="22130" xr:uid="{00000000-0005-0000-0000-000086560000}"/>
    <cellStyle name="Normal 18 2 6 7" xfId="17117" xr:uid="{00000000-0005-0000-0000-0000F1420000}"/>
    <cellStyle name="Normal 18 2 7" xfId="2809" xr:uid="{00000000-0005-0000-0000-00000A0B0000}"/>
    <cellStyle name="Normal 18 2 7 2" xfId="12887" xr:uid="{00000000-0005-0000-0000-000068320000}"/>
    <cellStyle name="Normal 18 2 7 2 3" xfId="27982" xr:uid="{00000000-0005-0000-0000-0000626D0000}"/>
    <cellStyle name="Normal 18 2 7 3" xfId="7867" xr:uid="{00000000-0005-0000-0000-0000CC1E0000}"/>
    <cellStyle name="Normal 18 2 7 3 3" xfId="22965" xr:uid="{00000000-0005-0000-0000-0000C9590000}"/>
    <cellStyle name="Normal 18 2 7 5" xfId="17952" xr:uid="{00000000-0005-0000-0000-000034460000}"/>
    <cellStyle name="Normal 18 2 8" xfId="4503" xr:uid="{00000000-0005-0000-0000-0000A8110000}"/>
    <cellStyle name="Normal 18 2 8 2" xfId="14558" xr:uid="{00000000-0005-0000-0000-0000EF380000}"/>
    <cellStyle name="Normal 18 2 8 2 3" xfId="29653" xr:uid="{00000000-0005-0000-0000-0000E9730000}"/>
    <cellStyle name="Normal 18 2 8 3" xfId="9538" xr:uid="{00000000-0005-0000-0000-000053250000}"/>
    <cellStyle name="Normal 18 2 8 3 3" xfId="24636" xr:uid="{00000000-0005-0000-0000-000050600000}"/>
    <cellStyle name="Normal 18 2 8 5" xfId="19623" xr:uid="{00000000-0005-0000-0000-0000BB4C0000}"/>
    <cellStyle name="Normal 18 2 9" xfId="11214" xr:uid="{00000000-0005-0000-0000-0000DF2B0000}"/>
    <cellStyle name="Normal 18 2 9 3" xfId="26311" xr:uid="{00000000-0005-0000-0000-0000DB660000}"/>
    <cellStyle name="Normal 19" xfId="132" xr:uid="{00000000-0005-0000-0000-000089000000}"/>
    <cellStyle name="Normal 19 2" xfId="827" xr:uid="{00000000-0005-0000-0000-00004A030000}"/>
    <cellStyle name="Normal 19 2 10" xfId="6194" xr:uid="{00000000-0005-0000-0000-000043180000}"/>
    <cellStyle name="Normal 19 2 10 3" xfId="21295" xr:uid="{00000000-0005-0000-0000-000043530000}"/>
    <cellStyle name="Normal 19 2 12" xfId="16280" xr:uid="{00000000-0005-0000-0000-0000AC3F0000}"/>
    <cellStyle name="Normal 19 2 2" xfId="1159" xr:uid="{00000000-0005-0000-0000-000097040000}"/>
    <cellStyle name="Normal 19 2 2 11" xfId="16334" xr:uid="{00000000-0005-0000-0000-0000E23F0000}"/>
    <cellStyle name="Normal 19 2 2 2" xfId="1267" xr:uid="{00000000-0005-0000-0000-000003050000}"/>
    <cellStyle name="Normal 19 2 2 2 10" xfId="16438" xr:uid="{00000000-0005-0000-0000-00004A400000}"/>
    <cellStyle name="Normal 19 2 2 2 2" xfId="1484" xr:uid="{00000000-0005-0000-0000-0000DC050000}"/>
    <cellStyle name="Normal 19 2 2 2 2 2" xfId="1905" xr:uid="{00000000-0005-0000-0000-000081070000}"/>
    <cellStyle name="Normal 19 2 2 2 2 2 2" xfId="2744" xr:uid="{00000000-0005-0000-0000-0000C80A0000}"/>
    <cellStyle name="Normal 19 2 2 2 2 2 2 2" xfId="4433" xr:uid="{00000000-0005-0000-0000-000062110000}"/>
    <cellStyle name="Normal 19 2 2 2 2 2 2 2 2" xfId="14506" xr:uid="{00000000-0005-0000-0000-0000BB380000}"/>
    <cellStyle name="Normal 19 2 2 2 2 2 2 2 2 3" xfId="29601" xr:uid="{00000000-0005-0000-0000-0000B5730000}"/>
    <cellStyle name="Normal 19 2 2 2 2 2 2 2 3" xfId="9486" xr:uid="{00000000-0005-0000-0000-00001F250000}"/>
    <cellStyle name="Normal 19 2 2 2 2 2 2 2 3 3" xfId="24584" xr:uid="{00000000-0005-0000-0000-00001C600000}"/>
    <cellStyle name="Normal 19 2 2 2 2 2 2 2 5" xfId="19571" xr:uid="{00000000-0005-0000-0000-0000874C0000}"/>
    <cellStyle name="Normal 19 2 2 2 2 2 2 3" xfId="6125" xr:uid="{00000000-0005-0000-0000-0000FE170000}"/>
    <cellStyle name="Normal 19 2 2 2 2 2 2 3 2" xfId="16177" xr:uid="{00000000-0005-0000-0000-0000423F0000}"/>
    <cellStyle name="Normal 19 2 2 2 2 2 2 3 2 3" xfId="31272" xr:uid="{00000000-0005-0000-0000-00003C7A0000}"/>
    <cellStyle name="Normal 19 2 2 2 2 2 2 3 3" xfId="11157" xr:uid="{00000000-0005-0000-0000-0000A62B0000}"/>
    <cellStyle name="Normal 19 2 2 2 2 2 2 3 3 3" xfId="26255" xr:uid="{00000000-0005-0000-0000-0000A3660000}"/>
    <cellStyle name="Normal 19 2 2 2 2 2 2 3 5" xfId="21242" xr:uid="{00000000-0005-0000-0000-00000E530000}"/>
    <cellStyle name="Normal 19 2 2 2 2 2 2 4" xfId="12835" xr:uid="{00000000-0005-0000-0000-000034320000}"/>
    <cellStyle name="Normal 19 2 2 2 2 2 2 4 3" xfId="27930" xr:uid="{00000000-0005-0000-0000-00002E6D0000}"/>
    <cellStyle name="Normal 19 2 2 2 2 2 2 5" xfId="7814" xr:uid="{00000000-0005-0000-0000-0000971E0000}"/>
    <cellStyle name="Normal 19 2 2 2 2 2 2 5 3" xfId="22913" xr:uid="{00000000-0005-0000-0000-000095590000}"/>
    <cellStyle name="Normal 19 2 2 2 2 2 2 7" xfId="17900" xr:uid="{00000000-0005-0000-0000-000000460000}"/>
    <cellStyle name="Normal 19 2 2 2 2 2 3" xfId="3596" xr:uid="{00000000-0005-0000-0000-00001D0E0000}"/>
    <cellStyle name="Normal 19 2 2 2 2 2 3 2" xfId="13670" xr:uid="{00000000-0005-0000-0000-000077350000}"/>
    <cellStyle name="Normal 19 2 2 2 2 2 3 2 3" xfId="28765" xr:uid="{00000000-0005-0000-0000-000071700000}"/>
    <cellStyle name="Normal 19 2 2 2 2 2 3 3" xfId="8650" xr:uid="{00000000-0005-0000-0000-0000DB210000}"/>
    <cellStyle name="Normal 19 2 2 2 2 2 3 3 3" xfId="23748" xr:uid="{00000000-0005-0000-0000-0000D85C0000}"/>
    <cellStyle name="Normal 19 2 2 2 2 2 3 5" xfId="18735" xr:uid="{00000000-0005-0000-0000-000043490000}"/>
    <cellStyle name="Normal 19 2 2 2 2 2 4" xfId="5289" xr:uid="{00000000-0005-0000-0000-0000BA140000}"/>
    <cellStyle name="Normal 19 2 2 2 2 2 4 2" xfId="15341" xr:uid="{00000000-0005-0000-0000-0000FE3B0000}"/>
    <cellStyle name="Normal 19 2 2 2 2 2 4 2 3" xfId="30436" xr:uid="{00000000-0005-0000-0000-0000F8760000}"/>
    <cellStyle name="Normal 19 2 2 2 2 2 4 3" xfId="10321" xr:uid="{00000000-0005-0000-0000-000062280000}"/>
    <cellStyle name="Normal 19 2 2 2 2 2 4 3 3" xfId="25419" xr:uid="{00000000-0005-0000-0000-00005F630000}"/>
    <cellStyle name="Normal 19 2 2 2 2 2 4 5" xfId="20406" xr:uid="{00000000-0005-0000-0000-0000CA4F0000}"/>
    <cellStyle name="Normal 19 2 2 2 2 2 5" xfId="11999" xr:uid="{00000000-0005-0000-0000-0000F02E0000}"/>
    <cellStyle name="Normal 19 2 2 2 2 2 5 3" xfId="27094" xr:uid="{00000000-0005-0000-0000-0000EA690000}"/>
    <cellStyle name="Normal 19 2 2 2 2 2 6" xfId="6978" xr:uid="{00000000-0005-0000-0000-0000531B0000}"/>
    <cellStyle name="Normal 19 2 2 2 2 2 6 3" xfId="22077" xr:uid="{00000000-0005-0000-0000-000051560000}"/>
    <cellStyle name="Normal 19 2 2 2 2 2 8" xfId="17064" xr:uid="{00000000-0005-0000-0000-0000BC420000}"/>
    <cellStyle name="Normal 19 2 2 2 2 3" xfId="2326" xr:uid="{00000000-0005-0000-0000-000026090000}"/>
    <cellStyle name="Normal 19 2 2 2 2 3 2" xfId="4015" xr:uid="{00000000-0005-0000-0000-0000C00F0000}"/>
    <cellStyle name="Normal 19 2 2 2 2 3 2 2" xfId="14088" xr:uid="{00000000-0005-0000-0000-000019370000}"/>
    <cellStyle name="Normal 19 2 2 2 2 3 2 2 3" xfId="29183" xr:uid="{00000000-0005-0000-0000-000013720000}"/>
    <cellStyle name="Normal 19 2 2 2 2 3 2 3" xfId="9068" xr:uid="{00000000-0005-0000-0000-00007D230000}"/>
    <cellStyle name="Normal 19 2 2 2 2 3 2 3 3" xfId="24166" xr:uid="{00000000-0005-0000-0000-00007A5E0000}"/>
    <cellStyle name="Normal 19 2 2 2 2 3 2 5" xfId="19153" xr:uid="{00000000-0005-0000-0000-0000E54A0000}"/>
    <cellStyle name="Normal 19 2 2 2 2 3 3" xfId="5707" xr:uid="{00000000-0005-0000-0000-00005C160000}"/>
    <cellStyle name="Normal 19 2 2 2 2 3 3 2" xfId="15759" xr:uid="{00000000-0005-0000-0000-0000A03D0000}"/>
    <cellStyle name="Normal 19 2 2 2 2 3 3 2 3" xfId="30854" xr:uid="{00000000-0005-0000-0000-00009A780000}"/>
    <cellStyle name="Normal 19 2 2 2 2 3 3 3" xfId="10739" xr:uid="{00000000-0005-0000-0000-0000042A0000}"/>
    <cellStyle name="Normal 19 2 2 2 2 3 3 3 3" xfId="25837" xr:uid="{00000000-0005-0000-0000-000001650000}"/>
    <cellStyle name="Normal 19 2 2 2 2 3 3 5" xfId="20824" xr:uid="{00000000-0005-0000-0000-00006C510000}"/>
    <cellStyle name="Normal 19 2 2 2 2 3 4" xfId="12417" xr:uid="{00000000-0005-0000-0000-000092300000}"/>
    <cellStyle name="Normal 19 2 2 2 2 3 4 3" xfId="27512" xr:uid="{00000000-0005-0000-0000-00008C6B0000}"/>
    <cellStyle name="Normal 19 2 2 2 2 3 5" xfId="7396" xr:uid="{00000000-0005-0000-0000-0000F51C0000}"/>
    <cellStyle name="Normal 19 2 2 2 2 3 5 3" xfId="22495" xr:uid="{00000000-0005-0000-0000-0000F3570000}"/>
    <cellStyle name="Normal 19 2 2 2 2 3 7" xfId="17482" xr:uid="{00000000-0005-0000-0000-00005E440000}"/>
    <cellStyle name="Normal 19 2 2 2 2 4" xfId="3178" xr:uid="{00000000-0005-0000-0000-00007B0C0000}"/>
    <cellStyle name="Normal 19 2 2 2 2 4 2" xfId="13252" xr:uid="{00000000-0005-0000-0000-0000D5330000}"/>
    <cellStyle name="Normal 19 2 2 2 2 4 2 3" xfId="28347" xr:uid="{00000000-0005-0000-0000-0000CF6E0000}"/>
    <cellStyle name="Normal 19 2 2 2 2 4 3" xfId="8232" xr:uid="{00000000-0005-0000-0000-000039200000}"/>
    <cellStyle name="Normal 19 2 2 2 2 4 3 3" xfId="23330" xr:uid="{00000000-0005-0000-0000-0000365B0000}"/>
    <cellStyle name="Normal 19 2 2 2 2 4 5" xfId="18317" xr:uid="{00000000-0005-0000-0000-0000A1470000}"/>
    <cellStyle name="Normal 19 2 2 2 2 5" xfId="4871" xr:uid="{00000000-0005-0000-0000-000018130000}"/>
    <cellStyle name="Normal 19 2 2 2 2 5 2" xfId="14923" xr:uid="{00000000-0005-0000-0000-00005C3A0000}"/>
    <cellStyle name="Normal 19 2 2 2 2 5 2 3" xfId="30018" xr:uid="{00000000-0005-0000-0000-000056750000}"/>
    <cellStyle name="Normal 19 2 2 2 2 5 3" xfId="9903" xr:uid="{00000000-0005-0000-0000-0000C0260000}"/>
    <cellStyle name="Normal 19 2 2 2 2 5 3 3" xfId="25001" xr:uid="{00000000-0005-0000-0000-0000BD610000}"/>
    <cellStyle name="Normal 19 2 2 2 2 5 5" xfId="19988" xr:uid="{00000000-0005-0000-0000-0000284E0000}"/>
    <cellStyle name="Normal 19 2 2 2 2 6" xfId="11581" xr:uid="{00000000-0005-0000-0000-00004E2D0000}"/>
    <cellStyle name="Normal 19 2 2 2 2 6 3" xfId="26676" xr:uid="{00000000-0005-0000-0000-000048680000}"/>
    <cellStyle name="Normal 19 2 2 2 2 7" xfId="6560" xr:uid="{00000000-0005-0000-0000-0000B1190000}"/>
    <cellStyle name="Normal 19 2 2 2 2 7 3" xfId="21659" xr:uid="{00000000-0005-0000-0000-0000AF540000}"/>
    <cellStyle name="Normal 19 2 2 2 2 9" xfId="16646" xr:uid="{00000000-0005-0000-0000-00001A410000}"/>
    <cellStyle name="Normal 19 2 2 2 3" xfId="1697" xr:uid="{00000000-0005-0000-0000-0000B1060000}"/>
    <cellStyle name="Normal 19 2 2 2 3 2" xfId="2536" xr:uid="{00000000-0005-0000-0000-0000F8090000}"/>
    <cellStyle name="Normal 19 2 2 2 3 2 2" xfId="4225" xr:uid="{00000000-0005-0000-0000-000092100000}"/>
    <cellStyle name="Normal 19 2 2 2 3 2 2 2" xfId="14298" xr:uid="{00000000-0005-0000-0000-0000EB370000}"/>
    <cellStyle name="Normal 19 2 2 2 3 2 2 2 3" xfId="29393" xr:uid="{00000000-0005-0000-0000-0000E5720000}"/>
    <cellStyle name="Normal 19 2 2 2 3 2 2 3" xfId="9278" xr:uid="{00000000-0005-0000-0000-00004F240000}"/>
    <cellStyle name="Normal 19 2 2 2 3 2 2 3 3" xfId="24376" xr:uid="{00000000-0005-0000-0000-00004C5F0000}"/>
    <cellStyle name="Normal 19 2 2 2 3 2 2 5" xfId="19363" xr:uid="{00000000-0005-0000-0000-0000B74B0000}"/>
    <cellStyle name="Normal 19 2 2 2 3 2 3" xfId="5917" xr:uid="{00000000-0005-0000-0000-00002E170000}"/>
    <cellStyle name="Normal 19 2 2 2 3 2 3 2" xfId="15969" xr:uid="{00000000-0005-0000-0000-0000723E0000}"/>
    <cellStyle name="Normal 19 2 2 2 3 2 3 2 3" xfId="31064" xr:uid="{00000000-0005-0000-0000-00006C790000}"/>
    <cellStyle name="Normal 19 2 2 2 3 2 3 3" xfId="10949" xr:uid="{00000000-0005-0000-0000-0000D62A0000}"/>
    <cellStyle name="Normal 19 2 2 2 3 2 3 3 3" xfId="26047" xr:uid="{00000000-0005-0000-0000-0000D3650000}"/>
    <cellStyle name="Normal 19 2 2 2 3 2 3 5" xfId="21034" xr:uid="{00000000-0005-0000-0000-00003E520000}"/>
    <cellStyle name="Normal 19 2 2 2 3 2 4" xfId="12627" xr:uid="{00000000-0005-0000-0000-000064310000}"/>
    <cellStyle name="Normal 19 2 2 2 3 2 4 3" xfId="27722" xr:uid="{00000000-0005-0000-0000-00005E6C0000}"/>
    <cellStyle name="Normal 19 2 2 2 3 2 5" xfId="7606" xr:uid="{00000000-0005-0000-0000-0000C71D0000}"/>
    <cellStyle name="Normal 19 2 2 2 3 2 5 3" xfId="22705" xr:uid="{00000000-0005-0000-0000-0000C5580000}"/>
    <cellStyle name="Normal 19 2 2 2 3 2 7" xfId="17692" xr:uid="{00000000-0005-0000-0000-000030450000}"/>
    <cellStyle name="Normal 19 2 2 2 3 3" xfId="3388" xr:uid="{00000000-0005-0000-0000-00004D0D0000}"/>
    <cellStyle name="Normal 19 2 2 2 3 3 2" xfId="13462" xr:uid="{00000000-0005-0000-0000-0000A7340000}"/>
    <cellStyle name="Normal 19 2 2 2 3 3 2 3" xfId="28557" xr:uid="{00000000-0005-0000-0000-0000A16F0000}"/>
    <cellStyle name="Normal 19 2 2 2 3 3 3" xfId="8442" xr:uid="{00000000-0005-0000-0000-00000B210000}"/>
    <cellStyle name="Normal 19 2 2 2 3 3 3 3" xfId="23540" xr:uid="{00000000-0005-0000-0000-0000085C0000}"/>
    <cellStyle name="Normal 19 2 2 2 3 3 5" xfId="18527" xr:uid="{00000000-0005-0000-0000-000073480000}"/>
    <cellStyle name="Normal 19 2 2 2 3 4" xfId="5081" xr:uid="{00000000-0005-0000-0000-0000EA130000}"/>
    <cellStyle name="Normal 19 2 2 2 3 4 2" xfId="15133" xr:uid="{00000000-0005-0000-0000-00002E3B0000}"/>
    <cellStyle name="Normal 19 2 2 2 3 4 2 3" xfId="30228" xr:uid="{00000000-0005-0000-0000-000028760000}"/>
    <cellStyle name="Normal 19 2 2 2 3 4 3" xfId="10113" xr:uid="{00000000-0005-0000-0000-000092270000}"/>
    <cellStyle name="Normal 19 2 2 2 3 4 3 3" xfId="25211" xr:uid="{00000000-0005-0000-0000-00008F620000}"/>
    <cellStyle name="Normal 19 2 2 2 3 4 5" xfId="20198" xr:uid="{00000000-0005-0000-0000-0000FA4E0000}"/>
    <cellStyle name="Normal 19 2 2 2 3 5" xfId="11791" xr:uid="{00000000-0005-0000-0000-0000202E0000}"/>
    <cellStyle name="Normal 19 2 2 2 3 5 3" xfId="26886" xr:uid="{00000000-0005-0000-0000-00001A690000}"/>
    <cellStyle name="Normal 19 2 2 2 3 6" xfId="6770" xr:uid="{00000000-0005-0000-0000-0000831A0000}"/>
    <cellStyle name="Normal 19 2 2 2 3 6 3" xfId="21869" xr:uid="{00000000-0005-0000-0000-000081550000}"/>
    <cellStyle name="Normal 19 2 2 2 3 8" xfId="16856" xr:uid="{00000000-0005-0000-0000-0000EC410000}"/>
    <cellStyle name="Normal 19 2 2 2 4" xfId="2118" xr:uid="{00000000-0005-0000-0000-000056080000}"/>
    <cellStyle name="Normal 19 2 2 2 4 2" xfId="3807" xr:uid="{00000000-0005-0000-0000-0000F00E0000}"/>
    <cellStyle name="Normal 19 2 2 2 4 2 2" xfId="13880" xr:uid="{00000000-0005-0000-0000-000049360000}"/>
    <cellStyle name="Normal 19 2 2 2 4 2 2 3" xfId="28975" xr:uid="{00000000-0005-0000-0000-000043710000}"/>
    <cellStyle name="Normal 19 2 2 2 4 2 3" xfId="8860" xr:uid="{00000000-0005-0000-0000-0000AD220000}"/>
    <cellStyle name="Normal 19 2 2 2 4 2 3 3" xfId="23958" xr:uid="{00000000-0005-0000-0000-0000AA5D0000}"/>
    <cellStyle name="Normal 19 2 2 2 4 2 5" xfId="18945" xr:uid="{00000000-0005-0000-0000-0000154A0000}"/>
    <cellStyle name="Normal 19 2 2 2 4 3" xfId="5499" xr:uid="{00000000-0005-0000-0000-00008C150000}"/>
    <cellStyle name="Normal 19 2 2 2 4 3 2" xfId="15551" xr:uid="{00000000-0005-0000-0000-0000D03C0000}"/>
    <cellStyle name="Normal 19 2 2 2 4 3 2 3" xfId="30646" xr:uid="{00000000-0005-0000-0000-0000CA770000}"/>
    <cellStyle name="Normal 19 2 2 2 4 3 3" xfId="10531" xr:uid="{00000000-0005-0000-0000-000034290000}"/>
    <cellStyle name="Normal 19 2 2 2 4 3 3 3" xfId="25629" xr:uid="{00000000-0005-0000-0000-000031640000}"/>
    <cellStyle name="Normal 19 2 2 2 4 3 5" xfId="20616" xr:uid="{00000000-0005-0000-0000-00009C500000}"/>
    <cellStyle name="Normal 19 2 2 2 4 4" xfId="12209" xr:uid="{00000000-0005-0000-0000-0000C22F0000}"/>
    <cellStyle name="Normal 19 2 2 2 4 4 3" xfId="27304" xr:uid="{00000000-0005-0000-0000-0000BC6A0000}"/>
    <cellStyle name="Normal 19 2 2 2 4 5" xfId="7188" xr:uid="{00000000-0005-0000-0000-0000251C0000}"/>
    <cellStyle name="Normal 19 2 2 2 4 5 3" xfId="22287" xr:uid="{00000000-0005-0000-0000-000023570000}"/>
    <cellStyle name="Normal 19 2 2 2 4 7" xfId="17274" xr:uid="{00000000-0005-0000-0000-00008E430000}"/>
    <cellStyle name="Normal 19 2 2 2 5" xfId="2970" xr:uid="{00000000-0005-0000-0000-0000AB0B0000}"/>
    <cellStyle name="Normal 19 2 2 2 5 2" xfId="13044" xr:uid="{00000000-0005-0000-0000-000005330000}"/>
    <cellStyle name="Normal 19 2 2 2 5 2 3" xfId="28139" xr:uid="{00000000-0005-0000-0000-0000FF6D0000}"/>
    <cellStyle name="Normal 19 2 2 2 5 3" xfId="8024" xr:uid="{00000000-0005-0000-0000-0000691F0000}"/>
    <cellStyle name="Normal 19 2 2 2 5 3 3" xfId="23122" xr:uid="{00000000-0005-0000-0000-0000665A0000}"/>
    <cellStyle name="Normal 19 2 2 2 5 5" xfId="18109" xr:uid="{00000000-0005-0000-0000-0000D1460000}"/>
    <cellStyle name="Normal 19 2 2 2 6" xfId="4663" xr:uid="{00000000-0005-0000-0000-000048120000}"/>
    <cellStyle name="Normal 19 2 2 2 6 2" xfId="14715" xr:uid="{00000000-0005-0000-0000-00008C390000}"/>
    <cellStyle name="Normal 19 2 2 2 6 2 3" xfId="29810" xr:uid="{00000000-0005-0000-0000-000086740000}"/>
    <cellStyle name="Normal 19 2 2 2 6 3" xfId="9695" xr:uid="{00000000-0005-0000-0000-0000F0250000}"/>
    <cellStyle name="Normal 19 2 2 2 6 3 3" xfId="24793" xr:uid="{00000000-0005-0000-0000-0000ED600000}"/>
    <cellStyle name="Normal 19 2 2 2 6 5" xfId="19780" xr:uid="{00000000-0005-0000-0000-0000584D0000}"/>
    <cellStyle name="Normal 19 2 2 2 7" xfId="11373" xr:uid="{00000000-0005-0000-0000-00007E2C0000}"/>
    <cellStyle name="Normal 19 2 2 2 7 3" xfId="26468" xr:uid="{00000000-0005-0000-0000-000078670000}"/>
    <cellStyle name="Normal 19 2 2 2 8" xfId="6352" xr:uid="{00000000-0005-0000-0000-0000E1180000}"/>
    <cellStyle name="Normal 19 2 2 2 8 3" xfId="21451" xr:uid="{00000000-0005-0000-0000-0000DF530000}"/>
    <cellStyle name="Normal 19 2 2 3" xfId="1380" xr:uid="{00000000-0005-0000-0000-000074050000}"/>
    <cellStyle name="Normal 19 2 2 3 2" xfId="1801" xr:uid="{00000000-0005-0000-0000-000019070000}"/>
    <cellStyle name="Normal 19 2 2 3 2 2" xfId="2640" xr:uid="{00000000-0005-0000-0000-0000600A0000}"/>
    <cellStyle name="Normal 19 2 2 3 2 2 2" xfId="4329" xr:uid="{00000000-0005-0000-0000-0000FA100000}"/>
    <cellStyle name="Normal 19 2 2 3 2 2 2 2" xfId="14402" xr:uid="{00000000-0005-0000-0000-000053380000}"/>
    <cellStyle name="Normal 19 2 2 3 2 2 2 2 3" xfId="29497" xr:uid="{00000000-0005-0000-0000-00004D730000}"/>
    <cellStyle name="Normal 19 2 2 3 2 2 2 3" xfId="9382" xr:uid="{00000000-0005-0000-0000-0000B7240000}"/>
    <cellStyle name="Normal 19 2 2 3 2 2 2 3 3" xfId="24480" xr:uid="{00000000-0005-0000-0000-0000B45F0000}"/>
    <cellStyle name="Normal 19 2 2 3 2 2 2 5" xfId="19467" xr:uid="{00000000-0005-0000-0000-00001F4C0000}"/>
    <cellStyle name="Normal 19 2 2 3 2 2 3" xfId="6021" xr:uid="{00000000-0005-0000-0000-000096170000}"/>
    <cellStyle name="Normal 19 2 2 3 2 2 3 2" xfId="16073" xr:uid="{00000000-0005-0000-0000-0000DA3E0000}"/>
    <cellStyle name="Normal 19 2 2 3 2 2 3 2 3" xfId="31168" xr:uid="{00000000-0005-0000-0000-0000D4790000}"/>
    <cellStyle name="Normal 19 2 2 3 2 2 3 3" xfId="11053" xr:uid="{00000000-0005-0000-0000-00003E2B0000}"/>
    <cellStyle name="Normal 19 2 2 3 2 2 3 3 3" xfId="26151" xr:uid="{00000000-0005-0000-0000-00003B660000}"/>
    <cellStyle name="Normal 19 2 2 3 2 2 3 5" xfId="21138" xr:uid="{00000000-0005-0000-0000-0000A6520000}"/>
    <cellStyle name="Normal 19 2 2 3 2 2 4" xfId="12731" xr:uid="{00000000-0005-0000-0000-0000CC310000}"/>
    <cellStyle name="Normal 19 2 2 3 2 2 4 3" xfId="27826" xr:uid="{00000000-0005-0000-0000-0000C66C0000}"/>
    <cellStyle name="Normal 19 2 2 3 2 2 5" xfId="7710" xr:uid="{00000000-0005-0000-0000-00002F1E0000}"/>
    <cellStyle name="Normal 19 2 2 3 2 2 5 3" xfId="22809" xr:uid="{00000000-0005-0000-0000-00002D590000}"/>
    <cellStyle name="Normal 19 2 2 3 2 2 7" xfId="17796" xr:uid="{00000000-0005-0000-0000-000098450000}"/>
    <cellStyle name="Normal 19 2 2 3 2 3" xfId="3492" xr:uid="{00000000-0005-0000-0000-0000B50D0000}"/>
    <cellStyle name="Normal 19 2 2 3 2 3 2" xfId="13566" xr:uid="{00000000-0005-0000-0000-00000F350000}"/>
    <cellStyle name="Normal 19 2 2 3 2 3 2 3" xfId="28661" xr:uid="{00000000-0005-0000-0000-000009700000}"/>
    <cellStyle name="Normal 19 2 2 3 2 3 3" xfId="8546" xr:uid="{00000000-0005-0000-0000-000073210000}"/>
    <cellStyle name="Normal 19 2 2 3 2 3 3 3" xfId="23644" xr:uid="{00000000-0005-0000-0000-0000705C0000}"/>
    <cellStyle name="Normal 19 2 2 3 2 3 5" xfId="18631" xr:uid="{00000000-0005-0000-0000-0000DB480000}"/>
    <cellStyle name="Normal 19 2 2 3 2 4" xfId="5185" xr:uid="{00000000-0005-0000-0000-000052140000}"/>
    <cellStyle name="Normal 19 2 2 3 2 4 2" xfId="15237" xr:uid="{00000000-0005-0000-0000-0000963B0000}"/>
    <cellStyle name="Normal 19 2 2 3 2 4 2 3" xfId="30332" xr:uid="{00000000-0005-0000-0000-000090760000}"/>
    <cellStyle name="Normal 19 2 2 3 2 4 3" xfId="10217" xr:uid="{00000000-0005-0000-0000-0000FA270000}"/>
    <cellStyle name="Normal 19 2 2 3 2 4 3 3" xfId="25315" xr:uid="{00000000-0005-0000-0000-0000F7620000}"/>
    <cellStyle name="Normal 19 2 2 3 2 4 5" xfId="20302" xr:uid="{00000000-0005-0000-0000-0000624F0000}"/>
    <cellStyle name="Normal 19 2 2 3 2 5" xfId="11895" xr:uid="{00000000-0005-0000-0000-0000882E0000}"/>
    <cellStyle name="Normal 19 2 2 3 2 5 3" xfId="26990" xr:uid="{00000000-0005-0000-0000-000082690000}"/>
    <cellStyle name="Normal 19 2 2 3 2 6" xfId="6874" xr:uid="{00000000-0005-0000-0000-0000EB1A0000}"/>
    <cellStyle name="Normal 19 2 2 3 2 6 3" xfId="21973" xr:uid="{00000000-0005-0000-0000-0000E9550000}"/>
    <cellStyle name="Normal 19 2 2 3 2 8" xfId="16960" xr:uid="{00000000-0005-0000-0000-000054420000}"/>
    <cellStyle name="Normal 19 2 2 3 3" xfId="2222" xr:uid="{00000000-0005-0000-0000-0000BE080000}"/>
    <cellStyle name="Normal 19 2 2 3 3 2" xfId="3911" xr:uid="{00000000-0005-0000-0000-0000580F0000}"/>
    <cellStyle name="Normal 19 2 2 3 3 2 2" xfId="13984" xr:uid="{00000000-0005-0000-0000-0000B1360000}"/>
    <cellStyle name="Normal 19 2 2 3 3 2 2 3" xfId="29079" xr:uid="{00000000-0005-0000-0000-0000AB710000}"/>
    <cellStyle name="Normal 19 2 2 3 3 2 3" xfId="8964" xr:uid="{00000000-0005-0000-0000-000015230000}"/>
    <cellStyle name="Normal 19 2 2 3 3 2 3 3" xfId="24062" xr:uid="{00000000-0005-0000-0000-0000125E0000}"/>
    <cellStyle name="Normal 19 2 2 3 3 2 5" xfId="19049" xr:uid="{00000000-0005-0000-0000-00007D4A0000}"/>
    <cellStyle name="Normal 19 2 2 3 3 3" xfId="5603" xr:uid="{00000000-0005-0000-0000-0000F4150000}"/>
    <cellStyle name="Normal 19 2 2 3 3 3 2" xfId="15655" xr:uid="{00000000-0005-0000-0000-0000383D0000}"/>
    <cellStyle name="Normal 19 2 2 3 3 3 2 3" xfId="30750" xr:uid="{00000000-0005-0000-0000-000032780000}"/>
    <cellStyle name="Normal 19 2 2 3 3 3 3" xfId="10635" xr:uid="{00000000-0005-0000-0000-00009C290000}"/>
    <cellStyle name="Normal 19 2 2 3 3 3 3 3" xfId="25733" xr:uid="{00000000-0005-0000-0000-000099640000}"/>
    <cellStyle name="Normal 19 2 2 3 3 3 5" xfId="20720" xr:uid="{00000000-0005-0000-0000-000004510000}"/>
    <cellStyle name="Normal 19 2 2 3 3 4" xfId="12313" xr:uid="{00000000-0005-0000-0000-00002A300000}"/>
    <cellStyle name="Normal 19 2 2 3 3 4 3" xfId="27408" xr:uid="{00000000-0005-0000-0000-0000246B0000}"/>
    <cellStyle name="Normal 19 2 2 3 3 5" xfId="7292" xr:uid="{00000000-0005-0000-0000-00008D1C0000}"/>
    <cellStyle name="Normal 19 2 2 3 3 5 3" xfId="22391" xr:uid="{00000000-0005-0000-0000-00008B570000}"/>
    <cellStyle name="Normal 19 2 2 3 3 7" xfId="17378" xr:uid="{00000000-0005-0000-0000-0000F6430000}"/>
    <cellStyle name="Normal 19 2 2 3 4" xfId="3074" xr:uid="{00000000-0005-0000-0000-0000130C0000}"/>
    <cellStyle name="Normal 19 2 2 3 4 2" xfId="13148" xr:uid="{00000000-0005-0000-0000-00006D330000}"/>
    <cellStyle name="Normal 19 2 2 3 4 2 3" xfId="28243" xr:uid="{00000000-0005-0000-0000-0000676E0000}"/>
    <cellStyle name="Normal 19 2 2 3 4 3" xfId="8128" xr:uid="{00000000-0005-0000-0000-0000D11F0000}"/>
    <cellStyle name="Normal 19 2 2 3 4 3 3" xfId="23226" xr:uid="{00000000-0005-0000-0000-0000CE5A0000}"/>
    <cellStyle name="Normal 19 2 2 3 4 5" xfId="18213" xr:uid="{00000000-0005-0000-0000-000039470000}"/>
    <cellStyle name="Normal 19 2 2 3 5" xfId="4767" xr:uid="{00000000-0005-0000-0000-0000B0120000}"/>
    <cellStyle name="Normal 19 2 2 3 5 2" xfId="14819" xr:uid="{00000000-0005-0000-0000-0000F4390000}"/>
    <cellStyle name="Normal 19 2 2 3 5 2 3" xfId="29914" xr:uid="{00000000-0005-0000-0000-0000EE740000}"/>
    <cellStyle name="Normal 19 2 2 3 5 3" xfId="9799" xr:uid="{00000000-0005-0000-0000-000058260000}"/>
    <cellStyle name="Normal 19 2 2 3 5 3 3" xfId="24897" xr:uid="{00000000-0005-0000-0000-000055610000}"/>
    <cellStyle name="Normal 19 2 2 3 5 5" xfId="19884" xr:uid="{00000000-0005-0000-0000-0000C04D0000}"/>
    <cellStyle name="Normal 19 2 2 3 6" xfId="11477" xr:uid="{00000000-0005-0000-0000-0000E62C0000}"/>
    <cellStyle name="Normal 19 2 2 3 6 3" xfId="26572" xr:uid="{00000000-0005-0000-0000-0000E0670000}"/>
    <cellStyle name="Normal 19 2 2 3 7" xfId="6456" xr:uid="{00000000-0005-0000-0000-000049190000}"/>
    <cellStyle name="Normal 19 2 2 3 7 3" xfId="21555" xr:uid="{00000000-0005-0000-0000-000047540000}"/>
    <cellStyle name="Normal 19 2 2 3 9" xfId="16542" xr:uid="{00000000-0005-0000-0000-0000B2400000}"/>
    <cellStyle name="Normal 19 2 2 4" xfId="1593" xr:uid="{00000000-0005-0000-0000-000049060000}"/>
    <cellStyle name="Normal 19 2 2 4 2" xfId="2432" xr:uid="{00000000-0005-0000-0000-000090090000}"/>
    <cellStyle name="Normal 19 2 2 4 2 2" xfId="4121" xr:uid="{00000000-0005-0000-0000-00002A100000}"/>
    <cellStyle name="Normal 19 2 2 4 2 2 2" xfId="14194" xr:uid="{00000000-0005-0000-0000-000083370000}"/>
    <cellStyle name="Normal 19 2 2 4 2 2 2 3" xfId="29289" xr:uid="{00000000-0005-0000-0000-00007D720000}"/>
    <cellStyle name="Normal 19 2 2 4 2 2 3" xfId="9174" xr:uid="{00000000-0005-0000-0000-0000E7230000}"/>
    <cellStyle name="Normal 19 2 2 4 2 2 3 3" xfId="24272" xr:uid="{00000000-0005-0000-0000-0000E45E0000}"/>
    <cellStyle name="Normal 19 2 2 4 2 2 5" xfId="19259" xr:uid="{00000000-0005-0000-0000-00004F4B0000}"/>
    <cellStyle name="Normal 19 2 2 4 2 3" xfId="5813" xr:uid="{00000000-0005-0000-0000-0000C6160000}"/>
    <cellStyle name="Normal 19 2 2 4 2 3 2" xfId="15865" xr:uid="{00000000-0005-0000-0000-00000A3E0000}"/>
    <cellStyle name="Normal 19 2 2 4 2 3 2 3" xfId="30960" xr:uid="{00000000-0005-0000-0000-000004790000}"/>
    <cellStyle name="Normal 19 2 2 4 2 3 3" xfId="10845" xr:uid="{00000000-0005-0000-0000-00006E2A0000}"/>
    <cellStyle name="Normal 19 2 2 4 2 3 3 3" xfId="25943" xr:uid="{00000000-0005-0000-0000-00006B650000}"/>
    <cellStyle name="Normal 19 2 2 4 2 3 5" xfId="20930" xr:uid="{00000000-0005-0000-0000-0000D6510000}"/>
    <cellStyle name="Normal 19 2 2 4 2 4" xfId="12523" xr:uid="{00000000-0005-0000-0000-0000FC300000}"/>
    <cellStyle name="Normal 19 2 2 4 2 4 3" xfId="27618" xr:uid="{00000000-0005-0000-0000-0000F66B0000}"/>
    <cellStyle name="Normal 19 2 2 4 2 5" xfId="7502" xr:uid="{00000000-0005-0000-0000-00005F1D0000}"/>
    <cellStyle name="Normal 19 2 2 4 2 5 3" xfId="22601" xr:uid="{00000000-0005-0000-0000-00005D580000}"/>
    <cellStyle name="Normal 19 2 2 4 2 7" xfId="17588" xr:uid="{00000000-0005-0000-0000-0000C8440000}"/>
    <cellStyle name="Normal 19 2 2 4 3" xfId="3284" xr:uid="{00000000-0005-0000-0000-0000E50C0000}"/>
    <cellStyle name="Normal 19 2 2 4 3 2" xfId="13358" xr:uid="{00000000-0005-0000-0000-00003F340000}"/>
    <cellStyle name="Normal 19 2 2 4 3 2 3" xfId="28453" xr:uid="{00000000-0005-0000-0000-0000396F0000}"/>
    <cellStyle name="Normal 19 2 2 4 3 3" xfId="8338" xr:uid="{00000000-0005-0000-0000-0000A3200000}"/>
    <cellStyle name="Normal 19 2 2 4 3 3 3" xfId="23436" xr:uid="{00000000-0005-0000-0000-0000A05B0000}"/>
    <cellStyle name="Normal 19 2 2 4 3 5" xfId="18423" xr:uid="{00000000-0005-0000-0000-00000B480000}"/>
    <cellStyle name="Normal 19 2 2 4 4" xfId="4977" xr:uid="{00000000-0005-0000-0000-000082130000}"/>
    <cellStyle name="Normal 19 2 2 4 4 2" xfId="15029" xr:uid="{00000000-0005-0000-0000-0000C63A0000}"/>
    <cellStyle name="Normal 19 2 2 4 4 2 3" xfId="30124" xr:uid="{00000000-0005-0000-0000-0000C0750000}"/>
    <cellStyle name="Normal 19 2 2 4 4 3" xfId="10009" xr:uid="{00000000-0005-0000-0000-00002A270000}"/>
    <cellStyle name="Normal 19 2 2 4 4 3 3" xfId="25107" xr:uid="{00000000-0005-0000-0000-000027620000}"/>
    <cellStyle name="Normal 19 2 2 4 4 5" xfId="20094" xr:uid="{00000000-0005-0000-0000-0000924E0000}"/>
    <cellStyle name="Normal 19 2 2 4 5" xfId="11687" xr:uid="{00000000-0005-0000-0000-0000B82D0000}"/>
    <cellStyle name="Normal 19 2 2 4 5 3" xfId="26782" xr:uid="{00000000-0005-0000-0000-0000B2680000}"/>
    <cellStyle name="Normal 19 2 2 4 6" xfId="6666" xr:uid="{00000000-0005-0000-0000-00001B1A0000}"/>
    <cellStyle name="Normal 19 2 2 4 6 3" xfId="21765" xr:uid="{00000000-0005-0000-0000-000019550000}"/>
    <cellStyle name="Normal 19 2 2 4 8" xfId="16752" xr:uid="{00000000-0005-0000-0000-000084410000}"/>
    <cellStyle name="Normal 19 2 2 5" xfId="2014" xr:uid="{00000000-0005-0000-0000-0000EE070000}"/>
    <cellStyle name="Normal 19 2 2 5 2" xfId="3703" xr:uid="{00000000-0005-0000-0000-0000880E0000}"/>
    <cellStyle name="Normal 19 2 2 5 2 2" xfId="13776" xr:uid="{00000000-0005-0000-0000-0000E1350000}"/>
    <cellStyle name="Normal 19 2 2 5 2 2 3" xfId="28871" xr:uid="{00000000-0005-0000-0000-0000DB700000}"/>
    <cellStyle name="Normal 19 2 2 5 2 3" xfId="8756" xr:uid="{00000000-0005-0000-0000-000045220000}"/>
    <cellStyle name="Normal 19 2 2 5 2 3 3" xfId="23854" xr:uid="{00000000-0005-0000-0000-0000425D0000}"/>
    <cellStyle name="Normal 19 2 2 5 2 5" xfId="18841" xr:uid="{00000000-0005-0000-0000-0000AD490000}"/>
    <cellStyle name="Normal 19 2 2 5 3" xfId="5395" xr:uid="{00000000-0005-0000-0000-000024150000}"/>
    <cellStyle name="Normal 19 2 2 5 3 2" xfId="15447" xr:uid="{00000000-0005-0000-0000-0000683C0000}"/>
    <cellStyle name="Normal 19 2 2 5 3 2 3" xfId="30542" xr:uid="{00000000-0005-0000-0000-000062770000}"/>
    <cellStyle name="Normal 19 2 2 5 3 3" xfId="10427" xr:uid="{00000000-0005-0000-0000-0000CC280000}"/>
    <cellStyle name="Normal 19 2 2 5 3 3 3" xfId="25525" xr:uid="{00000000-0005-0000-0000-0000C9630000}"/>
    <cellStyle name="Normal 19 2 2 5 3 5" xfId="20512" xr:uid="{00000000-0005-0000-0000-000034500000}"/>
    <cellStyle name="Normal 19 2 2 5 4" xfId="12105" xr:uid="{00000000-0005-0000-0000-00005A2F0000}"/>
    <cellStyle name="Normal 19 2 2 5 4 3" xfId="27200" xr:uid="{00000000-0005-0000-0000-0000546A0000}"/>
    <cellStyle name="Normal 19 2 2 5 5" xfId="7084" xr:uid="{00000000-0005-0000-0000-0000BD1B0000}"/>
    <cellStyle name="Normal 19 2 2 5 5 3" xfId="22183" xr:uid="{00000000-0005-0000-0000-0000BB560000}"/>
    <cellStyle name="Normal 19 2 2 5 7" xfId="17170" xr:uid="{00000000-0005-0000-0000-000026430000}"/>
    <cellStyle name="Normal 19 2 2 6" xfId="2866" xr:uid="{00000000-0005-0000-0000-0000430B0000}"/>
    <cellStyle name="Normal 19 2 2 6 2" xfId="12940" xr:uid="{00000000-0005-0000-0000-00009D320000}"/>
    <cellStyle name="Normal 19 2 2 6 2 3" xfId="28035" xr:uid="{00000000-0005-0000-0000-0000976D0000}"/>
    <cellStyle name="Normal 19 2 2 6 3" xfId="7920" xr:uid="{00000000-0005-0000-0000-0000011F0000}"/>
    <cellStyle name="Normal 19 2 2 6 3 3" xfId="23018" xr:uid="{00000000-0005-0000-0000-0000FE590000}"/>
    <cellStyle name="Normal 19 2 2 6 5" xfId="18005" xr:uid="{00000000-0005-0000-0000-000069460000}"/>
    <cellStyle name="Normal 19 2 2 7" xfId="4559" xr:uid="{00000000-0005-0000-0000-0000E0110000}"/>
    <cellStyle name="Normal 19 2 2 7 2" xfId="14611" xr:uid="{00000000-0005-0000-0000-000024390000}"/>
    <cellStyle name="Normal 19 2 2 7 2 3" xfId="29706" xr:uid="{00000000-0005-0000-0000-00001E740000}"/>
    <cellStyle name="Normal 19 2 2 7 3" xfId="9591" xr:uid="{00000000-0005-0000-0000-000088250000}"/>
    <cellStyle name="Normal 19 2 2 7 3 3" xfId="24689" xr:uid="{00000000-0005-0000-0000-000085600000}"/>
    <cellStyle name="Normal 19 2 2 7 5" xfId="19676" xr:uid="{00000000-0005-0000-0000-0000F04C0000}"/>
    <cellStyle name="Normal 19 2 2 8" xfId="11269" xr:uid="{00000000-0005-0000-0000-0000162C0000}"/>
    <cellStyle name="Normal 19 2 2 8 3" xfId="26364" xr:uid="{00000000-0005-0000-0000-000010670000}"/>
    <cellStyle name="Normal 19 2 2 9" xfId="6248" xr:uid="{00000000-0005-0000-0000-000079180000}"/>
    <cellStyle name="Normal 19 2 2 9 3" xfId="21347" xr:uid="{00000000-0005-0000-0000-000077530000}"/>
    <cellStyle name="Normal 19 2 3" xfId="1213" xr:uid="{00000000-0005-0000-0000-0000CD040000}"/>
    <cellStyle name="Normal 19 2 3 10" xfId="16386" xr:uid="{00000000-0005-0000-0000-000016400000}"/>
    <cellStyle name="Normal 19 2 3 2" xfId="1432" xr:uid="{00000000-0005-0000-0000-0000A8050000}"/>
    <cellStyle name="Normal 19 2 3 2 2" xfId="1853" xr:uid="{00000000-0005-0000-0000-00004D070000}"/>
    <cellStyle name="Normal 19 2 3 2 2 2" xfId="2692" xr:uid="{00000000-0005-0000-0000-0000940A0000}"/>
    <cellStyle name="Normal 19 2 3 2 2 2 2" xfId="4381" xr:uid="{00000000-0005-0000-0000-00002E110000}"/>
    <cellStyle name="Normal 19 2 3 2 2 2 2 2" xfId="14454" xr:uid="{00000000-0005-0000-0000-000087380000}"/>
    <cellStyle name="Normal 19 2 3 2 2 2 2 2 3" xfId="29549" xr:uid="{00000000-0005-0000-0000-000081730000}"/>
    <cellStyle name="Normal 19 2 3 2 2 2 2 3" xfId="9434" xr:uid="{00000000-0005-0000-0000-0000EB240000}"/>
    <cellStyle name="Normal 19 2 3 2 2 2 2 3 3" xfId="24532" xr:uid="{00000000-0005-0000-0000-0000E85F0000}"/>
    <cellStyle name="Normal 19 2 3 2 2 2 2 5" xfId="19519" xr:uid="{00000000-0005-0000-0000-0000534C0000}"/>
    <cellStyle name="Normal 19 2 3 2 2 2 3" xfId="6073" xr:uid="{00000000-0005-0000-0000-0000CA170000}"/>
    <cellStyle name="Normal 19 2 3 2 2 2 3 2" xfId="16125" xr:uid="{00000000-0005-0000-0000-00000E3F0000}"/>
    <cellStyle name="Normal 19 2 3 2 2 2 3 2 3" xfId="31220" xr:uid="{00000000-0005-0000-0000-0000087A0000}"/>
    <cellStyle name="Normal 19 2 3 2 2 2 3 3" xfId="11105" xr:uid="{00000000-0005-0000-0000-0000722B0000}"/>
    <cellStyle name="Normal 19 2 3 2 2 2 3 3 3" xfId="26203" xr:uid="{00000000-0005-0000-0000-00006F660000}"/>
    <cellStyle name="Normal 19 2 3 2 2 2 3 5" xfId="21190" xr:uid="{00000000-0005-0000-0000-0000DA520000}"/>
    <cellStyle name="Normal 19 2 3 2 2 2 4" xfId="12783" xr:uid="{00000000-0005-0000-0000-000000320000}"/>
    <cellStyle name="Normal 19 2 3 2 2 2 4 3" xfId="27878" xr:uid="{00000000-0005-0000-0000-0000FA6C0000}"/>
    <cellStyle name="Normal 19 2 3 2 2 2 5" xfId="7762" xr:uid="{00000000-0005-0000-0000-0000631E0000}"/>
    <cellStyle name="Normal 19 2 3 2 2 2 5 3" xfId="22861" xr:uid="{00000000-0005-0000-0000-000061590000}"/>
    <cellStyle name="Normal 19 2 3 2 2 2 7" xfId="17848" xr:uid="{00000000-0005-0000-0000-0000CC450000}"/>
    <cellStyle name="Normal 19 2 3 2 2 3" xfId="3544" xr:uid="{00000000-0005-0000-0000-0000E90D0000}"/>
    <cellStyle name="Normal 19 2 3 2 2 3 2" xfId="13618" xr:uid="{00000000-0005-0000-0000-000043350000}"/>
    <cellStyle name="Normal 19 2 3 2 2 3 2 3" xfId="28713" xr:uid="{00000000-0005-0000-0000-00003D700000}"/>
    <cellStyle name="Normal 19 2 3 2 2 3 3" xfId="8598" xr:uid="{00000000-0005-0000-0000-0000A7210000}"/>
    <cellStyle name="Normal 19 2 3 2 2 3 3 3" xfId="23696" xr:uid="{00000000-0005-0000-0000-0000A45C0000}"/>
    <cellStyle name="Normal 19 2 3 2 2 3 5" xfId="18683" xr:uid="{00000000-0005-0000-0000-00000F490000}"/>
    <cellStyle name="Normal 19 2 3 2 2 4" xfId="5237" xr:uid="{00000000-0005-0000-0000-000086140000}"/>
    <cellStyle name="Normal 19 2 3 2 2 4 2" xfId="15289" xr:uid="{00000000-0005-0000-0000-0000CA3B0000}"/>
    <cellStyle name="Normal 19 2 3 2 2 4 2 3" xfId="30384" xr:uid="{00000000-0005-0000-0000-0000C4760000}"/>
    <cellStyle name="Normal 19 2 3 2 2 4 3" xfId="10269" xr:uid="{00000000-0005-0000-0000-00002E280000}"/>
    <cellStyle name="Normal 19 2 3 2 2 4 3 3" xfId="25367" xr:uid="{00000000-0005-0000-0000-00002B630000}"/>
    <cellStyle name="Normal 19 2 3 2 2 4 5" xfId="20354" xr:uid="{00000000-0005-0000-0000-0000964F0000}"/>
    <cellStyle name="Normal 19 2 3 2 2 5" xfId="11947" xr:uid="{00000000-0005-0000-0000-0000BC2E0000}"/>
    <cellStyle name="Normal 19 2 3 2 2 5 3" xfId="27042" xr:uid="{00000000-0005-0000-0000-0000B6690000}"/>
    <cellStyle name="Normal 19 2 3 2 2 6" xfId="6926" xr:uid="{00000000-0005-0000-0000-00001F1B0000}"/>
    <cellStyle name="Normal 19 2 3 2 2 6 3" xfId="22025" xr:uid="{00000000-0005-0000-0000-00001D560000}"/>
    <cellStyle name="Normal 19 2 3 2 2 8" xfId="17012" xr:uid="{00000000-0005-0000-0000-000088420000}"/>
    <cellStyle name="Normal 19 2 3 2 3" xfId="2274" xr:uid="{00000000-0005-0000-0000-0000F2080000}"/>
    <cellStyle name="Normal 19 2 3 2 3 2" xfId="3963" xr:uid="{00000000-0005-0000-0000-00008C0F0000}"/>
    <cellStyle name="Normal 19 2 3 2 3 2 2" xfId="14036" xr:uid="{00000000-0005-0000-0000-0000E5360000}"/>
    <cellStyle name="Normal 19 2 3 2 3 2 2 3" xfId="29131" xr:uid="{00000000-0005-0000-0000-0000DF710000}"/>
    <cellStyle name="Normal 19 2 3 2 3 2 3" xfId="9016" xr:uid="{00000000-0005-0000-0000-000049230000}"/>
    <cellStyle name="Normal 19 2 3 2 3 2 3 3" xfId="24114" xr:uid="{00000000-0005-0000-0000-0000465E0000}"/>
    <cellStyle name="Normal 19 2 3 2 3 2 5" xfId="19101" xr:uid="{00000000-0005-0000-0000-0000B14A0000}"/>
    <cellStyle name="Normal 19 2 3 2 3 3" xfId="5655" xr:uid="{00000000-0005-0000-0000-000028160000}"/>
    <cellStyle name="Normal 19 2 3 2 3 3 2" xfId="15707" xr:uid="{00000000-0005-0000-0000-00006C3D0000}"/>
    <cellStyle name="Normal 19 2 3 2 3 3 2 3" xfId="30802" xr:uid="{00000000-0005-0000-0000-000066780000}"/>
    <cellStyle name="Normal 19 2 3 2 3 3 3" xfId="10687" xr:uid="{00000000-0005-0000-0000-0000D0290000}"/>
    <cellStyle name="Normal 19 2 3 2 3 3 3 3" xfId="25785" xr:uid="{00000000-0005-0000-0000-0000CD640000}"/>
    <cellStyle name="Normal 19 2 3 2 3 3 5" xfId="20772" xr:uid="{00000000-0005-0000-0000-000038510000}"/>
    <cellStyle name="Normal 19 2 3 2 3 4" xfId="12365" xr:uid="{00000000-0005-0000-0000-00005E300000}"/>
    <cellStyle name="Normal 19 2 3 2 3 4 3" xfId="27460" xr:uid="{00000000-0005-0000-0000-0000586B0000}"/>
    <cellStyle name="Normal 19 2 3 2 3 5" xfId="7344" xr:uid="{00000000-0005-0000-0000-0000C11C0000}"/>
    <cellStyle name="Normal 19 2 3 2 3 5 3" xfId="22443" xr:uid="{00000000-0005-0000-0000-0000BF570000}"/>
    <cellStyle name="Normal 19 2 3 2 3 7" xfId="17430" xr:uid="{00000000-0005-0000-0000-00002A440000}"/>
    <cellStyle name="Normal 19 2 3 2 4" xfId="3126" xr:uid="{00000000-0005-0000-0000-0000470C0000}"/>
    <cellStyle name="Normal 19 2 3 2 4 2" xfId="13200" xr:uid="{00000000-0005-0000-0000-0000A1330000}"/>
    <cellStyle name="Normal 19 2 3 2 4 2 3" xfId="28295" xr:uid="{00000000-0005-0000-0000-00009B6E0000}"/>
    <cellStyle name="Normal 19 2 3 2 4 3" xfId="8180" xr:uid="{00000000-0005-0000-0000-000005200000}"/>
    <cellStyle name="Normal 19 2 3 2 4 3 3" xfId="23278" xr:uid="{00000000-0005-0000-0000-0000025B0000}"/>
    <cellStyle name="Normal 19 2 3 2 4 5" xfId="18265" xr:uid="{00000000-0005-0000-0000-00006D470000}"/>
    <cellStyle name="Normal 19 2 3 2 5" xfId="4819" xr:uid="{00000000-0005-0000-0000-0000E4120000}"/>
    <cellStyle name="Normal 19 2 3 2 5 2" xfId="14871" xr:uid="{00000000-0005-0000-0000-0000283A0000}"/>
    <cellStyle name="Normal 19 2 3 2 5 2 3" xfId="29966" xr:uid="{00000000-0005-0000-0000-000022750000}"/>
    <cellStyle name="Normal 19 2 3 2 5 3" xfId="9851" xr:uid="{00000000-0005-0000-0000-00008C260000}"/>
    <cellStyle name="Normal 19 2 3 2 5 3 3" xfId="24949" xr:uid="{00000000-0005-0000-0000-000089610000}"/>
    <cellStyle name="Normal 19 2 3 2 5 5" xfId="19936" xr:uid="{00000000-0005-0000-0000-0000F44D0000}"/>
    <cellStyle name="Normal 19 2 3 2 6" xfId="11529" xr:uid="{00000000-0005-0000-0000-00001A2D0000}"/>
    <cellStyle name="Normal 19 2 3 2 6 3" xfId="26624" xr:uid="{00000000-0005-0000-0000-000014680000}"/>
    <cellStyle name="Normal 19 2 3 2 7" xfId="6508" xr:uid="{00000000-0005-0000-0000-00007D190000}"/>
    <cellStyle name="Normal 19 2 3 2 7 3" xfId="21607" xr:uid="{00000000-0005-0000-0000-00007B540000}"/>
    <cellStyle name="Normal 19 2 3 2 9" xfId="16594" xr:uid="{00000000-0005-0000-0000-0000E6400000}"/>
    <cellStyle name="Normal 19 2 3 3" xfId="1645" xr:uid="{00000000-0005-0000-0000-00007D060000}"/>
    <cellStyle name="Normal 19 2 3 3 2" xfId="2484" xr:uid="{00000000-0005-0000-0000-0000C4090000}"/>
    <cellStyle name="Normal 19 2 3 3 2 2" xfId="4173" xr:uid="{00000000-0005-0000-0000-00005E100000}"/>
    <cellStyle name="Normal 19 2 3 3 2 2 2" xfId="14246" xr:uid="{00000000-0005-0000-0000-0000B7370000}"/>
    <cellStyle name="Normal 19 2 3 3 2 2 2 3" xfId="29341" xr:uid="{00000000-0005-0000-0000-0000B1720000}"/>
    <cellStyle name="Normal 19 2 3 3 2 2 3" xfId="9226" xr:uid="{00000000-0005-0000-0000-00001B240000}"/>
    <cellStyle name="Normal 19 2 3 3 2 2 3 3" xfId="24324" xr:uid="{00000000-0005-0000-0000-0000185F0000}"/>
    <cellStyle name="Normal 19 2 3 3 2 2 5" xfId="19311" xr:uid="{00000000-0005-0000-0000-0000834B0000}"/>
    <cellStyle name="Normal 19 2 3 3 2 3" xfId="5865" xr:uid="{00000000-0005-0000-0000-0000FA160000}"/>
    <cellStyle name="Normal 19 2 3 3 2 3 2" xfId="15917" xr:uid="{00000000-0005-0000-0000-00003E3E0000}"/>
    <cellStyle name="Normal 19 2 3 3 2 3 2 3" xfId="31012" xr:uid="{00000000-0005-0000-0000-000038790000}"/>
    <cellStyle name="Normal 19 2 3 3 2 3 3" xfId="10897" xr:uid="{00000000-0005-0000-0000-0000A22A0000}"/>
    <cellStyle name="Normal 19 2 3 3 2 3 3 3" xfId="25995" xr:uid="{00000000-0005-0000-0000-00009F650000}"/>
    <cellStyle name="Normal 19 2 3 3 2 3 5" xfId="20982" xr:uid="{00000000-0005-0000-0000-00000A520000}"/>
    <cellStyle name="Normal 19 2 3 3 2 4" xfId="12575" xr:uid="{00000000-0005-0000-0000-000030310000}"/>
    <cellStyle name="Normal 19 2 3 3 2 4 3" xfId="27670" xr:uid="{00000000-0005-0000-0000-00002A6C0000}"/>
    <cellStyle name="Normal 19 2 3 3 2 5" xfId="7554" xr:uid="{00000000-0005-0000-0000-0000931D0000}"/>
    <cellStyle name="Normal 19 2 3 3 2 5 3" xfId="22653" xr:uid="{00000000-0005-0000-0000-000091580000}"/>
    <cellStyle name="Normal 19 2 3 3 2 7" xfId="17640" xr:uid="{00000000-0005-0000-0000-0000FC440000}"/>
    <cellStyle name="Normal 19 2 3 3 3" xfId="3336" xr:uid="{00000000-0005-0000-0000-0000190D0000}"/>
    <cellStyle name="Normal 19 2 3 3 3 2" xfId="13410" xr:uid="{00000000-0005-0000-0000-000073340000}"/>
    <cellStyle name="Normal 19 2 3 3 3 2 3" xfId="28505" xr:uid="{00000000-0005-0000-0000-00006D6F0000}"/>
    <cellStyle name="Normal 19 2 3 3 3 3" xfId="8390" xr:uid="{00000000-0005-0000-0000-0000D7200000}"/>
    <cellStyle name="Normal 19 2 3 3 3 3 3" xfId="23488" xr:uid="{00000000-0005-0000-0000-0000D45B0000}"/>
    <cellStyle name="Normal 19 2 3 3 3 5" xfId="18475" xr:uid="{00000000-0005-0000-0000-00003F480000}"/>
    <cellStyle name="Normal 19 2 3 3 4" xfId="5029" xr:uid="{00000000-0005-0000-0000-0000B6130000}"/>
    <cellStyle name="Normal 19 2 3 3 4 2" xfId="15081" xr:uid="{00000000-0005-0000-0000-0000FA3A0000}"/>
    <cellStyle name="Normal 19 2 3 3 4 2 3" xfId="30176" xr:uid="{00000000-0005-0000-0000-0000F4750000}"/>
    <cellStyle name="Normal 19 2 3 3 4 3" xfId="10061" xr:uid="{00000000-0005-0000-0000-00005E270000}"/>
    <cellStyle name="Normal 19 2 3 3 4 3 3" xfId="25159" xr:uid="{00000000-0005-0000-0000-00005B620000}"/>
    <cellStyle name="Normal 19 2 3 3 4 5" xfId="20146" xr:uid="{00000000-0005-0000-0000-0000C64E0000}"/>
    <cellStyle name="Normal 19 2 3 3 5" xfId="11739" xr:uid="{00000000-0005-0000-0000-0000EC2D0000}"/>
    <cellStyle name="Normal 19 2 3 3 5 3" xfId="26834" xr:uid="{00000000-0005-0000-0000-0000E6680000}"/>
    <cellStyle name="Normal 19 2 3 3 6" xfId="6718" xr:uid="{00000000-0005-0000-0000-00004F1A0000}"/>
    <cellStyle name="Normal 19 2 3 3 6 3" xfId="21817" xr:uid="{00000000-0005-0000-0000-00004D550000}"/>
    <cellStyle name="Normal 19 2 3 3 8" xfId="16804" xr:uid="{00000000-0005-0000-0000-0000B8410000}"/>
    <cellStyle name="Normal 19 2 3 4" xfId="2066" xr:uid="{00000000-0005-0000-0000-000022080000}"/>
    <cellStyle name="Normal 19 2 3 4 2" xfId="3755" xr:uid="{00000000-0005-0000-0000-0000BC0E0000}"/>
    <cellStyle name="Normal 19 2 3 4 2 2" xfId="13828" xr:uid="{00000000-0005-0000-0000-000015360000}"/>
    <cellStyle name="Normal 19 2 3 4 2 2 3" xfId="28923" xr:uid="{00000000-0005-0000-0000-00000F710000}"/>
    <cellStyle name="Normal 19 2 3 4 2 3" xfId="8808" xr:uid="{00000000-0005-0000-0000-000079220000}"/>
    <cellStyle name="Normal 19 2 3 4 2 3 3" xfId="23906" xr:uid="{00000000-0005-0000-0000-0000765D0000}"/>
    <cellStyle name="Normal 19 2 3 4 2 5" xfId="18893" xr:uid="{00000000-0005-0000-0000-0000E1490000}"/>
    <cellStyle name="Normal 19 2 3 4 3" xfId="5447" xr:uid="{00000000-0005-0000-0000-000058150000}"/>
    <cellStyle name="Normal 19 2 3 4 3 2" xfId="15499" xr:uid="{00000000-0005-0000-0000-00009C3C0000}"/>
    <cellStyle name="Normal 19 2 3 4 3 2 3" xfId="30594" xr:uid="{00000000-0005-0000-0000-000096770000}"/>
    <cellStyle name="Normal 19 2 3 4 3 3" xfId="10479" xr:uid="{00000000-0005-0000-0000-000000290000}"/>
    <cellStyle name="Normal 19 2 3 4 3 3 3" xfId="25577" xr:uid="{00000000-0005-0000-0000-0000FD630000}"/>
    <cellStyle name="Normal 19 2 3 4 3 5" xfId="20564" xr:uid="{00000000-0005-0000-0000-000068500000}"/>
    <cellStyle name="Normal 19 2 3 4 4" xfId="12157" xr:uid="{00000000-0005-0000-0000-00008E2F0000}"/>
    <cellStyle name="Normal 19 2 3 4 4 3" xfId="27252" xr:uid="{00000000-0005-0000-0000-0000886A0000}"/>
    <cellStyle name="Normal 19 2 3 4 5" xfId="7136" xr:uid="{00000000-0005-0000-0000-0000F11B0000}"/>
    <cellStyle name="Normal 19 2 3 4 5 3" xfId="22235" xr:uid="{00000000-0005-0000-0000-0000EF560000}"/>
    <cellStyle name="Normal 19 2 3 4 7" xfId="17222" xr:uid="{00000000-0005-0000-0000-00005A430000}"/>
    <cellStyle name="Normal 19 2 3 5" xfId="2918" xr:uid="{00000000-0005-0000-0000-0000770B0000}"/>
    <cellStyle name="Normal 19 2 3 5 2" xfId="12992" xr:uid="{00000000-0005-0000-0000-0000D1320000}"/>
    <cellStyle name="Normal 19 2 3 5 2 3" xfId="28087" xr:uid="{00000000-0005-0000-0000-0000CB6D0000}"/>
    <cellStyle name="Normal 19 2 3 5 3" xfId="7972" xr:uid="{00000000-0005-0000-0000-0000351F0000}"/>
    <cellStyle name="Normal 19 2 3 5 3 3" xfId="23070" xr:uid="{00000000-0005-0000-0000-0000325A0000}"/>
    <cellStyle name="Normal 19 2 3 5 5" xfId="18057" xr:uid="{00000000-0005-0000-0000-00009D460000}"/>
    <cellStyle name="Normal 19 2 3 6" xfId="4611" xr:uid="{00000000-0005-0000-0000-000014120000}"/>
    <cellStyle name="Normal 19 2 3 6 2" xfId="14663" xr:uid="{00000000-0005-0000-0000-000058390000}"/>
    <cellStyle name="Normal 19 2 3 6 2 3" xfId="29758" xr:uid="{00000000-0005-0000-0000-000052740000}"/>
    <cellStyle name="Normal 19 2 3 6 3" xfId="9643" xr:uid="{00000000-0005-0000-0000-0000BC250000}"/>
    <cellStyle name="Normal 19 2 3 6 3 3" xfId="24741" xr:uid="{00000000-0005-0000-0000-0000B9600000}"/>
    <cellStyle name="Normal 19 2 3 6 5" xfId="19728" xr:uid="{00000000-0005-0000-0000-0000244D0000}"/>
    <cellStyle name="Normal 19 2 3 7" xfId="11321" xr:uid="{00000000-0005-0000-0000-00004A2C0000}"/>
    <cellStyle name="Normal 19 2 3 7 3" xfId="26416" xr:uid="{00000000-0005-0000-0000-000044670000}"/>
    <cellStyle name="Normal 19 2 3 8" xfId="6300" xr:uid="{00000000-0005-0000-0000-0000AD180000}"/>
    <cellStyle name="Normal 19 2 3 8 3" xfId="21399" xr:uid="{00000000-0005-0000-0000-0000AB530000}"/>
    <cellStyle name="Normal 19 2 4" xfId="1326" xr:uid="{00000000-0005-0000-0000-00003E050000}"/>
    <cellStyle name="Normal 19 2 4 2" xfId="1749" xr:uid="{00000000-0005-0000-0000-0000E5060000}"/>
    <cellStyle name="Normal 19 2 4 2 2" xfId="2588" xr:uid="{00000000-0005-0000-0000-00002C0A0000}"/>
    <cellStyle name="Normal 19 2 4 2 2 2" xfId="4277" xr:uid="{00000000-0005-0000-0000-0000C6100000}"/>
    <cellStyle name="Normal 19 2 4 2 2 2 2" xfId="14350" xr:uid="{00000000-0005-0000-0000-00001F380000}"/>
    <cellStyle name="Normal 19 2 4 2 2 2 2 3" xfId="29445" xr:uid="{00000000-0005-0000-0000-000019730000}"/>
    <cellStyle name="Normal 19 2 4 2 2 2 3" xfId="9330" xr:uid="{00000000-0005-0000-0000-000083240000}"/>
    <cellStyle name="Normal 19 2 4 2 2 2 3 3" xfId="24428" xr:uid="{00000000-0005-0000-0000-0000805F0000}"/>
    <cellStyle name="Normal 19 2 4 2 2 2 5" xfId="19415" xr:uid="{00000000-0005-0000-0000-0000EB4B0000}"/>
    <cellStyle name="Normal 19 2 4 2 2 3" xfId="5969" xr:uid="{00000000-0005-0000-0000-000062170000}"/>
    <cellStyle name="Normal 19 2 4 2 2 3 2" xfId="16021" xr:uid="{00000000-0005-0000-0000-0000A63E0000}"/>
    <cellStyle name="Normal 19 2 4 2 2 3 2 3" xfId="31116" xr:uid="{00000000-0005-0000-0000-0000A0790000}"/>
    <cellStyle name="Normal 19 2 4 2 2 3 3" xfId="11001" xr:uid="{00000000-0005-0000-0000-00000A2B0000}"/>
    <cellStyle name="Normal 19 2 4 2 2 3 3 3" xfId="26099" xr:uid="{00000000-0005-0000-0000-000007660000}"/>
    <cellStyle name="Normal 19 2 4 2 2 3 5" xfId="21086" xr:uid="{00000000-0005-0000-0000-000072520000}"/>
    <cellStyle name="Normal 19 2 4 2 2 4" xfId="12679" xr:uid="{00000000-0005-0000-0000-000098310000}"/>
    <cellStyle name="Normal 19 2 4 2 2 4 3" xfId="27774" xr:uid="{00000000-0005-0000-0000-0000926C0000}"/>
    <cellStyle name="Normal 19 2 4 2 2 5" xfId="7658" xr:uid="{00000000-0005-0000-0000-0000FB1D0000}"/>
    <cellStyle name="Normal 19 2 4 2 2 5 3" xfId="22757" xr:uid="{00000000-0005-0000-0000-0000F9580000}"/>
    <cellStyle name="Normal 19 2 4 2 2 7" xfId="17744" xr:uid="{00000000-0005-0000-0000-000064450000}"/>
    <cellStyle name="Normal 19 2 4 2 3" xfId="3440" xr:uid="{00000000-0005-0000-0000-0000810D0000}"/>
    <cellStyle name="Normal 19 2 4 2 3 2" xfId="13514" xr:uid="{00000000-0005-0000-0000-0000DB340000}"/>
    <cellStyle name="Normal 19 2 4 2 3 2 3" xfId="28609" xr:uid="{00000000-0005-0000-0000-0000D56F0000}"/>
    <cellStyle name="Normal 19 2 4 2 3 3" xfId="8494" xr:uid="{00000000-0005-0000-0000-00003F210000}"/>
    <cellStyle name="Normal 19 2 4 2 3 3 3" xfId="23592" xr:uid="{00000000-0005-0000-0000-00003C5C0000}"/>
    <cellStyle name="Normal 19 2 4 2 3 5" xfId="18579" xr:uid="{00000000-0005-0000-0000-0000A7480000}"/>
    <cellStyle name="Normal 19 2 4 2 4" xfId="5133" xr:uid="{00000000-0005-0000-0000-00001E140000}"/>
    <cellStyle name="Normal 19 2 4 2 4 2" xfId="15185" xr:uid="{00000000-0005-0000-0000-0000623B0000}"/>
    <cellStyle name="Normal 19 2 4 2 4 2 3" xfId="30280" xr:uid="{00000000-0005-0000-0000-00005C760000}"/>
    <cellStyle name="Normal 19 2 4 2 4 3" xfId="10165" xr:uid="{00000000-0005-0000-0000-0000C6270000}"/>
    <cellStyle name="Normal 19 2 4 2 4 3 3" xfId="25263" xr:uid="{00000000-0005-0000-0000-0000C3620000}"/>
    <cellStyle name="Normal 19 2 4 2 4 5" xfId="20250" xr:uid="{00000000-0005-0000-0000-00002E4F0000}"/>
    <cellStyle name="Normal 19 2 4 2 5" xfId="11843" xr:uid="{00000000-0005-0000-0000-0000542E0000}"/>
    <cellStyle name="Normal 19 2 4 2 5 3" xfId="26938" xr:uid="{00000000-0005-0000-0000-00004E690000}"/>
    <cellStyle name="Normal 19 2 4 2 6" xfId="6822" xr:uid="{00000000-0005-0000-0000-0000B71A0000}"/>
    <cellStyle name="Normal 19 2 4 2 6 3" xfId="21921" xr:uid="{00000000-0005-0000-0000-0000B5550000}"/>
    <cellStyle name="Normal 19 2 4 2 8" xfId="16908" xr:uid="{00000000-0005-0000-0000-000020420000}"/>
    <cellStyle name="Normal 19 2 4 3" xfId="2170" xr:uid="{00000000-0005-0000-0000-00008A080000}"/>
    <cellStyle name="Normal 19 2 4 3 2" xfId="3859" xr:uid="{00000000-0005-0000-0000-0000240F0000}"/>
    <cellStyle name="Normal 19 2 4 3 2 2" xfId="13932" xr:uid="{00000000-0005-0000-0000-00007D360000}"/>
    <cellStyle name="Normal 19 2 4 3 2 2 3" xfId="29027" xr:uid="{00000000-0005-0000-0000-000077710000}"/>
    <cellStyle name="Normal 19 2 4 3 2 3" xfId="8912" xr:uid="{00000000-0005-0000-0000-0000E1220000}"/>
    <cellStyle name="Normal 19 2 4 3 2 3 3" xfId="24010" xr:uid="{00000000-0005-0000-0000-0000DE5D0000}"/>
    <cellStyle name="Normal 19 2 4 3 2 5" xfId="18997" xr:uid="{00000000-0005-0000-0000-0000494A0000}"/>
    <cellStyle name="Normal 19 2 4 3 3" xfId="5551" xr:uid="{00000000-0005-0000-0000-0000C0150000}"/>
    <cellStyle name="Normal 19 2 4 3 3 2" xfId="15603" xr:uid="{00000000-0005-0000-0000-0000043D0000}"/>
    <cellStyle name="Normal 19 2 4 3 3 2 3" xfId="30698" xr:uid="{00000000-0005-0000-0000-0000FE770000}"/>
    <cellStyle name="Normal 19 2 4 3 3 3" xfId="10583" xr:uid="{00000000-0005-0000-0000-000068290000}"/>
    <cellStyle name="Normal 19 2 4 3 3 3 3" xfId="25681" xr:uid="{00000000-0005-0000-0000-000065640000}"/>
    <cellStyle name="Normal 19 2 4 3 3 5" xfId="20668" xr:uid="{00000000-0005-0000-0000-0000D0500000}"/>
    <cellStyle name="Normal 19 2 4 3 4" xfId="12261" xr:uid="{00000000-0005-0000-0000-0000F62F0000}"/>
    <cellStyle name="Normal 19 2 4 3 4 3" xfId="27356" xr:uid="{00000000-0005-0000-0000-0000F06A0000}"/>
    <cellStyle name="Normal 19 2 4 3 5" xfId="7240" xr:uid="{00000000-0005-0000-0000-0000591C0000}"/>
    <cellStyle name="Normal 19 2 4 3 5 3" xfId="22339" xr:uid="{00000000-0005-0000-0000-000057570000}"/>
    <cellStyle name="Normal 19 2 4 3 7" xfId="17326" xr:uid="{00000000-0005-0000-0000-0000C2430000}"/>
    <cellStyle name="Normal 19 2 4 4" xfId="3022" xr:uid="{00000000-0005-0000-0000-0000DF0B0000}"/>
    <cellStyle name="Normal 19 2 4 4 2" xfId="13096" xr:uid="{00000000-0005-0000-0000-000039330000}"/>
    <cellStyle name="Normal 19 2 4 4 2 3" xfId="28191" xr:uid="{00000000-0005-0000-0000-0000336E0000}"/>
    <cellStyle name="Normal 19 2 4 4 3" xfId="8076" xr:uid="{00000000-0005-0000-0000-00009D1F0000}"/>
    <cellStyle name="Normal 19 2 4 4 3 3" xfId="23174" xr:uid="{00000000-0005-0000-0000-00009A5A0000}"/>
    <cellStyle name="Normal 19 2 4 4 5" xfId="18161" xr:uid="{00000000-0005-0000-0000-000005470000}"/>
    <cellStyle name="Normal 19 2 4 5" xfId="4715" xr:uid="{00000000-0005-0000-0000-00007C120000}"/>
    <cellStyle name="Normal 19 2 4 5 2" xfId="14767" xr:uid="{00000000-0005-0000-0000-0000C0390000}"/>
    <cellStyle name="Normal 19 2 4 5 2 3" xfId="29862" xr:uid="{00000000-0005-0000-0000-0000BA740000}"/>
    <cellStyle name="Normal 19 2 4 5 3" xfId="9747" xr:uid="{00000000-0005-0000-0000-000024260000}"/>
    <cellStyle name="Normal 19 2 4 5 3 3" xfId="24845" xr:uid="{00000000-0005-0000-0000-000021610000}"/>
    <cellStyle name="Normal 19 2 4 5 5" xfId="19832" xr:uid="{00000000-0005-0000-0000-00008C4D0000}"/>
    <cellStyle name="Normal 19 2 4 6" xfId="11425" xr:uid="{00000000-0005-0000-0000-0000B22C0000}"/>
    <cellStyle name="Normal 19 2 4 6 3" xfId="26520" xr:uid="{00000000-0005-0000-0000-0000AC670000}"/>
    <cellStyle name="Normal 19 2 4 7" xfId="6404" xr:uid="{00000000-0005-0000-0000-000015190000}"/>
    <cellStyle name="Normal 19 2 4 7 3" xfId="21503" xr:uid="{00000000-0005-0000-0000-000013540000}"/>
    <cellStyle name="Normal 19 2 4 9" xfId="16490" xr:uid="{00000000-0005-0000-0000-00007E400000}"/>
    <cellStyle name="Normal 19 2 5" xfId="1539" xr:uid="{00000000-0005-0000-0000-000013060000}"/>
    <cellStyle name="Normal 19 2 5 2" xfId="2380" xr:uid="{00000000-0005-0000-0000-00005C090000}"/>
    <cellStyle name="Normal 19 2 5 2 2" xfId="4069" xr:uid="{00000000-0005-0000-0000-0000F60F0000}"/>
    <cellStyle name="Normal 19 2 5 2 2 2" xfId="14142" xr:uid="{00000000-0005-0000-0000-00004F370000}"/>
    <cellStyle name="Normal 19 2 5 2 2 2 3" xfId="29237" xr:uid="{00000000-0005-0000-0000-000049720000}"/>
    <cellStyle name="Normal 19 2 5 2 2 3" xfId="9122" xr:uid="{00000000-0005-0000-0000-0000B3230000}"/>
    <cellStyle name="Normal 19 2 5 2 2 3 3" xfId="24220" xr:uid="{00000000-0005-0000-0000-0000B05E0000}"/>
    <cellStyle name="Normal 19 2 5 2 2 5" xfId="19207" xr:uid="{00000000-0005-0000-0000-00001B4B0000}"/>
    <cellStyle name="Normal 19 2 5 2 3" xfId="5761" xr:uid="{00000000-0005-0000-0000-000092160000}"/>
    <cellStyle name="Normal 19 2 5 2 3 2" xfId="15813" xr:uid="{00000000-0005-0000-0000-0000D63D0000}"/>
    <cellStyle name="Normal 19 2 5 2 3 2 3" xfId="30908" xr:uid="{00000000-0005-0000-0000-0000D0780000}"/>
    <cellStyle name="Normal 19 2 5 2 3 3" xfId="10793" xr:uid="{00000000-0005-0000-0000-00003A2A0000}"/>
    <cellStyle name="Normal 19 2 5 2 3 3 3" xfId="25891" xr:uid="{00000000-0005-0000-0000-000037650000}"/>
    <cellStyle name="Normal 19 2 5 2 3 5" xfId="20878" xr:uid="{00000000-0005-0000-0000-0000A2510000}"/>
    <cellStyle name="Normal 19 2 5 2 4" xfId="12471" xr:uid="{00000000-0005-0000-0000-0000C8300000}"/>
    <cellStyle name="Normal 19 2 5 2 4 3" xfId="27566" xr:uid="{00000000-0005-0000-0000-0000C26B0000}"/>
    <cellStyle name="Normal 19 2 5 2 5" xfId="7450" xr:uid="{00000000-0005-0000-0000-00002B1D0000}"/>
    <cellStyle name="Normal 19 2 5 2 5 3" xfId="22549" xr:uid="{00000000-0005-0000-0000-000029580000}"/>
    <cellStyle name="Normal 19 2 5 2 7" xfId="17536" xr:uid="{00000000-0005-0000-0000-000094440000}"/>
    <cellStyle name="Normal 19 2 5 3" xfId="3232" xr:uid="{00000000-0005-0000-0000-0000B10C0000}"/>
    <cellStyle name="Normal 19 2 5 3 2" xfId="13306" xr:uid="{00000000-0005-0000-0000-00000B340000}"/>
    <cellStyle name="Normal 19 2 5 3 2 3" xfId="28401" xr:uid="{00000000-0005-0000-0000-0000056F0000}"/>
    <cellStyle name="Normal 19 2 5 3 3" xfId="8286" xr:uid="{00000000-0005-0000-0000-00006F200000}"/>
    <cellStyle name="Normal 19 2 5 3 3 3" xfId="23384" xr:uid="{00000000-0005-0000-0000-00006C5B0000}"/>
    <cellStyle name="Normal 19 2 5 3 5" xfId="18371" xr:uid="{00000000-0005-0000-0000-0000D7470000}"/>
    <cellStyle name="Normal 19 2 5 4" xfId="4925" xr:uid="{00000000-0005-0000-0000-00004E130000}"/>
    <cellStyle name="Normal 19 2 5 4 2" xfId="14977" xr:uid="{00000000-0005-0000-0000-0000923A0000}"/>
    <cellStyle name="Normal 19 2 5 4 2 3" xfId="30072" xr:uid="{00000000-0005-0000-0000-00008C750000}"/>
    <cellStyle name="Normal 19 2 5 4 3" xfId="9957" xr:uid="{00000000-0005-0000-0000-0000F6260000}"/>
    <cellStyle name="Normal 19 2 5 4 3 3" xfId="25055" xr:uid="{00000000-0005-0000-0000-0000F3610000}"/>
    <cellStyle name="Normal 19 2 5 4 5" xfId="20042" xr:uid="{00000000-0005-0000-0000-00005E4E0000}"/>
    <cellStyle name="Normal 19 2 5 5" xfId="11635" xr:uid="{00000000-0005-0000-0000-0000842D0000}"/>
    <cellStyle name="Normal 19 2 5 5 3" xfId="26730" xr:uid="{00000000-0005-0000-0000-00007E680000}"/>
    <cellStyle name="Normal 19 2 5 6" xfId="6614" xr:uid="{00000000-0005-0000-0000-0000E7190000}"/>
    <cellStyle name="Normal 19 2 5 6 3" xfId="21713" xr:uid="{00000000-0005-0000-0000-0000E5540000}"/>
    <cellStyle name="Normal 19 2 5 8" xfId="16700" xr:uid="{00000000-0005-0000-0000-000050410000}"/>
    <cellStyle name="Normal 19 2 6" xfId="1960" xr:uid="{00000000-0005-0000-0000-0000B8070000}"/>
    <cellStyle name="Normal 19 2 6 2" xfId="3651" xr:uid="{00000000-0005-0000-0000-0000540E0000}"/>
    <cellStyle name="Normal 19 2 6 2 2" xfId="13724" xr:uid="{00000000-0005-0000-0000-0000AD350000}"/>
    <cellStyle name="Normal 19 2 6 2 2 3" xfId="28819" xr:uid="{00000000-0005-0000-0000-0000A7700000}"/>
    <cellStyle name="Normal 19 2 6 2 3" xfId="8704" xr:uid="{00000000-0005-0000-0000-000011220000}"/>
    <cellStyle name="Normal 19 2 6 2 3 3" xfId="23802" xr:uid="{00000000-0005-0000-0000-00000E5D0000}"/>
    <cellStyle name="Normal 19 2 6 2 5" xfId="18789" xr:uid="{00000000-0005-0000-0000-000079490000}"/>
    <cellStyle name="Normal 19 2 6 3" xfId="5343" xr:uid="{00000000-0005-0000-0000-0000F0140000}"/>
    <cellStyle name="Normal 19 2 6 3 2" xfId="15395" xr:uid="{00000000-0005-0000-0000-0000343C0000}"/>
    <cellStyle name="Normal 19 2 6 3 2 3" xfId="30490" xr:uid="{00000000-0005-0000-0000-00002E770000}"/>
    <cellStyle name="Normal 19 2 6 3 3" xfId="10375" xr:uid="{00000000-0005-0000-0000-000098280000}"/>
    <cellStyle name="Normal 19 2 6 3 3 3" xfId="25473" xr:uid="{00000000-0005-0000-0000-000095630000}"/>
    <cellStyle name="Normal 19 2 6 3 5" xfId="20460" xr:uid="{00000000-0005-0000-0000-000000500000}"/>
    <cellStyle name="Normal 19 2 6 4" xfId="12053" xr:uid="{00000000-0005-0000-0000-0000262F0000}"/>
    <cellStyle name="Normal 19 2 6 4 3" xfId="27148" xr:uid="{00000000-0005-0000-0000-0000206A0000}"/>
    <cellStyle name="Normal 19 2 6 5" xfId="7032" xr:uid="{00000000-0005-0000-0000-0000891B0000}"/>
    <cellStyle name="Normal 19 2 6 5 3" xfId="22131" xr:uid="{00000000-0005-0000-0000-000087560000}"/>
    <cellStyle name="Normal 19 2 6 7" xfId="17118" xr:uid="{00000000-0005-0000-0000-0000F2420000}"/>
    <cellStyle name="Normal 19 2 7" xfId="2810" xr:uid="{00000000-0005-0000-0000-00000B0B0000}"/>
    <cellStyle name="Normal 19 2 7 2" xfId="12888" xr:uid="{00000000-0005-0000-0000-000069320000}"/>
    <cellStyle name="Normal 19 2 7 2 3" xfId="27983" xr:uid="{00000000-0005-0000-0000-0000636D0000}"/>
    <cellStyle name="Normal 19 2 7 3" xfId="7868" xr:uid="{00000000-0005-0000-0000-0000CD1E0000}"/>
    <cellStyle name="Normal 19 2 7 3 3" xfId="22966" xr:uid="{00000000-0005-0000-0000-0000CA590000}"/>
    <cellStyle name="Normal 19 2 7 5" xfId="17953" xr:uid="{00000000-0005-0000-0000-000035460000}"/>
    <cellStyle name="Normal 19 2 8" xfId="4504" xr:uid="{00000000-0005-0000-0000-0000A9110000}"/>
    <cellStyle name="Normal 19 2 8 2" xfId="14559" xr:uid="{00000000-0005-0000-0000-0000F0380000}"/>
    <cellStyle name="Normal 19 2 8 2 3" xfId="29654" xr:uid="{00000000-0005-0000-0000-0000EA730000}"/>
    <cellStyle name="Normal 19 2 8 3" xfId="9539" xr:uid="{00000000-0005-0000-0000-000054250000}"/>
    <cellStyle name="Normal 19 2 8 3 3" xfId="24637" xr:uid="{00000000-0005-0000-0000-000051600000}"/>
    <cellStyle name="Normal 19 2 8 5" xfId="19624" xr:uid="{00000000-0005-0000-0000-0000BC4C0000}"/>
    <cellStyle name="Normal 19 2 9" xfId="11215" xr:uid="{00000000-0005-0000-0000-0000E02B0000}"/>
    <cellStyle name="Normal 19 2 9 3" xfId="26312" xr:uid="{00000000-0005-0000-0000-0000DC660000}"/>
    <cellStyle name="Normal 2" xfId="133" xr:uid="{00000000-0005-0000-0000-00008A000000}"/>
    <cellStyle name="Normal 2 2" xfId="134" xr:uid="{00000000-0005-0000-0000-00008B000000}"/>
    <cellStyle name="Normal 2 2 2 2" xfId="31323" xr:uid="{CFA1CEE0-23C3-4BF9-85D0-A0B6329D0206}"/>
    <cellStyle name="Normal 2 2 3" xfId="828" xr:uid="{00000000-0005-0000-0000-00004B030000}"/>
    <cellStyle name="Normal 2 2 3 10" xfId="6195" xr:uid="{00000000-0005-0000-0000-000044180000}"/>
    <cellStyle name="Normal 2 2 3 10 3" xfId="21296" xr:uid="{00000000-0005-0000-0000-000044530000}"/>
    <cellStyle name="Normal 2 2 3 11" xfId="31372" xr:uid="{9132262D-398C-4746-883C-47858294E8F0}"/>
    <cellStyle name="Normal 2 2 3 12" xfId="16281" xr:uid="{00000000-0005-0000-0000-0000AD3F0000}"/>
    <cellStyle name="Normal 2 2 3 2" xfId="1160" xr:uid="{00000000-0005-0000-0000-000098040000}"/>
    <cellStyle name="Normal 2 2 3 2 11" xfId="16335" xr:uid="{00000000-0005-0000-0000-0000E33F0000}"/>
    <cellStyle name="Normal 2 2 3 2 2" xfId="1268" xr:uid="{00000000-0005-0000-0000-000004050000}"/>
    <cellStyle name="Normal 2 2 3 2 2 10" xfId="16439" xr:uid="{00000000-0005-0000-0000-00004B400000}"/>
    <cellStyle name="Normal 2 2 3 2 2 2" xfId="1485" xr:uid="{00000000-0005-0000-0000-0000DD050000}"/>
    <cellStyle name="Normal 2 2 3 2 2 2 2" xfId="1906" xr:uid="{00000000-0005-0000-0000-000082070000}"/>
    <cellStyle name="Normal 2 2 3 2 2 2 2 2" xfId="2745" xr:uid="{00000000-0005-0000-0000-0000C90A0000}"/>
    <cellStyle name="Normal 2 2 3 2 2 2 2 2 2" xfId="4434" xr:uid="{00000000-0005-0000-0000-000063110000}"/>
    <cellStyle name="Normal 2 2 3 2 2 2 2 2 2 2" xfId="14507" xr:uid="{00000000-0005-0000-0000-0000BC380000}"/>
    <cellStyle name="Normal 2 2 3 2 2 2 2 2 2 2 3" xfId="29602" xr:uid="{00000000-0005-0000-0000-0000B6730000}"/>
    <cellStyle name="Normal 2 2 3 2 2 2 2 2 2 3" xfId="9487" xr:uid="{00000000-0005-0000-0000-000020250000}"/>
    <cellStyle name="Normal 2 2 3 2 2 2 2 2 2 3 3" xfId="24585" xr:uid="{00000000-0005-0000-0000-00001D600000}"/>
    <cellStyle name="Normal 2 2 3 2 2 2 2 2 2 5" xfId="19572" xr:uid="{00000000-0005-0000-0000-0000884C0000}"/>
    <cellStyle name="Normal 2 2 3 2 2 2 2 2 3" xfId="6126" xr:uid="{00000000-0005-0000-0000-0000FF170000}"/>
    <cellStyle name="Normal 2 2 3 2 2 2 2 2 3 2" xfId="16178" xr:uid="{00000000-0005-0000-0000-0000433F0000}"/>
    <cellStyle name="Normal 2 2 3 2 2 2 2 2 3 2 3" xfId="31273" xr:uid="{00000000-0005-0000-0000-00003D7A0000}"/>
    <cellStyle name="Normal 2 2 3 2 2 2 2 2 3 3" xfId="11158" xr:uid="{00000000-0005-0000-0000-0000A72B0000}"/>
    <cellStyle name="Normal 2 2 3 2 2 2 2 2 3 3 3" xfId="26256" xr:uid="{00000000-0005-0000-0000-0000A4660000}"/>
    <cellStyle name="Normal 2 2 3 2 2 2 2 2 3 5" xfId="21243" xr:uid="{00000000-0005-0000-0000-00000F530000}"/>
    <cellStyle name="Normal 2 2 3 2 2 2 2 2 4" xfId="12836" xr:uid="{00000000-0005-0000-0000-000035320000}"/>
    <cellStyle name="Normal 2 2 3 2 2 2 2 2 4 3" xfId="27931" xr:uid="{00000000-0005-0000-0000-00002F6D0000}"/>
    <cellStyle name="Normal 2 2 3 2 2 2 2 2 5" xfId="7815" xr:uid="{00000000-0005-0000-0000-0000981E0000}"/>
    <cellStyle name="Normal 2 2 3 2 2 2 2 2 5 3" xfId="22914" xr:uid="{00000000-0005-0000-0000-000096590000}"/>
    <cellStyle name="Normal 2 2 3 2 2 2 2 2 7" xfId="17901" xr:uid="{00000000-0005-0000-0000-000001460000}"/>
    <cellStyle name="Normal 2 2 3 2 2 2 2 3" xfId="3597" xr:uid="{00000000-0005-0000-0000-00001E0E0000}"/>
    <cellStyle name="Normal 2 2 3 2 2 2 2 3 2" xfId="13671" xr:uid="{00000000-0005-0000-0000-000078350000}"/>
    <cellStyle name="Normal 2 2 3 2 2 2 2 3 2 3" xfId="28766" xr:uid="{00000000-0005-0000-0000-000072700000}"/>
    <cellStyle name="Normal 2 2 3 2 2 2 2 3 3" xfId="8651" xr:uid="{00000000-0005-0000-0000-0000DC210000}"/>
    <cellStyle name="Normal 2 2 3 2 2 2 2 3 3 3" xfId="23749" xr:uid="{00000000-0005-0000-0000-0000D95C0000}"/>
    <cellStyle name="Normal 2 2 3 2 2 2 2 3 5" xfId="18736" xr:uid="{00000000-0005-0000-0000-000044490000}"/>
    <cellStyle name="Normal 2 2 3 2 2 2 2 4" xfId="5290" xr:uid="{00000000-0005-0000-0000-0000BB140000}"/>
    <cellStyle name="Normal 2 2 3 2 2 2 2 4 2" xfId="15342" xr:uid="{00000000-0005-0000-0000-0000FF3B0000}"/>
    <cellStyle name="Normal 2 2 3 2 2 2 2 4 2 3" xfId="30437" xr:uid="{00000000-0005-0000-0000-0000F9760000}"/>
    <cellStyle name="Normal 2 2 3 2 2 2 2 4 3" xfId="10322" xr:uid="{00000000-0005-0000-0000-000063280000}"/>
    <cellStyle name="Normal 2 2 3 2 2 2 2 4 3 3" xfId="25420" xr:uid="{00000000-0005-0000-0000-000060630000}"/>
    <cellStyle name="Normal 2 2 3 2 2 2 2 4 5" xfId="20407" xr:uid="{00000000-0005-0000-0000-0000CB4F0000}"/>
    <cellStyle name="Normal 2 2 3 2 2 2 2 5" xfId="12000" xr:uid="{00000000-0005-0000-0000-0000F12E0000}"/>
    <cellStyle name="Normal 2 2 3 2 2 2 2 5 3" xfId="27095" xr:uid="{00000000-0005-0000-0000-0000EB690000}"/>
    <cellStyle name="Normal 2 2 3 2 2 2 2 6" xfId="6979" xr:uid="{00000000-0005-0000-0000-0000541B0000}"/>
    <cellStyle name="Normal 2 2 3 2 2 2 2 6 3" xfId="22078" xr:uid="{00000000-0005-0000-0000-000052560000}"/>
    <cellStyle name="Normal 2 2 3 2 2 2 2 8" xfId="17065" xr:uid="{00000000-0005-0000-0000-0000BD420000}"/>
    <cellStyle name="Normal 2 2 3 2 2 2 3" xfId="2327" xr:uid="{00000000-0005-0000-0000-000027090000}"/>
    <cellStyle name="Normal 2 2 3 2 2 2 3 2" xfId="4016" xr:uid="{00000000-0005-0000-0000-0000C10F0000}"/>
    <cellStyle name="Normal 2 2 3 2 2 2 3 2 2" xfId="14089" xr:uid="{00000000-0005-0000-0000-00001A370000}"/>
    <cellStyle name="Normal 2 2 3 2 2 2 3 2 2 3" xfId="29184" xr:uid="{00000000-0005-0000-0000-000014720000}"/>
    <cellStyle name="Normal 2 2 3 2 2 2 3 2 3" xfId="9069" xr:uid="{00000000-0005-0000-0000-00007E230000}"/>
    <cellStyle name="Normal 2 2 3 2 2 2 3 2 3 3" xfId="24167" xr:uid="{00000000-0005-0000-0000-00007B5E0000}"/>
    <cellStyle name="Normal 2 2 3 2 2 2 3 2 5" xfId="19154" xr:uid="{00000000-0005-0000-0000-0000E64A0000}"/>
    <cellStyle name="Normal 2 2 3 2 2 2 3 3" xfId="5708" xr:uid="{00000000-0005-0000-0000-00005D160000}"/>
    <cellStyle name="Normal 2 2 3 2 2 2 3 3 2" xfId="15760" xr:uid="{00000000-0005-0000-0000-0000A13D0000}"/>
    <cellStyle name="Normal 2 2 3 2 2 2 3 3 2 3" xfId="30855" xr:uid="{00000000-0005-0000-0000-00009B780000}"/>
    <cellStyle name="Normal 2 2 3 2 2 2 3 3 3" xfId="10740" xr:uid="{00000000-0005-0000-0000-0000052A0000}"/>
    <cellStyle name="Normal 2 2 3 2 2 2 3 3 3 3" xfId="25838" xr:uid="{00000000-0005-0000-0000-000002650000}"/>
    <cellStyle name="Normal 2 2 3 2 2 2 3 3 5" xfId="20825" xr:uid="{00000000-0005-0000-0000-00006D510000}"/>
    <cellStyle name="Normal 2 2 3 2 2 2 3 4" xfId="12418" xr:uid="{00000000-0005-0000-0000-000093300000}"/>
    <cellStyle name="Normal 2 2 3 2 2 2 3 4 3" xfId="27513" xr:uid="{00000000-0005-0000-0000-00008D6B0000}"/>
    <cellStyle name="Normal 2 2 3 2 2 2 3 5" xfId="7397" xr:uid="{00000000-0005-0000-0000-0000F61C0000}"/>
    <cellStyle name="Normal 2 2 3 2 2 2 3 5 3" xfId="22496" xr:uid="{00000000-0005-0000-0000-0000F4570000}"/>
    <cellStyle name="Normal 2 2 3 2 2 2 3 7" xfId="17483" xr:uid="{00000000-0005-0000-0000-00005F440000}"/>
    <cellStyle name="Normal 2 2 3 2 2 2 4" xfId="3179" xr:uid="{00000000-0005-0000-0000-00007C0C0000}"/>
    <cellStyle name="Normal 2 2 3 2 2 2 4 2" xfId="13253" xr:uid="{00000000-0005-0000-0000-0000D6330000}"/>
    <cellStyle name="Normal 2 2 3 2 2 2 4 2 3" xfId="28348" xr:uid="{00000000-0005-0000-0000-0000D06E0000}"/>
    <cellStyle name="Normal 2 2 3 2 2 2 4 3" xfId="8233" xr:uid="{00000000-0005-0000-0000-00003A200000}"/>
    <cellStyle name="Normal 2 2 3 2 2 2 4 3 3" xfId="23331" xr:uid="{00000000-0005-0000-0000-0000375B0000}"/>
    <cellStyle name="Normal 2 2 3 2 2 2 4 5" xfId="18318" xr:uid="{00000000-0005-0000-0000-0000A2470000}"/>
    <cellStyle name="Normal 2 2 3 2 2 2 5" xfId="4872" xr:uid="{00000000-0005-0000-0000-000019130000}"/>
    <cellStyle name="Normal 2 2 3 2 2 2 5 2" xfId="14924" xr:uid="{00000000-0005-0000-0000-00005D3A0000}"/>
    <cellStyle name="Normal 2 2 3 2 2 2 5 2 3" xfId="30019" xr:uid="{00000000-0005-0000-0000-000057750000}"/>
    <cellStyle name="Normal 2 2 3 2 2 2 5 3" xfId="9904" xr:uid="{00000000-0005-0000-0000-0000C1260000}"/>
    <cellStyle name="Normal 2 2 3 2 2 2 5 3 3" xfId="25002" xr:uid="{00000000-0005-0000-0000-0000BE610000}"/>
    <cellStyle name="Normal 2 2 3 2 2 2 5 5" xfId="19989" xr:uid="{00000000-0005-0000-0000-0000294E0000}"/>
    <cellStyle name="Normal 2 2 3 2 2 2 6" xfId="11582" xr:uid="{00000000-0005-0000-0000-00004F2D0000}"/>
    <cellStyle name="Normal 2 2 3 2 2 2 6 3" xfId="26677" xr:uid="{00000000-0005-0000-0000-000049680000}"/>
    <cellStyle name="Normal 2 2 3 2 2 2 7" xfId="6561" xr:uid="{00000000-0005-0000-0000-0000B2190000}"/>
    <cellStyle name="Normal 2 2 3 2 2 2 7 3" xfId="21660" xr:uid="{00000000-0005-0000-0000-0000B0540000}"/>
    <cellStyle name="Normal 2 2 3 2 2 2 9" xfId="16647" xr:uid="{00000000-0005-0000-0000-00001B410000}"/>
    <cellStyle name="Normal 2 2 3 2 2 3" xfId="1698" xr:uid="{00000000-0005-0000-0000-0000B2060000}"/>
    <cellStyle name="Normal 2 2 3 2 2 3 2" xfId="2537" xr:uid="{00000000-0005-0000-0000-0000F9090000}"/>
    <cellStyle name="Normal 2 2 3 2 2 3 2 2" xfId="4226" xr:uid="{00000000-0005-0000-0000-000093100000}"/>
    <cellStyle name="Normal 2 2 3 2 2 3 2 2 2" xfId="14299" xr:uid="{00000000-0005-0000-0000-0000EC370000}"/>
    <cellStyle name="Normal 2 2 3 2 2 3 2 2 2 3" xfId="29394" xr:uid="{00000000-0005-0000-0000-0000E6720000}"/>
    <cellStyle name="Normal 2 2 3 2 2 3 2 2 3" xfId="9279" xr:uid="{00000000-0005-0000-0000-000050240000}"/>
    <cellStyle name="Normal 2 2 3 2 2 3 2 2 3 3" xfId="24377" xr:uid="{00000000-0005-0000-0000-00004D5F0000}"/>
    <cellStyle name="Normal 2 2 3 2 2 3 2 2 5" xfId="19364" xr:uid="{00000000-0005-0000-0000-0000B84B0000}"/>
    <cellStyle name="Normal 2 2 3 2 2 3 2 3" xfId="5918" xr:uid="{00000000-0005-0000-0000-00002F170000}"/>
    <cellStyle name="Normal 2 2 3 2 2 3 2 3 2" xfId="15970" xr:uid="{00000000-0005-0000-0000-0000733E0000}"/>
    <cellStyle name="Normal 2 2 3 2 2 3 2 3 2 3" xfId="31065" xr:uid="{00000000-0005-0000-0000-00006D790000}"/>
    <cellStyle name="Normal 2 2 3 2 2 3 2 3 3" xfId="10950" xr:uid="{00000000-0005-0000-0000-0000D72A0000}"/>
    <cellStyle name="Normal 2 2 3 2 2 3 2 3 3 3" xfId="26048" xr:uid="{00000000-0005-0000-0000-0000D4650000}"/>
    <cellStyle name="Normal 2 2 3 2 2 3 2 3 5" xfId="21035" xr:uid="{00000000-0005-0000-0000-00003F520000}"/>
    <cellStyle name="Normal 2 2 3 2 2 3 2 4" xfId="12628" xr:uid="{00000000-0005-0000-0000-000065310000}"/>
    <cellStyle name="Normal 2 2 3 2 2 3 2 4 3" xfId="27723" xr:uid="{00000000-0005-0000-0000-00005F6C0000}"/>
    <cellStyle name="Normal 2 2 3 2 2 3 2 5" xfId="7607" xr:uid="{00000000-0005-0000-0000-0000C81D0000}"/>
    <cellStyle name="Normal 2 2 3 2 2 3 2 5 3" xfId="22706" xr:uid="{00000000-0005-0000-0000-0000C6580000}"/>
    <cellStyle name="Normal 2 2 3 2 2 3 2 7" xfId="17693" xr:uid="{00000000-0005-0000-0000-000031450000}"/>
    <cellStyle name="Normal 2 2 3 2 2 3 3" xfId="3389" xr:uid="{00000000-0005-0000-0000-00004E0D0000}"/>
    <cellStyle name="Normal 2 2 3 2 2 3 3 2" xfId="13463" xr:uid="{00000000-0005-0000-0000-0000A8340000}"/>
    <cellStyle name="Normal 2 2 3 2 2 3 3 2 3" xfId="28558" xr:uid="{00000000-0005-0000-0000-0000A26F0000}"/>
    <cellStyle name="Normal 2 2 3 2 2 3 3 3" xfId="8443" xr:uid="{00000000-0005-0000-0000-00000C210000}"/>
    <cellStyle name="Normal 2 2 3 2 2 3 3 3 3" xfId="23541" xr:uid="{00000000-0005-0000-0000-0000095C0000}"/>
    <cellStyle name="Normal 2 2 3 2 2 3 3 5" xfId="18528" xr:uid="{00000000-0005-0000-0000-000074480000}"/>
    <cellStyle name="Normal 2 2 3 2 2 3 4" xfId="5082" xr:uid="{00000000-0005-0000-0000-0000EB130000}"/>
    <cellStyle name="Normal 2 2 3 2 2 3 4 2" xfId="15134" xr:uid="{00000000-0005-0000-0000-00002F3B0000}"/>
    <cellStyle name="Normal 2 2 3 2 2 3 4 2 3" xfId="30229" xr:uid="{00000000-0005-0000-0000-000029760000}"/>
    <cellStyle name="Normal 2 2 3 2 2 3 4 3" xfId="10114" xr:uid="{00000000-0005-0000-0000-000093270000}"/>
    <cellStyle name="Normal 2 2 3 2 2 3 4 3 3" xfId="25212" xr:uid="{00000000-0005-0000-0000-000090620000}"/>
    <cellStyle name="Normal 2 2 3 2 2 3 4 5" xfId="20199" xr:uid="{00000000-0005-0000-0000-0000FB4E0000}"/>
    <cellStyle name="Normal 2 2 3 2 2 3 5" xfId="11792" xr:uid="{00000000-0005-0000-0000-0000212E0000}"/>
    <cellStyle name="Normal 2 2 3 2 2 3 5 3" xfId="26887" xr:uid="{00000000-0005-0000-0000-00001B690000}"/>
    <cellStyle name="Normal 2 2 3 2 2 3 6" xfId="6771" xr:uid="{00000000-0005-0000-0000-0000841A0000}"/>
    <cellStyle name="Normal 2 2 3 2 2 3 6 3" xfId="21870" xr:uid="{00000000-0005-0000-0000-000082550000}"/>
    <cellStyle name="Normal 2 2 3 2 2 3 8" xfId="16857" xr:uid="{00000000-0005-0000-0000-0000ED410000}"/>
    <cellStyle name="Normal 2 2 3 2 2 4" xfId="2119" xr:uid="{00000000-0005-0000-0000-000057080000}"/>
    <cellStyle name="Normal 2 2 3 2 2 4 2" xfId="3808" xr:uid="{00000000-0005-0000-0000-0000F10E0000}"/>
    <cellStyle name="Normal 2 2 3 2 2 4 2 2" xfId="13881" xr:uid="{00000000-0005-0000-0000-00004A360000}"/>
    <cellStyle name="Normal 2 2 3 2 2 4 2 2 3" xfId="28976" xr:uid="{00000000-0005-0000-0000-000044710000}"/>
    <cellStyle name="Normal 2 2 3 2 2 4 2 3" xfId="8861" xr:uid="{00000000-0005-0000-0000-0000AE220000}"/>
    <cellStyle name="Normal 2 2 3 2 2 4 2 3 3" xfId="23959" xr:uid="{00000000-0005-0000-0000-0000AB5D0000}"/>
    <cellStyle name="Normal 2 2 3 2 2 4 2 5" xfId="18946" xr:uid="{00000000-0005-0000-0000-0000164A0000}"/>
    <cellStyle name="Normal 2 2 3 2 2 4 3" xfId="5500" xr:uid="{00000000-0005-0000-0000-00008D150000}"/>
    <cellStyle name="Normal 2 2 3 2 2 4 3 2" xfId="15552" xr:uid="{00000000-0005-0000-0000-0000D13C0000}"/>
    <cellStyle name="Normal 2 2 3 2 2 4 3 2 3" xfId="30647" xr:uid="{00000000-0005-0000-0000-0000CB770000}"/>
    <cellStyle name="Normal 2 2 3 2 2 4 3 3" xfId="10532" xr:uid="{00000000-0005-0000-0000-000035290000}"/>
    <cellStyle name="Normal 2 2 3 2 2 4 3 3 3" xfId="25630" xr:uid="{00000000-0005-0000-0000-000032640000}"/>
    <cellStyle name="Normal 2 2 3 2 2 4 3 5" xfId="20617" xr:uid="{00000000-0005-0000-0000-00009D500000}"/>
    <cellStyle name="Normal 2 2 3 2 2 4 4" xfId="12210" xr:uid="{00000000-0005-0000-0000-0000C32F0000}"/>
    <cellStyle name="Normal 2 2 3 2 2 4 4 3" xfId="27305" xr:uid="{00000000-0005-0000-0000-0000BD6A0000}"/>
    <cellStyle name="Normal 2 2 3 2 2 4 5" xfId="7189" xr:uid="{00000000-0005-0000-0000-0000261C0000}"/>
    <cellStyle name="Normal 2 2 3 2 2 4 5 3" xfId="22288" xr:uid="{00000000-0005-0000-0000-000024570000}"/>
    <cellStyle name="Normal 2 2 3 2 2 4 7" xfId="17275" xr:uid="{00000000-0005-0000-0000-00008F430000}"/>
    <cellStyle name="Normal 2 2 3 2 2 5" xfId="2971" xr:uid="{00000000-0005-0000-0000-0000AC0B0000}"/>
    <cellStyle name="Normal 2 2 3 2 2 5 2" xfId="13045" xr:uid="{00000000-0005-0000-0000-000006330000}"/>
    <cellStyle name="Normal 2 2 3 2 2 5 2 3" xfId="28140" xr:uid="{00000000-0005-0000-0000-0000006E0000}"/>
    <cellStyle name="Normal 2 2 3 2 2 5 3" xfId="8025" xr:uid="{00000000-0005-0000-0000-00006A1F0000}"/>
    <cellStyle name="Normal 2 2 3 2 2 5 3 3" xfId="23123" xr:uid="{00000000-0005-0000-0000-0000675A0000}"/>
    <cellStyle name="Normal 2 2 3 2 2 5 5" xfId="18110" xr:uid="{00000000-0005-0000-0000-0000D2460000}"/>
    <cellStyle name="Normal 2 2 3 2 2 6" xfId="4664" xr:uid="{00000000-0005-0000-0000-000049120000}"/>
    <cellStyle name="Normal 2 2 3 2 2 6 2" xfId="14716" xr:uid="{00000000-0005-0000-0000-00008D390000}"/>
    <cellStyle name="Normal 2 2 3 2 2 6 2 3" xfId="29811" xr:uid="{00000000-0005-0000-0000-000087740000}"/>
    <cellStyle name="Normal 2 2 3 2 2 6 3" xfId="9696" xr:uid="{00000000-0005-0000-0000-0000F1250000}"/>
    <cellStyle name="Normal 2 2 3 2 2 6 3 3" xfId="24794" xr:uid="{00000000-0005-0000-0000-0000EE600000}"/>
    <cellStyle name="Normal 2 2 3 2 2 6 5" xfId="19781" xr:uid="{00000000-0005-0000-0000-0000594D0000}"/>
    <cellStyle name="Normal 2 2 3 2 2 7" xfId="11374" xr:uid="{00000000-0005-0000-0000-00007F2C0000}"/>
    <cellStyle name="Normal 2 2 3 2 2 7 3" xfId="26469" xr:uid="{00000000-0005-0000-0000-000079670000}"/>
    <cellStyle name="Normal 2 2 3 2 2 8" xfId="6353" xr:uid="{00000000-0005-0000-0000-0000E2180000}"/>
    <cellStyle name="Normal 2 2 3 2 2 8 3" xfId="21452" xr:uid="{00000000-0005-0000-0000-0000E0530000}"/>
    <cellStyle name="Normal 2 2 3 2 3" xfId="1381" xr:uid="{00000000-0005-0000-0000-000075050000}"/>
    <cellStyle name="Normal 2 2 3 2 3 2" xfId="1802" xr:uid="{00000000-0005-0000-0000-00001A070000}"/>
    <cellStyle name="Normal 2 2 3 2 3 2 2" xfId="2641" xr:uid="{00000000-0005-0000-0000-0000610A0000}"/>
    <cellStyle name="Normal 2 2 3 2 3 2 2 2" xfId="4330" xr:uid="{00000000-0005-0000-0000-0000FB100000}"/>
    <cellStyle name="Normal 2 2 3 2 3 2 2 2 2" xfId="14403" xr:uid="{00000000-0005-0000-0000-000054380000}"/>
    <cellStyle name="Normal 2 2 3 2 3 2 2 2 2 3" xfId="29498" xr:uid="{00000000-0005-0000-0000-00004E730000}"/>
    <cellStyle name="Normal 2 2 3 2 3 2 2 2 3" xfId="9383" xr:uid="{00000000-0005-0000-0000-0000B8240000}"/>
    <cellStyle name="Normal 2 2 3 2 3 2 2 2 3 3" xfId="24481" xr:uid="{00000000-0005-0000-0000-0000B55F0000}"/>
    <cellStyle name="Normal 2 2 3 2 3 2 2 2 5" xfId="19468" xr:uid="{00000000-0005-0000-0000-0000204C0000}"/>
    <cellStyle name="Normal 2 2 3 2 3 2 2 3" xfId="6022" xr:uid="{00000000-0005-0000-0000-000097170000}"/>
    <cellStyle name="Normal 2 2 3 2 3 2 2 3 2" xfId="16074" xr:uid="{00000000-0005-0000-0000-0000DB3E0000}"/>
    <cellStyle name="Normal 2 2 3 2 3 2 2 3 2 3" xfId="31169" xr:uid="{00000000-0005-0000-0000-0000D5790000}"/>
    <cellStyle name="Normal 2 2 3 2 3 2 2 3 3" xfId="11054" xr:uid="{00000000-0005-0000-0000-00003F2B0000}"/>
    <cellStyle name="Normal 2 2 3 2 3 2 2 3 3 3" xfId="26152" xr:uid="{00000000-0005-0000-0000-00003C660000}"/>
    <cellStyle name="Normal 2 2 3 2 3 2 2 3 5" xfId="21139" xr:uid="{00000000-0005-0000-0000-0000A7520000}"/>
    <cellStyle name="Normal 2 2 3 2 3 2 2 4" xfId="12732" xr:uid="{00000000-0005-0000-0000-0000CD310000}"/>
    <cellStyle name="Normal 2 2 3 2 3 2 2 4 3" xfId="27827" xr:uid="{00000000-0005-0000-0000-0000C76C0000}"/>
    <cellStyle name="Normal 2 2 3 2 3 2 2 5" xfId="7711" xr:uid="{00000000-0005-0000-0000-0000301E0000}"/>
    <cellStyle name="Normal 2 2 3 2 3 2 2 5 3" xfId="22810" xr:uid="{00000000-0005-0000-0000-00002E590000}"/>
    <cellStyle name="Normal 2 2 3 2 3 2 2 7" xfId="17797" xr:uid="{00000000-0005-0000-0000-000099450000}"/>
    <cellStyle name="Normal 2 2 3 2 3 2 3" xfId="3493" xr:uid="{00000000-0005-0000-0000-0000B60D0000}"/>
    <cellStyle name="Normal 2 2 3 2 3 2 3 2" xfId="13567" xr:uid="{00000000-0005-0000-0000-000010350000}"/>
    <cellStyle name="Normal 2 2 3 2 3 2 3 2 3" xfId="28662" xr:uid="{00000000-0005-0000-0000-00000A700000}"/>
    <cellStyle name="Normal 2 2 3 2 3 2 3 3" xfId="8547" xr:uid="{00000000-0005-0000-0000-000074210000}"/>
    <cellStyle name="Normal 2 2 3 2 3 2 3 3 3" xfId="23645" xr:uid="{00000000-0005-0000-0000-0000715C0000}"/>
    <cellStyle name="Normal 2 2 3 2 3 2 3 5" xfId="18632" xr:uid="{00000000-0005-0000-0000-0000DC480000}"/>
    <cellStyle name="Normal 2 2 3 2 3 2 4" xfId="5186" xr:uid="{00000000-0005-0000-0000-000053140000}"/>
    <cellStyle name="Normal 2 2 3 2 3 2 4 2" xfId="15238" xr:uid="{00000000-0005-0000-0000-0000973B0000}"/>
    <cellStyle name="Normal 2 2 3 2 3 2 4 2 3" xfId="30333" xr:uid="{00000000-0005-0000-0000-000091760000}"/>
    <cellStyle name="Normal 2 2 3 2 3 2 4 3" xfId="10218" xr:uid="{00000000-0005-0000-0000-0000FB270000}"/>
    <cellStyle name="Normal 2 2 3 2 3 2 4 3 3" xfId="25316" xr:uid="{00000000-0005-0000-0000-0000F8620000}"/>
    <cellStyle name="Normal 2 2 3 2 3 2 4 5" xfId="20303" xr:uid="{00000000-0005-0000-0000-0000634F0000}"/>
    <cellStyle name="Normal 2 2 3 2 3 2 5" xfId="11896" xr:uid="{00000000-0005-0000-0000-0000892E0000}"/>
    <cellStyle name="Normal 2 2 3 2 3 2 5 3" xfId="26991" xr:uid="{00000000-0005-0000-0000-000083690000}"/>
    <cellStyle name="Normal 2 2 3 2 3 2 6" xfId="6875" xr:uid="{00000000-0005-0000-0000-0000EC1A0000}"/>
    <cellStyle name="Normal 2 2 3 2 3 2 6 3" xfId="21974" xr:uid="{00000000-0005-0000-0000-0000EA550000}"/>
    <cellStyle name="Normal 2 2 3 2 3 2 8" xfId="16961" xr:uid="{00000000-0005-0000-0000-000055420000}"/>
    <cellStyle name="Normal 2 2 3 2 3 3" xfId="2223" xr:uid="{00000000-0005-0000-0000-0000BF080000}"/>
    <cellStyle name="Normal 2 2 3 2 3 3 2" xfId="3912" xr:uid="{00000000-0005-0000-0000-0000590F0000}"/>
    <cellStyle name="Normal 2 2 3 2 3 3 2 2" xfId="13985" xr:uid="{00000000-0005-0000-0000-0000B2360000}"/>
    <cellStyle name="Normal 2 2 3 2 3 3 2 2 3" xfId="29080" xr:uid="{00000000-0005-0000-0000-0000AC710000}"/>
    <cellStyle name="Normal 2 2 3 2 3 3 2 3" xfId="8965" xr:uid="{00000000-0005-0000-0000-000016230000}"/>
    <cellStyle name="Normal 2 2 3 2 3 3 2 3 3" xfId="24063" xr:uid="{00000000-0005-0000-0000-0000135E0000}"/>
    <cellStyle name="Normal 2 2 3 2 3 3 2 5" xfId="19050" xr:uid="{00000000-0005-0000-0000-00007E4A0000}"/>
    <cellStyle name="Normal 2 2 3 2 3 3 3" xfId="5604" xr:uid="{00000000-0005-0000-0000-0000F5150000}"/>
    <cellStyle name="Normal 2 2 3 2 3 3 3 2" xfId="15656" xr:uid="{00000000-0005-0000-0000-0000393D0000}"/>
    <cellStyle name="Normal 2 2 3 2 3 3 3 2 3" xfId="30751" xr:uid="{00000000-0005-0000-0000-000033780000}"/>
    <cellStyle name="Normal 2 2 3 2 3 3 3 3" xfId="10636" xr:uid="{00000000-0005-0000-0000-00009D290000}"/>
    <cellStyle name="Normal 2 2 3 2 3 3 3 3 3" xfId="25734" xr:uid="{00000000-0005-0000-0000-00009A640000}"/>
    <cellStyle name="Normal 2 2 3 2 3 3 3 5" xfId="20721" xr:uid="{00000000-0005-0000-0000-000005510000}"/>
    <cellStyle name="Normal 2 2 3 2 3 3 4" xfId="12314" xr:uid="{00000000-0005-0000-0000-00002B300000}"/>
    <cellStyle name="Normal 2 2 3 2 3 3 4 3" xfId="27409" xr:uid="{00000000-0005-0000-0000-0000256B0000}"/>
    <cellStyle name="Normal 2 2 3 2 3 3 5" xfId="7293" xr:uid="{00000000-0005-0000-0000-00008E1C0000}"/>
    <cellStyle name="Normal 2 2 3 2 3 3 5 3" xfId="22392" xr:uid="{00000000-0005-0000-0000-00008C570000}"/>
    <cellStyle name="Normal 2 2 3 2 3 3 7" xfId="17379" xr:uid="{00000000-0005-0000-0000-0000F7430000}"/>
    <cellStyle name="Normal 2 2 3 2 3 4" xfId="3075" xr:uid="{00000000-0005-0000-0000-0000140C0000}"/>
    <cellStyle name="Normal 2 2 3 2 3 4 2" xfId="13149" xr:uid="{00000000-0005-0000-0000-00006E330000}"/>
    <cellStyle name="Normal 2 2 3 2 3 4 2 3" xfId="28244" xr:uid="{00000000-0005-0000-0000-0000686E0000}"/>
    <cellStyle name="Normal 2 2 3 2 3 4 3" xfId="8129" xr:uid="{00000000-0005-0000-0000-0000D21F0000}"/>
    <cellStyle name="Normal 2 2 3 2 3 4 3 3" xfId="23227" xr:uid="{00000000-0005-0000-0000-0000CF5A0000}"/>
    <cellStyle name="Normal 2 2 3 2 3 4 5" xfId="18214" xr:uid="{00000000-0005-0000-0000-00003A470000}"/>
    <cellStyle name="Normal 2 2 3 2 3 5" xfId="4768" xr:uid="{00000000-0005-0000-0000-0000B1120000}"/>
    <cellStyle name="Normal 2 2 3 2 3 5 2" xfId="14820" xr:uid="{00000000-0005-0000-0000-0000F5390000}"/>
    <cellStyle name="Normal 2 2 3 2 3 5 2 3" xfId="29915" xr:uid="{00000000-0005-0000-0000-0000EF740000}"/>
    <cellStyle name="Normal 2 2 3 2 3 5 3" xfId="9800" xr:uid="{00000000-0005-0000-0000-000059260000}"/>
    <cellStyle name="Normal 2 2 3 2 3 5 3 3" xfId="24898" xr:uid="{00000000-0005-0000-0000-000056610000}"/>
    <cellStyle name="Normal 2 2 3 2 3 5 5" xfId="19885" xr:uid="{00000000-0005-0000-0000-0000C14D0000}"/>
    <cellStyle name="Normal 2 2 3 2 3 6" xfId="11478" xr:uid="{00000000-0005-0000-0000-0000E72C0000}"/>
    <cellStyle name="Normal 2 2 3 2 3 6 3" xfId="26573" xr:uid="{00000000-0005-0000-0000-0000E1670000}"/>
    <cellStyle name="Normal 2 2 3 2 3 7" xfId="6457" xr:uid="{00000000-0005-0000-0000-00004A190000}"/>
    <cellStyle name="Normal 2 2 3 2 3 7 3" xfId="21556" xr:uid="{00000000-0005-0000-0000-000048540000}"/>
    <cellStyle name="Normal 2 2 3 2 3 9" xfId="16543" xr:uid="{00000000-0005-0000-0000-0000B3400000}"/>
    <cellStyle name="Normal 2 2 3 2 4" xfId="1594" xr:uid="{00000000-0005-0000-0000-00004A060000}"/>
    <cellStyle name="Normal 2 2 3 2 4 2" xfId="2433" xr:uid="{00000000-0005-0000-0000-000091090000}"/>
    <cellStyle name="Normal 2 2 3 2 4 2 2" xfId="4122" xr:uid="{00000000-0005-0000-0000-00002B100000}"/>
    <cellStyle name="Normal 2 2 3 2 4 2 2 2" xfId="14195" xr:uid="{00000000-0005-0000-0000-000084370000}"/>
    <cellStyle name="Normal 2 2 3 2 4 2 2 2 3" xfId="29290" xr:uid="{00000000-0005-0000-0000-00007E720000}"/>
    <cellStyle name="Normal 2 2 3 2 4 2 2 3" xfId="9175" xr:uid="{00000000-0005-0000-0000-0000E8230000}"/>
    <cellStyle name="Normal 2 2 3 2 4 2 2 3 3" xfId="24273" xr:uid="{00000000-0005-0000-0000-0000E55E0000}"/>
    <cellStyle name="Normal 2 2 3 2 4 2 2 5" xfId="19260" xr:uid="{00000000-0005-0000-0000-0000504B0000}"/>
    <cellStyle name="Normal 2 2 3 2 4 2 3" xfId="5814" xr:uid="{00000000-0005-0000-0000-0000C7160000}"/>
    <cellStyle name="Normal 2 2 3 2 4 2 3 2" xfId="15866" xr:uid="{00000000-0005-0000-0000-00000B3E0000}"/>
    <cellStyle name="Normal 2 2 3 2 4 2 3 2 3" xfId="30961" xr:uid="{00000000-0005-0000-0000-000005790000}"/>
    <cellStyle name="Normal 2 2 3 2 4 2 3 3" xfId="10846" xr:uid="{00000000-0005-0000-0000-00006F2A0000}"/>
    <cellStyle name="Normal 2 2 3 2 4 2 3 3 3" xfId="25944" xr:uid="{00000000-0005-0000-0000-00006C650000}"/>
    <cellStyle name="Normal 2 2 3 2 4 2 3 5" xfId="20931" xr:uid="{00000000-0005-0000-0000-0000D7510000}"/>
    <cellStyle name="Normal 2 2 3 2 4 2 4" xfId="12524" xr:uid="{00000000-0005-0000-0000-0000FD300000}"/>
    <cellStyle name="Normal 2 2 3 2 4 2 4 3" xfId="27619" xr:uid="{00000000-0005-0000-0000-0000F76B0000}"/>
    <cellStyle name="Normal 2 2 3 2 4 2 5" xfId="7503" xr:uid="{00000000-0005-0000-0000-0000601D0000}"/>
    <cellStyle name="Normal 2 2 3 2 4 2 5 3" xfId="22602" xr:uid="{00000000-0005-0000-0000-00005E580000}"/>
    <cellStyle name="Normal 2 2 3 2 4 2 7" xfId="17589" xr:uid="{00000000-0005-0000-0000-0000C9440000}"/>
    <cellStyle name="Normal 2 2 3 2 4 3" xfId="3285" xr:uid="{00000000-0005-0000-0000-0000E60C0000}"/>
    <cellStyle name="Normal 2 2 3 2 4 3 2" xfId="13359" xr:uid="{00000000-0005-0000-0000-000040340000}"/>
    <cellStyle name="Normal 2 2 3 2 4 3 2 3" xfId="28454" xr:uid="{00000000-0005-0000-0000-00003A6F0000}"/>
    <cellStyle name="Normal 2 2 3 2 4 3 3" xfId="8339" xr:uid="{00000000-0005-0000-0000-0000A4200000}"/>
    <cellStyle name="Normal 2 2 3 2 4 3 3 3" xfId="23437" xr:uid="{00000000-0005-0000-0000-0000A15B0000}"/>
    <cellStyle name="Normal 2 2 3 2 4 3 5" xfId="18424" xr:uid="{00000000-0005-0000-0000-00000C480000}"/>
    <cellStyle name="Normal 2 2 3 2 4 4" xfId="4978" xr:uid="{00000000-0005-0000-0000-000083130000}"/>
    <cellStyle name="Normal 2 2 3 2 4 4 2" xfId="15030" xr:uid="{00000000-0005-0000-0000-0000C73A0000}"/>
    <cellStyle name="Normal 2 2 3 2 4 4 2 3" xfId="30125" xr:uid="{00000000-0005-0000-0000-0000C1750000}"/>
    <cellStyle name="Normal 2 2 3 2 4 4 3" xfId="10010" xr:uid="{00000000-0005-0000-0000-00002B270000}"/>
    <cellStyle name="Normal 2 2 3 2 4 4 3 3" xfId="25108" xr:uid="{00000000-0005-0000-0000-000028620000}"/>
    <cellStyle name="Normal 2 2 3 2 4 4 5" xfId="20095" xr:uid="{00000000-0005-0000-0000-0000934E0000}"/>
    <cellStyle name="Normal 2 2 3 2 4 5" xfId="11688" xr:uid="{00000000-0005-0000-0000-0000B92D0000}"/>
    <cellStyle name="Normal 2 2 3 2 4 5 3" xfId="26783" xr:uid="{00000000-0005-0000-0000-0000B3680000}"/>
    <cellStyle name="Normal 2 2 3 2 4 6" xfId="6667" xr:uid="{00000000-0005-0000-0000-00001C1A0000}"/>
    <cellStyle name="Normal 2 2 3 2 4 6 3" xfId="21766" xr:uid="{00000000-0005-0000-0000-00001A550000}"/>
    <cellStyle name="Normal 2 2 3 2 4 8" xfId="16753" xr:uid="{00000000-0005-0000-0000-000085410000}"/>
    <cellStyle name="Normal 2 2 3 2 5" xfId="2015" xr:uid="{00000000-0005-0000-0000-0000EF070000}"/>
    <cellStyle name="Normal 2 2 3 2 5 2" xfId="3704" xr:uid="{00000000-0005-0000-0000-0000890E0000}"/>
    <cellStyle name="Normal 2 2 3 2 5 2 2" xfId="13777" xr:uid="{00000000-0005-0000-0000-0000E2350000}"/>
    <cellStyle name="Normal 2 2 3 2 5 2 2 3" xfId="28872" xr:uid="{00000000-0005-0000-0000-0000DC700000}"/>
    <cellStyle name="Normal 2 2 3 2 5 2 3" xfId="8757" xr:uid="{00000000-0005-0000-0000-000046220000}"/>
    <cellStyle name="Normal 2 2 3 2 5 2 3 3" xfId="23855" xr:uid="{00000000-0005-0000-0000-0000435D0000}"/>
    <cellStyle name="Normal 2 2 3 2 5 2 5" xfId="18842" xr:uid="{00000000-0005-0000-0000-0000AE490000}"/>
    <cellStyle name="Normal 2 2 3 2 5 3" xfId="5396" xr:uid="{00000000-0005-0000-0000-000025150000}"/>
    <cellStyle name="Normal 2 2 3 2 5 3 2" xfId="15448" xr:uid="{00000000-0005-0000-0000-0000693C0000}"/>
    <cellStyle name="Normal 2 2 3 2 5 3 2 3" xfId="30543" xr:uid="{00000000-0005-0000-0000-000063770000}"/>
    <cellStyle name="Normal 2 2 3 2 5 3 3" xfId="10428" xr:uid="{00000000-0005-0000-0000-0000CD280000}"/>
    <cellStyle name="Normal 2 2 3 2 5 3 3 3" xfId="25526" xr:uid="{00000000-0005-0000-0000-0000CA630000}"/>
    <cellStyle name="Normal 2 2 3 2 5 3 5" xfId="20513" xr:uid="{00000000-0005-0000-0000-000035500000}"/>
    <cellStyle name="Normal 2 2 3 2 5 4" xfId="12106" xr:uid="{00000000-0005-0000-0000-00005B2F0000}"/>
    <cellStyle name="Normal 2 2 3 2 5 4 3" xfId="27201" xr:uid="{00000000-0005-0000-0000-0000556A0000}"/>
    <cellStyle name="Normal 2 2 3 2 5 5" xfId="7085" xr:uid="{00000000-0005-0000-0000-0000BE1B0000}"/>
    <cellStyle name="Normal 2 2 3 2 5 5 3" xfId="22184" xr:uid="{00000000-0005-0000-0000-0000BC560000}"/>
    <cellStyle name="Normal 2 2 3 2 5 7" xfId="17171" xr:uid="{00000000-0005-0000-0000-000027430000}"/>
    <cellStyle name="Normal 2 2 3 2 6" xfId="2867" xr:uid="{00000000-0005-0000-0000-0000440B0000}"/>
    <cellStyle name="Normal 2 2 3 2 6 2" xfId="12941" xr:uid="{00000000-0005-0000-0000-00009E320000}"/>
    <cellStyle name="Normal 2 2 3 2 6 2 3" xfId="28036" xr:uid="{00000000-0005-0000-0000-0000986D0000}"/>
    <cellStyle name="Normal 2 2 3 2 6 3" xfId="7921" xr:uid="{00000000-0005-0000-0000-0000021F0000}"/>
    <cellStyle name="Normal 2 2 3 2 6 3 3" xfId="23019" xr:uid="{00000000-0005-0000-0000-0000FF590000}"/>
    <cellStyle name="Normal 2 2 3 2 6 5" xfId="18006" xr:uid="{00000000-0005-0000-0000-00006A460000}"/>
    <cellStyle name="Normal 2 2 3 2 7" xfId="4560" xr:uid="{00000000-0005-0000-0000-0000E1110000}"/>
    <cellStyle name="Normal 2 2 3 2 7 2" xfId="14612" xr:uid="{00000000-0005-0000-0000-000025390000}"/>
    <cellStyle name="Normal 2 2 3 2 7 2 3" xfId="29707" xr:uid="{00000000-0005-0000-0000-00001F740000}"/>
    <cellStyle name="Normal 2 2 3 2 7 3" xfId="9592" xr:uid="{00000000-0005-0000-0000-000089250000}"/>
    <cellStyle name="Normal 2 2 3 2 7 3 3" xfId="24690" xr:uid="{00000000-0005-0000-0000-000086600000}"/>
    <cellStyle name="Normal 2 2 3 2 7 5" xfId="19677" xr:uid="{00000000-0005-0000-0000-0000F14C0000}"/>
    <cellStyle name="Normal 2 2 3 2 8" xfId="11270" xr:uid="{00000000-0005-0000-0000-0000172C0000}"/>
    <cellStyle name="Normal 2 2 3 2 8 3" xfId="26365" xr:uid="{00000000-0005-0000-0000-000011670000}"/>
    <cellStyle name="Normal 2 2 3 2 9" xfId="6249" xr:uid="{00000000-0005-0000-0000-00007A180000}"/>
    <cellStyle name="Normal 2 2 3 2 9 3" xfId="21348" xr:uid="{00000000-0005-0000-0000-000078530000}"/>
    <cellStyle name="Normal 2 2 3 3" xfId="1214" xr:uid="{00000000-0005-0000-0000-0000CE040000}"/>
    <cellStyle name="Normal 2 2 3 3 10" xfId="16387" xr:uid="{00000000-0005-0000-0000-000017400000}"/>
    <cellStyle name="Normal 2 2 3 3 2" xfId="1433" xr:uid="{00000000-0005-0000-0000-0000A9050000}"/>
    <cellStyle name="Normal 2 2 3 3 2 2" xfId="1854" xr:uid="{00000000-0005-0000-0000-00004E070000}"/>
    <cellStyle name="Normal 2 2 3 3 2 2 2" xfId="2693" xr:uid="{00000000-0005-0000-0000-0000950A0000}"/>
    <cellStyle name="Normal 2 2 3 3 2 2 2 2" xfId="4382" xr:uid="{00000000-0005-0000-0000-00002F110000}"/>
    <cellStyle name="Normal 2 2 3 3 2 2 2 2 2" xfId="14455" xr:uid="{00000000-0005-0000-0000-000088380000}"/>
    <cellStyle name="Normal 2 2 3 3 2 2 2 2 2 3" xfId="29550" xr:uid="{00000000-0005-0000-0000-000082730000}"/>
    <cellStyle name="Normal 2 2 3 3 2 2 2 2 3" xfId="9435" xr:uid="{00000000-0005-0000-0000-0000EC240000}"/>
    <cellStyle name="Normal 2 2 3 3 2 2 2 2 3 3" xfId="24533" xr:uid="{00000000-0005-0000-0000-0000E95F0000}"/>
    <cellStyle name="Normal 2 2 3 3 2 2 2 2 5" xfId="19520" xr:uid="{00000000-0005-0000-0000-0000544C0000}"/>
    <cellStyle name="Normal 2 2 3 3 2 2 2 3" xfId="6074" xr:uid="{00000000-0005-0000-0000-0000CB170000}"/>
    <cellStyle name="Normal 2 2 3 3 2 2 2 3 2" xfId="16126" xr:uid="{00000000-0005-0000-0000-00000F3F0000}"/>
    <cellStyle name="Normal 2 2 3 3 2 2 2 3 2 3" xfId="31221" xr:uid="{00000000-0005-0000-0000-0000097A0000}"/>
    <cellStyle name="Normal 2 2 3 3 2 2 2 3 3" xfId="11106" xr:uid="{00000000-0005-0000-0000-0000732B0000}"/>
    <cellStyle name="Normal 2 2 3 3 2 2 2 3 3 3" xfId="26204" xr:uid="{00000000-0005-0000-0000-000070660000}"/>
    <cellStyle name="Normal 2 2 3 3 2 2 2 3 5" xfId="21191" xr:uid="{00000000-0005-0000-0000-0000DB520000}"/>
    <cellStyle name="Normal 2 2 3 3 2 2 2 4" xfId="12784" xr:uid="{00000000-0005-0000-0000-000001320000}"/>
    <cellStyle name="Normal 2 2 3 3 2 2 2 4 3" xfId="27879" xr:uid="{00000000-0005-0000-0000-0000FB6C0000}"/>
    <cellStyle name="Normal 2 2 3 3 2 2 2 5" xfId="7763" xr:uid="{00000000-0005-0000-0000-0000641E0000}"/>
    <cellStyle name="Normal 2 2 3 3 2 2 2 5 3" xfId="22862" xr:uid="{00000000-0005-0000-0000-000062590000}"/>
    <cellStyle name="Normal 2 2 3 3 2 2 2 7" xfId="17849" xr:uid="{00000000-0005-0000-0000-0000CD450000}"/>
    <cellStyle name="Normal 2 2 3 3 2 2 3" xfId="3545" xr:uid="{00000000-0005-0000-0000-0000EA0D0000}"/>
    <cellStyle name="Normal 2 2 3 3 2 2 3 2" xfId="13619" xr:uid="{00000000-0005-0000-0000-000044350000}"/>
    <cellStyle name="Normal 2 2 3 3 2 2 3 2 3" xfId="28714" xr:uid="{00000000-0005-0000-0000-00003E700000}"/>
    <cellStyle name="Normal 2 2 3 3 2 2 3 3" xfId="8599" xr:uid="{00000000-0005-0000-0000-0000A8210000}"/>
    <cellStyle name="Normal 2 2 3 3 2 2 3 3 3" xfId="23697" xr:uid="{00000000-0005-0000-0000-0000A55C0000}"/>
    <cellStyle name="Normal 2 2 3 3 2 2 3 5" xfId="18684" xr:uid="{00000000-0005-0000-0000-000010490000}"/>
    <cellStyle name="Normal 2 2 3 3 2 2 4" xfId="5238" xr:uid="{00000000-0005-0000-0000-000087140000}"/>
    <cellStyle name="Normal 2 2 3 3 2 2 4 2" xfId="15290" xr:uid="{00000000-0005-0000-0000-0000CB3B0000}"/>
    <cellStyle name="Normal 2 2 3 3 2 2 4 2 3" xfId="30385" xr:uid="{00000000-0005-0000-0000-0000C5760000}"/>
    <cellStyle name="Normal 2 2 3 3 2 2 4 3" xfId="10270" xr:uid="{00000000-0005-0000-0000-00002F280000}"/>
    <cellStyle name="Normal 2 2 3 3 2 2 4 3 3" xfId="25368" xr:uid="{00000000-0005-0000-0000-00002C630000}"/>
    <cellStyle name="Normal 2 2 3 3 2 2 4 5" xfId="20355" xr:uid="{00000000-0005-0000-0000-0000974F0000}"/>
    <cellStyle name="Normal 2 2 3 3 2 2 5" xfId="11948" xr:uid="{00000000-0005-0000-0000-0000BD2E0000}"/>
    <cellStyle name="Normal 2 2 3 3 2 2 5 3" xfId="27043" xr:uid="{00000000-0005-0000-0000-0000B7690000}"/>
    <cellStyle name="Normal 2 2 3 3 2 2 6" xfId="6927" xr:uid="{00000000-0005-0000-0000-0000201B0000}"/>
    <cellStyle name="Normal 2 2 3 3 2 2 6 3" xfId="22026" xr:uid="{00000000-0005-0000-0000-00001E560000}"/>
    <cellStyle name="Normal 2 2 3 3 2 2 8" xfId="17013" xr:uid="{00000000-0005-0000-0000-000089420000}"/>
    <cellStyle name="Normal 2 2 3 3 2 3" xfId="2275" xr:uid="{00000000-0005-0000-0000-0000F3080000}"/>
    <cellStyle name="Normal 2 2 3 3 2 3 2" xfId="3964" xr:uid="{00000000-0005-0000-0000-00008D0F0000}"/>
    <cellStyle name="Normal 2 2 3 3 2 3 2 2" xfId="14037" xr:uid="{00000000-0005-0000-0000-0000E6360000}"/>
    <cellStyle name="Normal 2 2 3 3 2 3 2 2 3" xfId="29132" xr:uid="{00000000-0005-0000-0000-0000E0710000}"/>
    <cellStyle name="Normal 2 2 3 3 2 3 2 3" xfId="9017" xr:uid="{00000000-0005-0000-0000-00004A230000}"/>
    <cellStyle name="Normal 2 2 3 3 2 3 2 3 3" xfId="24115" xr:uid="{00000000-0005-0000-0000-0000475E0000}"/>
    <cellStyle name="Normal 2 2 3 3 2 3 2 5" xfId="19102" xr:uid="{00000000-0005-0000-0000-0000B24A0000}"/>
    <cellStyle name="Normal 2 2 3 3 2 3 3" xfId="5656" xr:uid="{00000000-0005-0000-0000-000029160000}"/>
    <cellStyle name="Normal 2 2 3 3 2 3 3 2" xfId="15708" xr:uid="{00000000-0005-0000-0000-00006D3D0000}"/>
    <cellStyle name="Normal 2 2 3 3 2 3 3 2 3" xfId="30803" xr:uid="{00000000-0005-0000-0000-000067780000}"/>
    <cellStyle name="Normal 2 2 3 3 2 3 3 3" xfId="10688" xr:uid="{00000000-0005-0000-0000-0000D1290000}"/>
    <cellStyle name="Normal 2 2 3 3 2 3 3 3 3" xfId="25786" xr:uid="{00000000-0005-0000-0000-0000CE640000}"/>
    <cellStyle name="Normal 2 2 3 3 2 3 3 5" xfId="20773" xr:uid="{00000000-0005-0000-0000-000039510000}"/>
    <cellStyle name="Normal 2 2 3 3 2 3 4" xfId="12366" xr:uid="{00000000-0005-0000-0000-00005F300000}"/>
    <cellStyle name="Normal 2 2 3 3 2 3 4 3" xfId="27461" xr:uid="{00000000-0005-0000-0000-0000596B0000}"/>
    <cellStyle name="Normal 2 2 3 3 2 3 5" xfId="7345" xr:uid="{00000000-0005-0000-0000-0000C21C0000}"/>
    <cellStyle name="Normal 2 2 3 3 2 3 5 3" xfId="22444" xr:uid="{00000000-0005-0000-0000-0000C0570000}"/>
    <cellStyle name="Normal 2 2 3 3 2 3 7" xfId="17431" xr:uid="{00000000-0005-0000-0000-00002B440000}"/>
    <cellStyle name="Normal 2 2 3 3 2 4" xfId="3127" xr:uid="{00000000-0005-0000-0000-0000480C0000}"/>
    <cellStyle name="Normal 2 2 3 3 2 4 2" xfId="13201" xr:uid="{00000000-0005-0000-0000-0000A2330000}"/>
    <cellStyle name="Normal 2 2 3 3 2 4 2 3" xfId="28296" xr:uid="{00000000-0005-0000-0000-00009C6E0000}"/>
    <cellStyle name="Normal 2 2 3 3 2 4 3" xfId="8181" xr:uid="{00000000-0005-0000-0000-000006200000}"/>
    <cellStyle name="Normal 2 2 3 3 2 4 3 3" xfId="23279" xr:uid="{00000000-0005-0000-0000-0000035B0000}"/>
    <cellStyle name="Normal 2 2 3 3 2 4 5" xfId="18266" xr:uid="{00000000-0005-0000-0000-00006E470000}"/>
    <cellStyle name="Normal 2 2 3 3 2 5" xfId="4820" xr:uid="{00000000-0005-0000-0000-0000E5120000}"/>
    <cellStyle name="Normal 2 2 3 3 2 5 2" xfId="14872" xr:uid="{00000000-0005-0000-0000-0000293A0000}"/>
    <cellStyle name="Normal 2 2 3 3 2 5 2 3" xfId="29967" xr:uid="{00000000-0005-0000-0000-000023750000}"/>
    <cellStyle name="Normal 2 2 3 3 2 5 3" xfId="9852" xr:uid="{00000000-0005-0000-0000-00008D260000}"/>
    <cellStyle name="Normal 2 2 3 3 2 5 3 3" xfId="24950" xr:uid="{00000000-0005-0000-0000-00008A610000}"/>
    <cellStyle name="Normal 2 2 3 3 2 5 5" xfId="19937" xr:uid="{00000000-0005-0000-0000-0000F54D0000}"/>
    <cellStyle name="Normal 2 2 3 3 2 6" xfId="11530" xr:uid="{00000000-0005-0000-0000-00001B2D0000}"/>
    <cellStyle name="Normal 2 2 3 3 2 6 3" xfId="26625" xr:uid="{00000000-0005-0000-0000-000015680000}"/>
    <cellStyle name="Normal 2 2 3 3 2 7" xfId="6509" xr:uid="{00000000-0005-0000-0000-00007E190000}"/>
    <cellStyle name="Normal 2 2 3 3 2 7 3" xfId="21608" xr:uid="{00000000-0005-0000-0000-00007C540000}"/>
    <cellStyle name="Normal 2 2 3 3 2 9" xfId="16595" xr:uid="{00000000-0005-0000-0000-0000E7400000}"/>
    <cellStyle name="Normal 2 2 3 3 3" xfId="1646" xr:uid="{00000000-0005-0000-0000-00007E060000}"/>
    <cellStyle name="Normal 2 2 3 3 3 2" xfId="2485" xr:uid="{00000000-0005-0000-0000-0000C5090000}"/>
    <cellStyle name="Normal 2 2 3 3 3 2 2" xfId="4174" xr:uid="{00000000-0005-0000-0000-00005F100000}"/>
    <cellStyle name="Normal 2 2 3 3 3 2 2 2" xfId="14247" xr:uid="{00000000-0005-0000-0000-0000B8370000}"/>
    <cellStyle name="Normal 2 2 3 3 3 2 2 2 3" xfId="29342" xr:uid="{00000000-0005-0000-0000-0000B2720000}"/>
    <cellStyle name="Normal 2 2 3 3 3 2 2 3" xfId="9227" xr:uid="{00000000-0005-0000-0000-00001C240000}"/>
    <cellStyle name="Normal 2 2 3 3 3 2 2 3 3" xfId="24325" xr:uid="{00000000-0005-0000-0000-0000195F0000}"/>
    <cellStyle name="Normal 2 2 3 3 3 2 2 5" xfId="19312" xr:uid="{00000000-0005-0000-0000-0000844B0000}"/>
    <cellStyle name="Normal 2 2 3 3 3 2 3" xfId="5866" xr:uid="{00000000-0005-0000-0000-0000FB160000}"/>
    <cellStyle name="Normal 2 2 3 3 3 2 3 2" xfId="15918" xr:uid="{00000000-0005-0000-0000-00003F3E0000}"/>
    <cellStyle name="Normal 2 2 3 3 3 2 3 2 3" xfId="31013" xr:uid="{00000000-0005-0000-0000-000039790000}"/>
    <cellStyle name="Normal 2 2 3 3 3 2 3 3" xfId="10898" xr:uid="{00000000-0005-0000-0000-0000A32A0000}"/>
    <cellStyle name="Normal 2 2 3 3 3 2 3 3 3" xfId="25996" xr:uid="{00000000-0005-0000-0000-0000A0650000}"/>
    <cellStyle name="Normal 2 2 3 3 3 2 3 5" xfId="20983" xr:uid="{00000000-0005-0000-0000-00000B520000}"/>
    <cellStyle name="Normal 2 2 3 3 3 2 4" xfId="12576" xr:uid="{00000000-0005-0000-0000-000031310000}"/>
    <cellStyle name="Normal 2 2 3 3 3 2 4 3" xfId="27671" xr:uid="{00000000-0005-0000-0000-00002B6C0000}"/>
    <cellStyle name="Normal 2 2 3 3 3 2 5" xfId="7555" xr:uid="{00000000-0005-0000-0000-0000941D0000}"/>
    <cellStyle name="Normal 2 2 3 3 3 2 5 3" xfId="22654" xr:uid="{00000000-0005-0000-0000-000092580000}"/>
    <cellStyle name="Normal 2 2 3 3 3 2 7" xfId="17641" xr:uid="{00000000-0005-0000-0000-0000FD440000}"/>
    <cellStyle name="Normal 2 2 3 3 3 3" xfId="3337" xr:uid="{00000000-0005-0000-0000-00001A0D0000}"/>
    <cellStyle name="Normal 2 2 3 3 3 3 2" xfId="13411" xr:uid="{00000000-0005-0000-0000-000074340000}"/>
    <cellStyle name="Normal 2 2 3 3 3 3 2 3" xfId="28506" xr:uid="{00000000-0005-0000-0000-00006E6F0000}"/>
    <cellStyle name="Normal 2 2 3 3 3 3 3" xfId="8391" xr:uid="{00000000-0005-0000-0000-0000D8200000}"/>
    <cellStyle name="Normal 2 2 3 3 3 3 3 3" xfId="23489" xr:uid="{00000000-0005-0000-0000-0000D55B0000}"/>
    <cellStyle name="Normal 2 2 3 3 3 3 5" xfId="18476" xr:uid="{00000000-0005-0000-0000-000040480000}"/>
    <cellStyle name="Normal 2 2 3 3 3 4" xfId="5030" xr:uid="{00000000-0005-0000-0000-0000B7130000}"/>
    <cellStyle name="Normal 2 2 3 3 3 4 2" xfId="15082" xr:uid="{00000000-0005-0000-0000-0000FB3A0000}"/>
    <cellStyle name="Normal 2 2 3 3 3 4 2 3" xfId="30177" xr:uid="{00000000-0005-0000-0000-0000F5750000}"/>
    <cellStyle name="Normal 2 2 3 3 3 4 3" xfId="10062" xr:uid="{00000000-0005-0000-0000-00005F270000}"/>
    <cellStyle name="Normal 2 2 3 3 3 4 3 3" xfId="25160" xr:uid="{00000000-0005-0000-0000-00005C620000}"/>
    <cellStyle name="Normal 2 2 3 3 3 4 5" xfId="20147" xr:uid="{00000000-0005-0000-0000-0000C74E0000}"/>
    <cellStyle name="Normal 2 2 3 3 3 5" xfId="11740" xr:uid="{00000000-0005-0000-0000-0000ED2D0000}"/>
    <cellStyle name="Normal 2 2 3 3 3 5 3" xfId="26835" xr:uid="{00000000-0005-0000-0000-0000E7680000}"/>
    <cellStyle name="Normal 2 2 3 3 3 6" xfId="6719" xr:uid="{00000000-0005-0000-0000-0000501A0000}"/>
    <cellStyle name="Normal 2 2 3 3 3 6 3" xfId="21818" xr:uid="{00000000-0005-0000-0000-00004E550000}"/>
    <cellStyle name="Normal 2 2 3 3 3 8" xfId="16805" xr:uid="{00000000-0005-0000-0000-0000B9410000}"/>
    <cellStyle name="Normal 2 2 3 3 4" xfId="2067" xr:uid="{00000000-0005-0000-0000-000023080000}"/>
    <cellStyle name="Normal 2 2 3 3 4 2" xfId="3756" xr:uid="{00000000-0005-0000-0000-0000BD0E0000}"/>
    <cellStyle name="Normal 2 2 3 3 4 2 2" xfId="13829" xr:uid="{00000000-0005-0000-0000-000016360000}"/>
    <cellStyle name="Normal 2 2 3 3 4 2 2 3" xfId="28924" xr:uid="{00000000-0005-0000-0000-000010710000}"/>
    <cellStyle name="Normal 2 2 3 3 4 2 3" xfId="8809" xr:uid="{00000000-0005-0000-0000-00007A220000}"/>
    <cellStyle name="Normal 2 2 3 3 4 2 3 3" xfId="23907" xr:uid="{00000000-0005-0000-0000-0000775D0000}"/>
    <cellStyle name="Normal 2 2 3 3 4 2 5" xfId="18894" xr:uid="{00000000-0005-0000-0000-0000E2490000}"/>
    <cellStyle name="Normal 2 2 3 3 4 3" xfId="5448" xr:uid="{00000000-0005-0000-0000-000059150000}"/>
    <cellStyle name="Normal 2 2 3 3 4 3 2" xfId="15500" xr:uid="{00000000-0005-0000-0000-00009D3C0000}"/>
    <cellStyle name="Normal 2 2 3 3 4 3 2 3" xfId="30595" xr:uid="{00000000-0005-0000-0000-000097770000}"/>
    <cellStyle name="Normal 2 2 3 3 4 3 3" xfId="10480" xr:uid="{00000000-0005-0000-0000-000001290000}"/>
    <cellStyle name="Normal 2 2 3 3 4 3 3 3" xfId="25578" xr:uid="{00000000-0005-0000-0000-0000FE630000}"/>
    <cellStyle name="Normal 2 2 3 3 4 3 5" xfId="20565" xr:uid="{00000000-0005-0000-0000-000069500000}"/>
    <cellStyle name="Normal 2 2 3 3 4 4" xfId="12158" xr:uid="{00000000-0005-0000-0000-00008F2F0000}"/>
    <cellStyle name="Normal 2 2 3 3 4 4 3" xfId="27253" xr:uid="{00000000-0005-0000-0000-0000896A0000}"/>
    <cellStyle name="Normal 2 2 3 3 4 5" xfId="7137" xr:uid="{00000000-0005-0000-0000-0000F21B0000}"/>
    <cellStyle name="Normal 2 2 3 3 4 5 3" xfId="22236" xr:uid="{00000000-0005-0000-0000-0000F0560000}"/>
    <cellStyle name="Normal 2 2 3 3 4 7" xfId="17223" xr:uid="{00000000-0005-0000-0000-00005B430000}"/>
    <cellStyle name="Normal 2 2 3 3 5" xfId="2919" xr:uid="{00000000-0005-0000-0000-0000780B0000}"/>
    <cellStyle name="Normal 2 2 3 3 5 2" xfId="12993" xr:uid="{00000000-0005-0000-0000-0000D2320000}"/>
    <cellStyle name="Normal 2 2 3 3 5 2 3" xfId="28088" xr:uid="{00000000-0005-0000-0000-0000CC6D0000}"/>
    <cellStyle name="Normal 2 2 3 3 5 3" xfId="7973" xr:uid="{00000000-0005-0000-0000-0000361F0000}"/>
    <cellStyle name="Normal 2 2 3 3 5 3 3" xfId="23071" xr:uid="{00000000-0005-0000-0000-0000335A0000}"/>
    <cellStyle name="Normal 2 2 3 3 5 5" xfId="18058" xr:uid="{00000000-0005-0000-0000-00009E460000}"/>
    <cellStyle name="Normal 2 2 3 3 6" xfId="4612" xr:uid="{00000000-0005-0000-0000-000015120000}"/>
    <cellStyle name="Normal 2 2 3 3 6 2" xfId="14664" xr:uid="{00000000-0005-0000-0000-000059390000}"/>
    <cellStyle name="Normal 2 2 3 3 6 2 3" xfId="29759" xr:uid="{00000000-0005-0000-0000-000053740000}"/>
    <cellStyle name="Normal 2 2 3 3 6 3" xfId="9644" xr:uid="{00000000-0005-0000-0000-0000BD250000}"/>
    <cellStyle name="Normal 2 2 3 3 6 3 3" xfId="24742" xr:uid="{00000000-0005-0000-0000-0000BA600000}"/>
    <cellStyle name="Normal 2 2 3 3 6 5" xfId="19729" xr:uid="{00000000-0005-0000-0000-0000254D0000}"/>
    <cellStyle name="Normal 2 2 3 3 7" xfId="11322" xr:uid="{00000000-0005-0000-0000-00004B2C0000}"/>
    <cellStyle name="Normal 2 2 3 3 7 3" xfId="26417" xr:uid="{00000000-0005-0000-0000-000045670000}"/>
    <cellStyle name="Normal 2 2 3 3 8" xfId="6301" xr:uid="{00000000-0005-0000-0000-0000AE180000}"/>
    <cellStyle name="Normal 2 2 3 3 8 3" xfId="21400" xr:uid="{00000000-0005-0000-0000-0000AC530000}"/>
    <cellStyle name="Normal 2 2 3 4" xfId="1327" xr:uid="{00000000-0005-0000-0000-00003F050000}"/>
    <cellStyle name="Normal 2 2 3 4 2" xfId="1750" xr:uid="{00000000-0005-0000-0000-0000E6060000}"/>
    <cellStyle name="Normal 2 2 3 4 2 2" xfId="2589" xr:uid="{00000000-0005-0000-0000-00002D0A0000}"/>
    <cellStyle name="Normal 2 2 3 4 2 2 2" xfId="4278" xr:uid="{00000000-0005-0000-0000-0000C7100000}"/>
    <cellStyle name="Normal 2 2 3 4 2 2 2 2" xfId="14351" xr:uid="{00000000-0005-0000-0000-000020380000}"/>
    <cellStyle name="Normal 2 2 3 4 2 2 2 2 3" xfId="29446" xr:uid="{00000000-0005-0000-0000-00001A730000}"/>
    <cellStyle name="Normal 2 2 3 4 2 2 2 3" xfId="9331" xr:uid="{00000000-0005-0000-0000-000084240000}"/>
    <cellStyle name="Normal 2 2 3 4 2 2 2 3 3" xfId="24429" xr:uid="{00000000-0005-0000-0000-0000815F0000}"/>
    <cellStyle name="Normal 2 2 3 4 2 2 2 5" xfId="19416" xr:uid="{00000000-0005-0000-0000-0000EC4B0000}"/>
    <cellStyle name="Normal 2 2 3 4 2 2 3" xfId="5970" xr:uid="{00000000-0005-0000-0000-000063170000}"/>
    <cellStyle name="Normal 2 2 3 4 2 2 3 2" xfId="16022" xr:uid="{00000000-0005-0000-0000-0000A73E0000}"/>
    <cellStyle name="Normal 2 2 3 4 2 2 3 2 3" xfId="31117" xr:uid="{00000000-0005-0000-0000-0000A1790000}"/>
    <cellStyle name="Normal 2 2 3 4 2 2 3 3" xfId="11002" xr:uid="{00000000-0005-0000-0000-00000B2B0000}"/>
    <cellStyle name="Normal 2 2 3 4 2 2 3 3 3" xfId="26100" xr:uid="{00000000-0005-0000-0000-000008660000}"/>
    <cellStyle name="Normal 2 2 3 4 2 2 3 5" xfId="21087" xr:uid="{00000000-0005-0000-0000-000073520000}"/>
    <cellStyle name="Normal 2 2 3 4 2 2 4" xfId="12680" xr:uid="{00000000-0005-0000-0000-000099310000}"/>
    <cellStyle name="Normal 2 2 3 4 2 2 4 3" xfId="27775" xr:uid="{00000000-0005-0000-0000-0000936C0000}"/>
    <cellStyle name="Normal 2 2 3 4 2 2 5" xfId="7659" xr:uid="{00000000-0005-0000-0000-0000FC1D0000}"/>
    <cellStyle name="Normal 2 2 3 4 2 2 5 3" xfId="22758" xr:uid="{00000000-0005-0000-0000-0000FA580000}"/>
    <cellStyle name="Normal 2 2 3 4 2 2 7" xfId="17745" xr:uid="{00000000-0005-0000-0000-000065450000}"/>
    <cellStyle name="Normal 2 2 3 4 2 3" xfId="3441" xr:uid="{00000000-0005-0000-0000-0000820D0000}"/>
    <cellStyle name="Normal 2 2 3 4 2 3 2" xfId="13515" xr:uid="{00000000-0005-0000-0000-0000DC340000}"/>
    <cellStyle name="Normal 2 2 3 4 2 3 2 3" xfId="28610" xr:uid="{00000000-0005-0000-0000-0000D66F0000}"/>
    <cellStyle name="Normal 2 2 3 4 2 3 3" xfId="8495" xr:uid="{00000000-0005-0000-0000-000040210000}"/>
    <cellStyle name="Normal 2 2 3 4 2 3 3 3" xfId="23593" xr:uid="{00000000-0005-0000-0000-00003D5C0000}"/>
    <cellStyle name="Normal 2 2 3 4 2 3 5" xfId="18580" xr:uid="{00000000-0005-0000-0000-0000A8480000}"/>
    <cellStyle name="Normal 2 2 3 4 2 4" xfId="5134" xr:uid="{00000000-0005-0000-0000-00001F140000}"/>
    <cellStyle name="Normal 2 2 3 4 2 4 2" xfId="15186" xr:uid="{00000000-0005-0000-0000-0000633B0000}"/>
    <cellStyle name="Normal 2 2 3 4 2 4 2 3" xfId="30281" xr:uid="{00000000-0005-0000-0000-00005D760000}"/>
    <cellStyle name="Normal 2 2 3 4 2 4 3" xfId="10166" xr:uid="{00000000-0005-0000-0000-0000C7270000}"/>
    <cellStyle name="Normal 2 2 3 4 2 4 3 3" xfId="25264" xr:uid="{00000000-0005-0000-0000-0000C4620000}"/>
    <cellStyle name="Normal 2 2 3 4 2 4 5" xfId="20251" xr:uid="{00000000-0005-0000-0000-00002F4F0000}"/>
    <cellStyle name="Normal 2 2 3 4 2 5" xfId="11844" xr:uid="{00000000-0005-0000-0000-0000552E0000}"/>
    <cellStyle name="Normal 2 2 3 4 2 5 3" xfId="26939" xr:uid="{00000000-0005-0000-0000-00004F690000}"/>
    <cellStyle name="Normal 2 2 3 4 2 6" xfId="6823" xr:uid="{00000000-0005-0000-0000-0000B81A0000}"/>
    <cellStyle name="Normal 2 2 3 4 2 6 3" xfId="21922" xr:uid="{00000000-0005-0000-0000-0000B6550000}"/>
    <cellStyle name="Normal 2 2 3 4 2 8" xfId="16909" xr:uid="{00000000-0005-0000-0000-000021420000}"/>
    <cellStyle name="Normal 2 2 3 4 3" xfId="2171" xr:uid="{00000000-0005-0000-0000-00008B080000}"/>
    <cellStyle name="Normal 2 2 3 4 3 2" xfId="3860" xr:uid="{00000000-0005-0000-0000-0000250F0000}"/>
    <cellStyle name="Normal 2 2 3 4 3 2 2" xfId="13933" xr:uid="{00000000-0005-0000-0000-00007E360000}"/>
    <cellStyle name="Normal 2 2 3 4 3 2 2 3" xfId="29028" xr:uid="{00000000-0005-0000-0000-000078710000}"/>
    <cellStyle name="Normal 2 2 3 4 3 2 3" xfId="8913" xr:uid="{00000000-0005-0000-0000-0000E2220000}"/>
    <cellStyle name="Normal 2 2 3 4 3 2 3 3" xfId="24011" xr:uid="{00000000-0005-0000-0000-0000DF5D0000}"/>
    <cellStyle name="Normal 2 2 3 4 3 2 5" xfId="18998" xr:uid="{00000000-0005-0000-0000-00004A4A0000}"/>
    <cellStyle name="Normal 2 2 3 4 3 3" xfId="5552" xr:uid="{00000000-0005-0000-0000-0000C1150000}"/>
    <cellStyle name="Normal 2 2 3 4 3 3 2" xfId="15604" xr:uid="{00000000-0005-0000-0000-0000053D0000}"/>
    <cellStyle name="Normal 2 2 3 4 3 3 2 3" xfId="30699" xr:uid="{00000000-0005-0000-0000-0000FF770000}"/>
    <cellStyle name="Normal 2 2 3 4 3 3 3" xfId="10584" xr:uid="{00000000-0005-0000-0000-000069290000}"/>
    <cellStyle name="Normal 2 2 3 4 3 3 3 3" xfId="25682" xr:uid="{00000000-0005-0000-0000-000066640000}"/>
    <cellStyle name="Normal 2 2 3 4 3 3 5" xfId="20669" xr:uid="{00000000-0005-0000-0000-0000D1500000}"/>
    <cellStyle name="Normal 2 2 3 4 3 4" xfId="12262" xr:uid="{00000000-0005-0000-0000-0000F72F0000}"/>
    <cellStyle name="Normal 2 2 3 4 3 4 3" xfId="27357" xr:uid="{00000000-0005-0000-0000-0000F16A0000}"/>
    <cellStyle name="Normal 2 2 3 4 3 5" xfId="7241" xr:uid="{00000000-0005-0000-0000-00005A1C0000}"/>
    <cellStyle name="Normal 2 2 3 4 3 5 3" xfId="22340" xr:uid="{00000000-0005-0000-0000-000058570000}"/>
    <cellStyle name="Normal 2 2 3 4 3 7" xfId="17327" xr:uid="{00000000-0005-0000-0000-0000C3430000}"/>
    <cellStyle name="Normal 2 2 3 4 4" xfId="3023" xr:uid="{00000000-0005-0000-0000-0000E00B0000}"/>
    <cellStyle name="Normal 2 2 3 4 4 2" xfId="13097" xr:uid="{00000000-0005-0000-0000-00003A330000}"/>
    <cellStyle name="Normal 2 2 3 4 4 2 3" xfId="28192" xr:uid="{00000000-0005-0000-0000-0000346E0000}"/>
    <cellStyle name="Normal 2 2 3 4 4 3" xfId="8077" xr:uid="{00000000-0005-0000-0000-00009E1F0000}"/>
    <cellStyle name="Normal 2 2 3 4 4 3 3" xfId="23175" xr:uid="{00000000-0005-0000-0000-00009B5A0000}"/>
    <cellStyle name="Normal 2 2 3 4 4 5" xfId="18162" xr:uid="{00000000-0005-0000-0000-000006470000}"/>
    <cellStyle name="Normal 2 2 3 4 5" xfId="4716" xr:uid="{00000000-0005-0000-0000-00007D120000}"/>
    <cellStyle name="Normal 2 2 3 4 5 2" xfId="14768" xr:uid="{00000000-0005-0000-0000-0000C1390000}"/>
    <cellStyle name="Normal 2 2 3 4 5 2 3" xfId="29863" xr:uid="{00000000-0005-0000-0000-0000BB740000}"/>
    <cellStyle name="Normal 2 2 3 4 5 3" xfId="9748" xr:uid="{00000000-0005-0000-0000-000025260000}"/>
    <cellStyle name="Normal 2 2 3 4 5 3 3" xfId="24846" xr:uid="{00000000-0005-0000-0000-000022610000}"/>
    <cellStyle name="Normal 2 2 3 4 5 5" xfId="19833" xr:uid="{00000000-0005-0000-0000-00008D4D0000}"/>
    <cellStyle name="Normal 2 2 3 4 6" xfId="11426" xr:uid="{00000000-0005-0000-0000-0000B32C0000}"/>
    <cellStyle name="Normal 2 2 3 4 6 3" xfId="26521" xr:uid="{00000000-0005-0000-0000-0000AD670000}"/>
    <cellStyle name="Normal 2 2 3 4 7" xfId="6405" xr:uid="{00000000-0005-0000-0000-000016190000}"/>
    <cellStyle name="Normal 2 2 3 4 7 3" xfId="21504" xr:uid="{00000000-0005-0000-0000-000014540000}"/>
    <cellStyle name="Normal 2 2 3 4 9" xfId="16491" xr:uid="{00000000-0005-0000-0000-00007F400000}"/>
    <cellStyle name="Normal 2 2 3 5" xfId="1540" xr:uid="{00000000-0005-0000-0000-000014060000}"/>
    <cellStyle name="Normal 2 2 3 5 2" xfId="2381" xr:uid="{00000000-0005-0000-0000-00005D090000}"/>
    <cellStyle name="Normal 2 2 3 5 2 2" xfId="4070" xr:uid="{00000000-0005-0000-0000-0000F70F0000}"/>
    <cellStyle name="Normal 2 2 3 5 2 2 2" xfId="14143" xr:uid="{00000000-0005-0000-0000-000050370000}"/>
    <cellStyle name="Normal 2 2 3 5 2 2 2 3" xfId="29238" xr:uid="{00000000-0005-0000-0000-00004A720000}"/>
    <cellStyle name="Normal 2 2 3 5 2 2 3" xfId="9123" xr:uid="{00000000-0005-0000-0000-0000B4230000}"/>
    <cellStyle name="Normal 2 2 3 5 2 2 3 3" xfId="24221" xr:uid="{00000000-0005-0000-0000-0000B15E0000}"/>
    <cellStyle name="Normal 2 2 3 5 2 2 5" xfId="19208" xr:uid="{00000000-0005-0000-0000-00001C4B0000}"/>
    <cellStyle name="Normal 2 2 3 5 2 3" xfId="5762" xr:uid="{00000000-0005-0000-0000-000093160000}"/>
    <cellStyle name="Normal 2 2 3 5 2 3 2" xfId="15814" xr:uid="{00000000-0005-0000-0000-0000D73D0000}"/>
    <cellStyle name="Normal 2 2 3 5 2 3 2 3" xfId="30909" xr:uid="{00000000-0005-0000-0000-0000D1780000}"/>
    <cellStyle name="Normal 2 2 3 5 2 3 3" xfId="10794" xr:uid="{00000000-0005-0000-0000-00003B2A0000}"/>
    <cellStyle name="Normal 2 2 3 5 2 3 3 3" xfId="25892" xr:uid="{00000000-0005-0000-0000-000038650000}"/>
    <cellStyle name="Normal 2 2 3 5 2 3 5" xfId="20879" xr:uid="{00000000-0005-0000-0000-0000A3510000}"/>
    <cellStyle name="Normal 2 2 3 5 2 4" xfId="12472" xr:uid="{00000000-0005-0000-0000-0000C9300000}"/>
    <cellStyle name="Normal 2 2 3 5 2 4 3" xfId="27567" xr:uid="{00000000-0005-0000-0000-0000C36B0000}"/>
    <cellStyle name="Normal 2 2 3 5 2 5" xfId="7451" xr:uid="{00000000-0005-0000-0000-00002C1D0000}"/>
    <cellStyle name="Normal 2 2 3 5 2 5 3" xfId="22550" xr:uid="{00000000-0005-0000-0000-00002A580000}"/>
    <cellStyle name="Normal 2 2 3 5 2 7" xfId="17537" xr:uid="{00000000-0005-0000-0000-000095440000}"/>
    <cellStyle name="Normal 2 2 3 5 3" xfId="3233" xr:uid="{00000000-0005-0000-0000-0000B20C0000}"/>
    <cellStyle name="Normal 2 2 3 5 3 2" xfId="13307" xr:uid="{00000000-0005-0000-0000-00000C340000}"/>
    <cellStyle name="Normal 2 2 3 5 3 2 3" xfId="28402" xr:uid="{00000000-0005-0000-0000-0000066F0000}"/>
    <cellStyle name="Normal 2 2 3 5 3 3" xfId="8287" xr:uid="{00000000-0005-0000-0000-000070200000}"/>
    <cellStyle name="Normal 2 2 3 5 3 3 3" xfId="23385" xr:uid="{00000000-0005-0000-0000-00006D5B0000}"/>
    <cellStyle name="Normal 2 2 3 5 3 5" xfId="18372" xr:uid="{00000000-0005-0000-0000-0000D8470000}"/>
    <cellStyle name="Normal 2 2 3 5 4" xfId="4926" xr:uid="{00000000-0005-0000-0000-00004F130000}"/>
    <cellStyle name="Normal 2 2 3 5 4 2" xfId="14978" xr:uid="{00000000-0005-0000-0000-0000933A0000}"/>
    <cellStyle name="Normal 2 2 3 5 4 2 3" xfId="30073" xr:uid="{00000000-0005-0000-0000-00008D750000}"/>
    <cellStyle name="Normal 2 2 3 5 4 3" xfId="9958" xr:uid="{00000000-0005-0000-0000-0000F7260000}"/>
    <cellStyle name="Normal 2 2 3 5 4 3 3" xfId="25056" xr:uid="{00000000-0005-0000-0000-0000F4610000}"/>
    <cellStyle name="Normal 2 2 3 5 4 5" xfId="20043" xr:uid="{00000000-0005-0000-0000-00005F4E0000}"/>
    <cellStyle name="Normal 2 2 3 5 5" xfId="11636" xr:uid="{00000000-0005-0000-0000-0000852D0000}"/>
    <cellStyle name="Normal 2 2 3 5 5 3" xfId="26731" xr:uid="{00000000-0005-0000-0000-00007F680000}"/>
    <cellStyle name="Normal 2 2 3 5 6" xfId="6615" xr:uid="{00000000-0005-0000-0000-0000E8190000}"/>
    <cellStyle name="Normal 2 2 3 5 6 3" xfId="21714" xr:uid="{00000000-0005-0000-0000-0000E6540000}"/>
    <cellStyle name="Normal 2 2 3 5 8" xfId="16701" xr:uid="{00000000-0005-0000-0000-000051410000}"/>
    <cellStyle name="Normal 2 2 3 6" xfId="1961" xr:uid="{00000000-0005-0000-0000-0000B9070000}"/>
    <cellStyle name="Normal 2 2 3 6 2" xfId="3652" xr:uid="{00000000-0005-0000-0000-0000550E0000}"/>
    <cellStyle name="Normal 2 2 3 6 2 2" xfId="13725" xr:uid="{00000000-0005-0000-0000-0000AE350000}"/>
    <cellStyle name="Normal 2 2 3 6 2 2 3" xfId="28820" xr:uid="{00000000-0005-0000-0000-0000A8700000}"/>
    <cellStyle name="Normal 2 2 3 6 2 3" xfId="8705" xr:uid="{00000000-0005-0000-0000-000012220000}"/>
    <cellStyle name="Normal 2 2 3 6 2 3 3" xfId="23803" xr:uid="{00000000-0005-0000-0000-00000F5D0000}"/>
    <cellStyle name="Normal 2 2 3 6 2 5" xfId="18790" xr:uid="{00000000-0005-0000-0000-00007A490000}"/>
    <cellStyle name="Normal 2 2 3 6 3" xfId="5344" xr:uid="{00000000-0005-0000-0000-0000F1140000}"/>
    <cellStyle name="Normal 2 2 3 6 3 2" xfId="15396" xr:uid="{00000000-0005-0000-0000-0000353C0000}"/>
    <cellStyle name="Normal 2 2 3 6 3 2 3" xfId="30491" xr:uid="{00000000-0005-0000-0000-00002F770000}"/>
    <cellStyle name="Normal 2 2 3 6 3 3" xfId="10376" xr:uid="{00000000-0005-0000-0000-000099280000}"/>
    <cellStyle name="Normal 2 2 3 6 3 3 3" xfId="25474" xr:uid="{00000000-0005-0000-0000-000096630000}"/>
    <cellStyle name="Normal 2 2 3 6 3 5" xfId="20461" xr:uid="{00000000-0005-0000-0000-000001500000}"/>
    <cellStyle name="Normal 2 2 3 6 4" xfId="12054" xr:uid="{00000000-0005-0000-0000-0000272F0000}"/>
    <cellStyle name="Normal 2 2 3 6 4 3" xfId="27149" xr:uid="{00000000-0005-0000-0000-0000216A0000}"/>
    <cellStyle name="Normal 2 2 3 6 5" xfId="7033" xr:uid="{00000000-0005-0000-0000-00008A1B0000}"/>
    <cellStyle name="Normal 2 2 3 6 5 3" xfId="22132" xr:uid="{00000000-0005-0000-0000-000088560000}"/>
    <cellStyle name="Normal 2 2 3 6 7" xfId="17119" xr:uid="{00000000-0005-0000-0000-0000F3420000}"/>
    <cellStyle name="Normal 2 2 3 7" xfId="2811" xr:uid="{00000000-0005-0000-0000-00000C0B0000}"/>
    <cellStyle name="Normal 2 2 3 7 2" xfId="12889" xr:uid="{00000000-0005-0000-0000-00006A320000}"/>
    <cellStyle name="Normal 2 2 3 7 2 3" xfId="27984" xr:uid="{00000000-0005-0000-0000-0000646D0000}"/>
    <cellStyle name="Normal 2 2 3 7 3" xfId="7869" xr:uid="{00000000-0005-0000-0000-0000CE1E0000}"/>
    <cellStyle name="Normal 2 2 3 7 3 3" xfId="22967" xr:uid="{00000000-0005-0000-0000-0000CB590000}"/>
    <cellStyle name="Normal 2 2 3 7 5" xfId="17954" xr:uid="{00000000-0005-0000-0000-000036460000}"/>
    <cellStyle name="Normal 2 2 3 8" xfId="4505" xr:uid="{00000000-0005-0000-0000-0000AA110000}"/>
    <cellStyle name="Normal 2 2 3 8 2" xfId="14560" xr:uid="{00000000-0005-0000-0000-0000F1380000}"/>
    <cellStyle name="Normal 2 2 3 8 2 3" xfId="29655" xr:uid="{00000000-0005-0000-0000-0000EB730000}"/>
    <cellStyle name="Normal 2 2 3 8 3" xfId="9540" xr:uid="{00000000-0005-0000-0000-000055250000}"/>
    <cellStyle name="Normal 2 2 3 8 3 3" xfId="24638" xr:uid="{00000000-0005-0000-0000-000052600000}"/>
    <cellStyle name="Normal 2 2 3 8 5" xfId="19625" xr:uid="{00000000-0005-0000-0000-0000BD4C0000}"/>
    <cellStyle name="Normal 2 2 3 9" xfId="11216" xr:uid="{00000000-0005-0000-0000-0000E12B0000}"/>
    <cellStyle name="Normal 2 2 3 9 3" xfId="26313" xr:uid="{00000000-0005-0000-0000-0000DD660000}"/>
    <cellStyle name="Normal 2 2 4" xfId="421" xr:uid="{00000000-0005-0000-0000-0000AF010000}"/>
    <cellStyle name="Normal 2 2 5" xfId="31355" xr:uid="{13D13B1F-358B-4694-94FC-F5AB68E781D1}"/>
    <cellStyle name="Normal 2 3" xfId="135" xr:uid="{00000000-0005-0000-0000-00008C000000}"/>
    <cellStyle name="Normal 2 3 2" xfId="830" xr:uid="{00000000-0005-0000-0000-00004D030000}"/>
    <cellStyle name="Normal 2 3 2 10" xfId="6197" xr:uid="{00000000-0005-0000-0000-000046180000}"/>
    <cellStyle name="Normal 2 3 2 10 3" xfId="21298" xr:uid="{00000000-0005-0000-0000-000046530000}"/>
    <cellStyle name="Normal 2 3 2 11" xfId="31381" xr:uid="{54AF1265-772A-41D2-9178-FF1F676B81C4}"/>
    <cellStyle name="Normal 2 3 2 12" xfId="16283" xr:uid="{00000000-0005-0000-0000-0000AF3F0000}"/>
    <cellStyle name="Normal 2 3 2 2" xfId="1162" xr:uid="{00000000-0005-0000-0000-00009A040000}"/>
    <cellStyle name="Normal 2 3 2 2 11" xfId="16337" xr:uid="{00000000-0005-0000-0000-0000E53F0000}"/>
    <cellStyle name="Normal 2 3 2 2 2" xfId="1270" xr:uid="{00000000-0005-0000-0000-000006050000}"/>
    <cellStyle name="Normal 2 3 2 2 2 10" xfId="16441" xr:uid="{00000000-0005-0000-0000-00004D400000}"/>
    <cellStyle name="Normal 2 3 2 2 2 2" xfId="1487" xr:uid="{00000000-0005-0000-0000-0000DF050000}"/>
    <cellStyle name="Normal 2 3 2 2 2 2 2" xfId="1908" xr:uid="{00000000-0005-0000-0000-000084070000}"/>
    <cellStyle name="Normal 2 3 2 2 2 2 2 2" xfId="2747" xr:uid="{00000000-0005-0000-0000-0000CB0A0000}"/>
    <cellStyle name="Normal 2 3 2 2 2 2 2 2 2" xfId="4436" xr:uid="{00000000-0005-0000-0000-000065110000}"/>
    <cellStyle name="Normal 2 3 2 2 2 2 2 2 2 2" xfId="14509" xr:uid="{00000000-0005-0000-0000-0000BE380000}"/>
    <cellStyle name="Normal 2 3 2 2 2 2 2 2 2 2 3" xfId="29604" xr:uid="{00000000-0005-0000-0000-0000B8730000}"/>
    <cellStyle name="Normal 2 3 2 2 2 2 2 2 2 3" xfId="9489" xr:uid="{00000000-0005-0000-0000-000022250000}"/>
    <cellStyle name="Normal 2 3 2 2 2 2 2 2 2 3 3" xfId="24587" xr:uid="{00000000-0005-0000-0000-00001F600000}"/>
    <cellStyle name="Normal 2 3 2 2 2 2 2 2 2 5" xfId="19574" xr:uid="{00000000-0005-0000-0000-00008A4C0000}"/>
    <cellStyle name="Normal 2 3 2 2 2 2 2 2 3" xfId="6128" xr:uid="{00000000-0005-0000-0000-000001180000}"/>
    <cellStyle name="Normal 2 3 2 2 2 2 2 2 3 2" xfId="16180" xr:uid="{00000000-0005-0000-0000-0000453F0000}"/>
    <cellStyle name="Normal 2 3 2 2 2 2 2 2 3 2 3" xfId="31275" xr:uid="{00000000-0005-0000-0000-00003F7A0000}"/>
    <cellStyle name="Normal 2 3 2 2 2 2 2 2 3 3" xfId="11160" xr:uid="{00000000-0005-0000-0000-0000A92B0000}"/>
    <cellStyle name="Normal 2 3 2 2 2 2 2 2 3 3 3" xfId="26258" xr:uid="{00000000-0005-0000-0000-0000A6660000}"/>
    <cellStyle name="Normal 2 3 2 2 2 2 2 2 3 5" xfId="21245" xr:uid="{00000000-0005-0000-0000-000011530000}"/>
    <cellStyle name="Normal 2 3 2 2 2 2 2 2 4" xfId="12838" xr:uid="{00000000-0005-0000-0000-000037320000}"/>
    <cellStyle name="Normal 2 3 2 2 2 2 2 2 4 3" xfId="27933" xr:uid="{00000000-0005-0000-0000-0000316D0000}"/>
    <cellStyle name="Normal 2 3 2 2 2 2 2 2 5" xfId="7817" xr:uid="{00000000-0005-0000-0000-00009A1E0000}"/>
    <cellStyle name="Normal 2 3 2 2 2 2 2 2 5 3" xfId="22916" xr:uid="{00000000-0005-0000-0000-000098590000}"/>
    <cellStyle name="Normal 2 3 2 2 2 2 2 2 7" xfId="17903" xr:uid="{00000000-0005-0000-0000-000003460000}"/>
    <cellStyle name="Normal 2 3 2 2 2 2 2 3" xfId="3599" xr:uid="{00000000-0005-0000-0000-0000200E0000}"/>
    <cellStyle name="Normal 2 3 2 2 2 2 2 3 2" xfId="13673" xr:uid="{00000000-0005-0000-0000-00007A350000}"/>
    <cellStyle name="Normal 2 3 2 2 2 2 2 3 2 3" xfId="28768" xr:uid="{00000000-0005-0000-0000-000074700000}"/>
    <cellStyle name="Normal 2 3 2 2 2 2 2 3 3" xfId="8653" xr:uid="{00000000-0005-0000-0000-0000DE210000}"/>
    <cellStyle name="Normal 2 3 2 2 2 2 2 3 3 3" xfId="23751" xr:uid="{00000000-0005-0000-0000-0000DB5C0000}"/>
    <cellStyle name="Normal 2 3 2 2 2 2 2 3 5" xfId="18738" xr:uid="{00000000-0005-0000-0000-000046490000}"/>
    <cellStyle name="Normal 2 3 2 2 2 2 2 4" xfId="5292" xr:uid="{00000000-0005-0000-0000-0000BD140000}"/>
    <cellStyle name="Normal 2 3 2 2 2 2 2 4 2" xfId="15344" xr:uid="{00000000-0005-0000-0000-0000013C0000}"/>
    <cellStyle name="Normal 2 3 2 2 2 2 2 4 2 3" xfId="30439" xr:uid="{00000000-0005-0000-0000-0000FB760000}"/>
    <cellStyle name="Normal 2 3 2 2 2 2 2 4 3" xfId="10324" xr:uid="{00000000-0005-0000-0000-000065280000}"/>
    <cellStyle name="Normal 2 3 2 2 2 2 2 4 3 3" xfId="25422" xr:uid="{00000000-0005-0000-0000-000062630000}"/>
    <cellStyle name="Normal 2 3 2 2 2 2 2 4 5" xfId="20409" xr:uid="{00000000-0005-0000-0000-0000CD4F0000}"/>
    <cellStyle name="Normal 2 3 2 2 2 2 2 5" xfId="12002" xr:uid="{00000000-0005-0000-0000-0000F32E0000}"/>
    <cellStyle name="Normal 2 3 2 2 2 2 2 5 3" xfId="27097" xr:uid="{00000000-0005-0000-0000-0000ED690000}"/>
    <cellStyle name="Normal 2 3 2 2 2 2 2 6" xfId="6981" xr:uid="{00000000-0005-0000-0000-0000561B0000}"/>
    <cellStyle name="Normal 2 3 2 2 2 2 2 6 3" xfId="22080" xr:uid="{00000000-0005-0000-0000-000054560000}"/>
    <cellStyle name="Normal 2 3 2 2 2 2 2 8" xfId="17067" xr:uid="{00000000-0005-0000-0000-0000BF420000}"/>
    <cellStyle name="Normal 2 3 2 2 2 2 3" xfId="2329" xr:uid="{00000000-0005-0000-0000-000029090000}"/>
    <cellStyle name="Normal 2 3 2 2 2 2 3 2" xfId="4018" xr:uid="{00000000-0005-0000-0000-0000C30F0000}"/>
    <cellStyle name="Normal 2 3 2 2 2 2 3 2 2" xfId="14091" xr:uid="{00000000-0005-0000-0000-00001C370000}"/>
    <cellStyle name="Normal 2 3 2 2 2 2 3 2 2 3" xfId="29186" xr:uid="{00000000-0005-0000-0000-000016720000}"/>
    <cellStyle name="Normal 2 3 2 2 2 2 3 2 3" xfId="9071" xr:uid="{00000000-0005-0000-0000-000080230000}"/>
    <cellStyle name="Normal 2 3 2 2 2 2 3 2 3 3" xfId="24169" xr:uid="{00000000-0005-0000-0000-00007D5E0000}"/>
    <cellStyle name="Normal 2 3 2 2 2 2 3 2 5" xfId="19156" xr:uid="{00000000-0005-0000-0000-0000E84A0000}"/>
    <cellStyle name="Normal 2 3 2 2 2 2 3 3" xfId="5710" xr:uid="{00000000-0005-0000-0000-00005F160000}"/>
    <cellStyle name="Normal 2 3 2 2 2 2 3 3 2" xfId="15762" xr:uid="{00000000-0005-0000-0000-0000A33D0000}"/>
    <cellStyle name="Normal 2 3 2 2 2 2 3 3 2 3" xfId="30857" xr:uid="{00000000-0005-0000-0000-00009D780000}"/>
    <cellStyle name="Normal 2 3 2 2 2 2 3 3 3" xfId="10742" xr:uid="{00000000-0005-0000-0000-0000072A0000}"/>
    <cellStyle name="Normal 2 3 2 2 2 2 3 3 3 3" xfId="25840" xr:uid="{00000000-0005-0000-0000-000004650000}"/>
    <cellStyle name="Normal 2 3 2 2 2 2 3 3 5" xfId="20827" xr:uid="{00000000-0005-0000-0000-00006F510000}"/>
    <cellStyle name="Normal 2 3 2 2 2 2 3 4" xfId="12420" xr:uid="{00000000-0005-0000-0000-000095300000}"/>
    <cellStyle name="Normal 2 3 2 2 2 2 3 4 3" xfId="27515" xr:uid="{00000000-0005-0000-0000-00008F6B0000}"/>
    <cellStyle name="Normal 2 3 2 2 2 2 3 5" xfId="7399" xr:uid="{00000000-0005-0000-0000-0000F81C0000}"/>
    <cellStyle name="Normal 2 3 2 2 2 2 3 5 3" xfId="22498" xr:uid="{00000000-0005-0000-0000-0000F6570000}"/>
    <cellStyle name="Normal 2 3 2 2 2 2 3 7" xfId="17485" xr:uid="{00000000-0005-0000-0000-000061440000}"/>
    <cellStyle name="Normal 2 3 2 2 2 2 4" xfId="3181" xr:uid="{00000000-0005-0000-0000-00007E0C0000}"/>
    <cellStyle name="Normal 2 3 2 2 2 2 4 2" xfId="13255" xr:uid="{00000000-0005-0000-0000-0000D8330000}"/>
    <cellStyle name="Normal 2 3 2 2 2 2 4 2 3" xfId="28350" xr:uid="{00000000-0005-0000-0000-0000D26E0000}"/>
    <cellStyle name="Normal 2 3 2 2 2 2 4 3" xfId="8235" xr:uid="{00000000-0005-0000-0000-00003C200000}"/>
    <cellStyle name="Normal 2 3 2 2 2 2 4 3 3" xfId="23333" xr:uid="{00000000-0005-0000-0000-0000395B0000}"/>
    <cellStyle name="Normal 2 3 2 2 2 2 4 5" xfId="18320" xr:uid="{00000000-0005-0000-0000-0000A4470000}"/>
    <cellStyle name="Normal 2 3 2 2 2 2 5" xfId="4874" xr:uid="{00000000-0005-0000-0000-00001B130000}"/>
    <cellStyle name="Normal 2 3 2 2 2 2 5 2" xfId="14926" xr:uid="{00000000-0005-0000-0000-00005F3A0000}"/>
    <cellStyle name="Normal 2 3 2 2 2 2 5 2 3" xfId="30021" xr:uid="{00000000-0005-0000-0000-000059750000}"/>
    <cellStyle name="Normal 2 3 2 2 2 2 5 3" xfId="9906" xr:uid="{00000000-0005-0000-0000-0000C3260000}"/>
    <cellStyle name="Normal 2 3 2 2 2 2 5 3 3" xfId="25004" xr:uid="{00000000-0005-0000-0000-0000C0610000}"/>
    <cellStyle name="Normal 2 3 2 2 2 2 5 5" xfId="19991" xr:uid="{00000000-0005-0000-0000-00002B4E0000}"/>
    <cellStyle name="Normal 2 3 2 2 2 2 6" xfId="11584" xr:uid="{00000000-0005-0000-0000-0000512D0000}"/>
    <cellStyle name="Normal 2 3 2 2 2 2 6 3" xfId="26679" xr:uid="{00000000-0005-0000-0000-00004B680000}"/>
    <cellStyle name="Normal 2 3 2 2 2 2 7" xfId="6563" xr:uid="{00000000-0005-0000-0000-0000B4190000}"/>
    <cellStyle name="Normal 2 3 2 2 2 2 7 3" xfId="21662" xr:uid="{00000000-0005-0000-0000-0000B2540000}"/>
    <cellStyle name="Normal 2 3 2 2 2 2 9" xfId="16649" xr:uid="{00000000-0005-0000-0000-00001D410000}"/>
    <cellStyle name="Normal 2 3 2 2 2 3" xfId="1700" xr:uid="{00000000-0005-0000-0000-0000B4060000}"/>
    <cellStyle name="Normal 2 3 2 2 2 3 2" xfId="2539" xr:uid="{00000000-0005-0000-0000-0000FB090000}"/>
    <cellStyle name="Normal 2 3 2 2 2 3 2 2" xfId="4228" xr:uid="{00000000-0005-0000-0000-000095100000}"/>
    <cellStyle name="Normal 2 3 2 2 2 3 2 2 2" xfId="14301" xr:uid="{00000000-0005-0000-0000-0000EE370000}"/>
    <cellStyle name="Normal 2 3 2 2 2 3 2 2 2 3" xfId="29396" xr:uid="{00000000-0005-0000-0000-0000E8720000}"/>
    <cellStyle name="Normal 2 3 2 2 2 3 2 2 3" xfId="9281" xr:uid="{00000000-0005-0000-0000-000052240000}"/>
    <cellStyle name="Normal 2 3 2 2 2 3 2 2 3 3" xfId="24379" xr:uid="{00000000-0005-0000-0000-00004F5F0000}"/>
    <cellStyle name="Normal 2 3 2 2 2 3 2 2 5" xfId="19366" xr:uid="{00000000-0005-0000-0000-0000BA4B0000}"/>
    <cellStyle name="Normal 2 3 2 2 2 3 2 3" xfId="5920" xr:uid="{00000000-0005-0000-0000-000031170000}"/>
    <cellStyle name="Normal 2 3 2 2 2 3 2 3 2" xfId="15972" xr:uid="{00000000-0005-0000-0000-0000753E0000}"/>
    <cellStyle name="Normal 2 3 2 2 2 3 2 3 2 3" xfId="31067" xr:uid="{00000000-0005-0000-0000-00006F790000}"/>
    <cellStyle name="Normal 2 3 2 2 2 3 2 3 3" xfId="10952" xr:uid="{00000000-0005-0000-0000-0000D92A0000}"/>
    <cellStyle name="Normal 2 3 2 2 2 3 2 3 3 3" xfId="26050" xr:uid="{00000000-0005-0000-0000-0000D6650000}"/>
    <cellStyle name="Normal 2 3 2 2 2 3 2 3 5" xfId="21037" xr:uid="{00000000-0005-0000-0000-000041520000}"/>
    <cellStyle name="Normal 2 3 2 2 2 3 2 4" xfId="12630" xr:uid="{00000000-0005-0000-0000-000067310000}"/>
    <cellStyle name="Normal 2 3 2 2 2 3 2 4 3" xfId="27725" xr:uid="{00000000-0005-0000-0000-0000616C0000}"/>
    <cellStyle name="Normal 2 3 2 2 2 3 2 5" xfId="7609" xr:uid="{00000000-0005-0000-0000-0000CA1D0000}"/>
    <cellStyle name="Normal 2 3 2 2 2 3 2 5 3" xfId="22708" xr:uid="{00000000-0005-0000-0000-0000C8580000}"/>
    <cellStyle name="Normal 2 3 2 2 2 3 2 7" xfId="17695" xr:uid="{00000000-0005-0000-0000-000033450000}"/>
    <cellStyle name="Normal 2 3 2 2 2 3 3" xfId="3391" xr:uid="{00000000-0005-0000-0000-0000500D0000}"/>
    <cellStyle name="Normal 2 3 2 2 2 3 3 2" xfId="13465" xr:uid="{00000000-0005-0000-0000-0000AA340000}"/>
    <cellStyle name="Normal 2 3 2 2 2 3 3 2 3" xfId="28560" xr:uid="{00000000-0005-0000-0000-0000A46F0000}"/>
    <cellStyle name="Normal 2 3 2 2 2 3 3 3" xfId="8445" xr:uid="{00000000-0005-0000-0000-00000E210000}"/>
    <cellStyle name="Normal 2 3 2 2 2 3 3 3 3" xfId="23543" xr:uid="{00000000-0005-0000-0000-00000B5C0000}"/>
    <cellStyle name="Normal 2 3 2 2 2 3 3 5" xfId="18530" xr:uid="{00000000-0005-0000-0000-000076480000}"/>
    <cellStyle name="Normal 2 3 2 2 2 3 4" xfId="5084" xr:uid="{00000000-0005-0000-0000-0000ED130000}"/>
    <cellStyle name="Normal 2 3 2 2 2 3 4 2" xfId="15136" xr:uid="{00000000-0005-0000-0000-0000313B0000}"/>
    <cellStyle name="Normal 2 3 2 2 2 3 4 2 3" xfId="30231" xr:uid="{00000000-0005-0000-0000-00002B760000}"/>
    <cellStyle name="Normal 2 3 2 2 2 3 4 3" xfId="10116" xr:uid="{00000000-0005-0000-0000-000095270000}"/>
    <cellStyle name="Normal 2 3 2 2 2 3 4 3 3" xfId="25214" xr:uid="{00000000-0005-0000-0000-000092620000}"/>
    <cellStyle name="Normal 2 3 2 2 2 3 4 5" xfId="20201" xr:uid="{00000000-0005-0000-0000-0000FD4E0000}"/>
    <cellStyle name="Normal 2 3 2 2 2 3 5" xfId="11794" xr:uid="{00000000-0005-0000-0000-0000232E0000}"/>
    <cellStyle name="Normal 2 3 2 2 2 3 5 3" xfId="26889" xr:uid="{00000000-0005-0000-0000-00001D690000}"/>
    <cellStyle name="Normal 2 3 2 2 2 3 6" xfId="6773" xr:uid="{00000000-0005-0000-0000-0000861A0000}"/>
    <cellStyle name="Normal 2 3 2 2 2 3 6 3" xfId="21872" xr:uid="{00000000-0005-0000-0000-000084550000}"/>
    <cellStyle name="Normal 2 3 2 2 2 3 8" xfId="16859" xr:uid="{00000000-0005-0000-0000-0000EF410000}"/>
    <cellStyle name="Normal 2 3 2 2 2 4" xfId="2121" xr:uid="{00000000-0005-0000-0000-000059080000}"/>
    <cellStyle name="Normal 2 3 2 2 2 4 2" xfId="3810" xr:uid="{00000000-0005-0000-0000-0000F30E0000}"/>
    <cellStyle name="Normal 2 3 2 2 2 4 2 2" xfId="13883" xr:uid="{00000000-0005-0000-0000-00004C360000}"/>
    <cellStyle name="Normal 2 3 2 2 2 4 2 2 3" xfId="28978" xr:uid="{00000000-0005-0000-0000-000046710000}"/>
    <cellStyle name="Normal 2 3 2 2 2 4 2 3" xfId="8863" xr:uid="{00000000-0005-0000-0000-0000B0220000}"/>
    <cellStyle name="Normal 2 3 2 2 2 4 2 3 3" xfId="23961" xr:uid="{00000000-0005-0000-0000-0000AD5D0000}"/>
    <cellStyle name="Normal 2 3 2 2 2 4 2 5" xfId="18948" xr:uid="{00000000-0005-0000-0000-0000184A0000}"/>
    <cellStyle name="Normal 2 3 2 2 2 4 3" xfId="5502" xr:uid="{00000000-0005-0000-0000-00008F150000}"/>
    <cellStyle name="Normal 2 3 2 2 2 4 3 2" xfId="15554" xr:uid="{00000000-0005-0000-0000-0000D33C0000}"/>
    <cellStyle name="Normal 2 3 2 2 2 4 3 2 3" xfId="30649" xr:uid="{00000000-0005-0000-0000-0000CD770000}"/>
    <cellStyle name="Normal 2 3 2 2 2 4 3 3" xfId="10534" xr:uid="{00000000-0005-0000-0000-000037290000}"/>
    <cellStyle name="Normal 2 3 2 2 2 4 3 3 3" xfId="25632" xr:uid="{00000000-0005-0000-0000-000034640000}"/>
    <cellStyle name="Normal 2 3 2 2 2 4 3 5" xfId="20619" xr:uid="{00000000-0005-0000-0000-00009F500000}"/>
    <cellStyle name="Normal 2 3 2 2 2 4 4" xfId="12212" xr:uid="{00000000-0005-0000-0000-0000C52F0000}"/>
    <cellStyle name="Normal 2 3 2 2 2 4 4 3" xfId="27307" xr:uid="{00000000-0005-0000-0000-0000BF6A0000}"/>
    <cellStyle name="Normal 2 3 2 2 2 4 5" xfId="7191" xr:uid="{00000000-0005-0000-0000-0000281C0000}"/>
    <cellStyle name="Normal 2 3 2 2 2 4 5 3" xfId="22290" xr:uid="{00000000-0005-0000-0000-000026570000}"/>
    <cellStyle name="Normal 2 3 2 2 2 4 7" xfId="17277" xr:uid="{00000000-0005-0000-0000-000091430000}"/>
    <cellStyle name="Normal 2 3 2 2 2 5" xfId="2973" xr:uid="{00000000-0005-0000-0000-0000AE0B0000}"/>
    <cellStyle name="Normal 2 3 2 2 2 5 2" xfId="13047" xr:uid="{00000000-0005-0000-0000-000008330000}"/>
    <cellStyle name="Normal 2 3 2 2 2 5 2 3" xfId="28142" xr:uid="{00000000-0005-0000-0000-0000026E0000}"/>
    <cellStyle name="Normal 2 3 2 2 2 5 3" xfId="8027" xr:uid="{00000000-0005-0000-0000-00006C1F0000}"/>
    <cellStyle name="Normal 2 3 2 2 2 5 3 3" xfId="23125" xr:uid="{00000000-0005-0000-0000-0000695A0000}"/>
    <cellStyle name="Normal 2 3 2 2 2 5 5" xfId="18112" xr:uid="{00000000-0005-0000-0000-0000D4460000}"/>
    <cellStyle name="Normal 2 3 2 2 2 6" xfId="4666" xr:uid="{00000000-0005-0000-0000-00004B120000}"/>
    <cellStyle name="Normal 2 3 2 2 2 6 2" xfId="14718" xr:uid="{00000000-0005-0000-0000-00008F390000}"/>
    <cellStyle name="Normal 2 3 2 2 2 6 2 3" xfId="29813" xr:uid="{00000000-0005-0000-0000-000089740000}"/>
    <cellStyle name="Normal 2 3 2 2 2 6 3" xfId="9698" xr:uid="{00000000-0005-0000-0000-0000F3250000}"/>
    <cellStyle name="Normal 2 3 2 2 2 6 3 3" xfId="24796" xr:uid="{00000000-0005-0000-0000-0000F0600000}"/>
    <cellStyle name="Normal 2 3 2 2 2 6 5" xfId="19783" xr:uid="{00000000-0005-0000-0000-00005B4D0000}"/>
    <cellStyle name="Normal 2 3 2 2 2 7" xfId="11376" xr:uid="{00000000-0005-0000-0000-0000812C0000}"/>
    <cellStyle name="Normal 2 3 2 2 2 7 3" xfId="26471" xr:uid="{00000000-0005-0000-0000-00007B670000}"/>
    <cellStyle name="Normal 2 3 2 2 2 8" xfId="6355" xr:uid="{00000000-0005-0000-0000-0000E4180000}"/>
    <cellStyle name="Normal 2 3 2 2 2 8 3" xfId="21454" xr:uid="{00000000-0005-0000-0000-0000E2530000}"/>
    <cellStyle name="Normal 2 3 2 2 3" xfId="1383" xr:uid="{00000000-0005-0000-0000-000077050000}"/>
    <cellStyle name="Normal 2 3 2 2 3 2" xfId="1804" xr:uid="{00000000-0005-0000-0000-00001C070000}"/>
    <cellStyle name="Normal 2 3 2 2 3 2 2" xfId="2643" xr:uid="{00000000-0005-0000-0000-0000630A0000}"/>
    <cellStyle name="Normal 2 3 2 2 3 2 2 2" xfId="4332" xr:uid="{00000000-0005-0000-0000-0000FD100000}"/>
    <cellStyle name="Normal 2 3 2 2 3 2 2 2 2" xfId="14405" xr:uid="{00000000-0005-0000-0000-000056380000}"/>
    <cellStyle name="Normal 2 3 2 2 3 2 2 2 2 3" xfId="29500" xr:uid="{00000000-0005-0000-0000-000050730000}"/>
    <cellStyle name="Normal 2 3 2 2 3 2 2 2 3" xfId="9385" xr:uid="{00000000-0005-0000-0000-0000BA240000}"/>
    <cellStyle name="Normal 2 3 2 2 3 2 2 2 3 3" xfId="24483" xr:uid="{00000000-0005-0000-0000-0000B75F0000}"/>
    <cellStyle name="Normal 2 3 2 2 3 2 2 2 5" xfId="19470" xr:uid="{00000000-0005-0000-0000-0000224C0000}"/>
    <cellStyle name="Normal 2 3 2 2 3 2 2 3" xfId="6024" xr:uid="{00000000-0005-0000-0000-000099170000}"/>
    <cellStyle name="Normal 2 3 2 2 3 2 2 3 2" xfId="16076" xr:uid="{00000000-0005-0000-0000-0000DD3E0000}"/>
    <cellStyle name="Normal 2 3 2 2 3 2 2 3 2 3" xfId="31171" xr:uid="{00000000-0005-0000-0000-0000D7790000}"/>
    <cellStyle name="Normal 2 3 2 2 3 2 2 3 3" xfId="11056" xr:uid="{00000000-0005-0000-0000-0000412B0000}"/>
    <cellStyle name="Normal 2 3 2 2 3 2 2 3 3 3" xfId="26154" xr:uid="{00000000-0005-0000-0000-00003E660000}"/>
    <cellStyle name="Normal 2 3 2 2 3 2 2 3 5" xfId="21141" xr:uid="{00000000-0005-0000-0000-0000A9520000}"/>
    <cellStyle name="Normal 2 3 2 2 3 2 2 4" xfId="12734" xr:uid="{00000000-0005-0000-0000-0000CF310000}"/>
    <cellStyle name="Normal 2 3 2 2 3 2 2 4 3" xfId="27829" xr:uid="{00000000-0005-0000-0000-0000C96C0000}"/>
    <cellStyle name="Normal 2 3 2 2 3 2 2 5" xfId="7713" xr:uid="{00000000-0005-0000-0000-0000321E0000}"/>
    <cellStyle name="Normal 2 3 2 2 3 2 2 5 3" xfId="22812" xr:uid="{00000000-0005-0000-0000-000030590000}"/>
    <cellStyle name="Normal 2 3 2 2 3 2 2 7" xfId="17799" xr:uid="{00000000-0005-0000-0000-00009B450000}"/>
    <cellStyle name="Normal 2 3 2 2 3 2 3" xfId="3495" xr:uid="{00000000-0005-0000-0000-0000B80D0000}"/>
    <cellStyle name="Normal 2 3 2 2 3 2 3 2" xfId="13569" xr:uid="{00000000-0005-0000-0000-000012350000}"/>
    <cellStyle name="Normal 2 3 2 2 3 2 3 2 3" xfId="28664" xr:uid="{00000000-0005-0000-0000-00000C700000}"/>
    <cellStyle name="Normal 2 3 2 2 3 2 3 3" xfId="8549" xr:uid="{00000000-0005-0000-0000-000076210000}"/>
    <cellStyle name="Normal 2 3 2 2 3 2 3 3 3" xfId="23647" xr:uid="{00000000-0005-0000-0000-0000735C0000}"/>
    <cellStyle name="Normal 2 3 2 2 3 2 3 5" xfId="18634" xr:uid="{00000000-0005-0000-0000-0000DE480000}"/>
    <cellStyle name="Normal 2 3 2 2 3 2 4" xfId="5188" xr:uid="{00000000-0005-0000-0000-000055140000}"/>
    <cellStyle name="Normal 2 3 2 2 3 2 4 2" xfId="15240" xr:uid="{00000000-0005-0000-0000-0000993B0000}"/>
    <cellStyle name="Normal 2 3 2 2 3 2 4 2 3" xfId="30335" xr:uid="{00000000-0005-0000-0000-000093760000}"/>
    <cellStyle name="Normal 2 3 2 2 3 2 4 3" xfId="10220" xr:uid="{00000000-0005-0000-0000-0000FD270000}"/>
    <cellStyle name="Normal 2 3 2 2 3 2 4 3 3" xfId="25318" xr:uid="{00000000-0005-0000-0000-0000FA620000}"/>
    <cellStyle name="Normal 2 3 2 2 3 2 4 5" xfId="20305" xr:uid="{00000000-0005-0000-0000-0000654F0000}"/>
    <cellStyle name="Normal 2 3 2 2 3 2 5" xfId="11898" xr:uid="{00000000-0005-0000-0000-00008B2E0000}"/>
    <cellStyle name="Normal 2 3 2 2 3 2 5 3" xfId="26993" xr:uid="{00000000-0005-0000-0000-000085690000}"/>
    <cellStyle name="Normal 2 3 2 2 3 2 6" xfId="6877" xr:uid="{00000000-0005-0000-0000-0000EE1A0000}"/>
    <cellStyle name="Normal 2 3 2 2 3 2 6 3" xfId="21976" xr:uid="{00000000-0005-0000-0000-0000EC550000}"/>
    <cellStyle name="Normal 2 3 2 2 3 2 8" xfId="16963" xr:uid="{00000000-0005-0000-0000-000057420000}"/>
    <cellStyle name="Normal 2 3 2 2 3 3" xfId="2225" xr:uid="{00000000-0005-0000-0000-0000C1080000}"/>
    <cellStyle name="Normal 2 3 2 2 3 3 2" xfId="3914" xr:uid="{00000000-0005-0000-0000-00005B0F0000}"/>
    <cellStyle name="Normal 2 3 2 2 3 3 2 2" xfId="13987" xr:uid="{00000000-0005-0000-0000-0000B4360000}"/>
    <cellStyle name="Normal 2 3 2 2 3 3 2 2 3" xfId="29082" xr:uid="{00000000-0005-0000-0000-0000AE710000}"/>
    <cellStyle name="Normal 2 3 2 2 3 3 2 3" xfId="8967" xr:uid="{00000000-0005-0000-0000-000018230000}"/>
    <cellStyle name="Normal 2 3 2 2 3 3 2 3 3" xfId="24065" xr:uid="{00000000-0005-0000-0000-0000155E0000}"/>
    <cellStyle name="Normal 2 3 2 2 3 3 2 5" xfId="19052" xr:uid="{00000000-0005-0000-0000-0000804A0000}"/>
    <cellStyle name="Normal 2 3 2 2 3 3 3" xfId="5606" xr:uid="{00000000-0005-0000-0000-0000F7150000}"/>
    <cellStyle name="Normal 2 3 2 2 3 3 3 2" xfId="15658" xr:uid="{00000000-0005-0000-0000-00003B3D0000}"/>
    <cellStyle name="Normal 2 3 2 2 3 3 3 2 3" xfId="30753" xr:uid="{00000000-0005-0000-0000-000035780000}"/>
    <cellStyle name="Normal 2 3 2 2 3 3 3 3" xfId="10638" xr:uid="{00000000-0005-0000-0000-00009F290000}"/>
    <cellStyle name="Normal 2 3 2 2 3 3 3 3 3" xfId="25736" xr:uid="{00000000-0005-0000-0000-00009C640000}"/>
    <cellStyle name="Normal 2 3 2 2 3 3 3 5" xfId="20723" xr:uid="{00000000-0005-0000-0000-000007510000}"/>
    <cellStyle name="Normal 2 3 2 2 3 3 4" xfId="12316" xr:uid="{00000000-0005-0000-0000-00002D300000}"/>
    <cellStyle name="Normal 2 3 2 2 3 3 4 3" xfId="27411" xr:uid="{00000000-0005-0000-0000-0000276B0000}"/>
    <cellStyle name="Normal 2 3 2 2 3 3 5" xfId="7295" xr:uid="{00000000-0005-0000-0000-0000901C0000}"/>
    <cellStyle name="Normal 2 3 2 2 3 3 5 3" xfId="22394" xr:uid="{00000000-0005-0000-0000-00008E570000}"/>
    <cellStyle name="Normal 2 3 2 2 3 3 7" xfId="17381" xr:uid="{00000000-0005-0000-0000-0000F9430000}"/>
    <cellStyle name="Normal 2 3 2 2 3 4" xfId="3077" xr:uid="{00000000-0005-0000-0000-0000160C0000}"/>
    <cellStyle name="Normal 2 3 2 2 3 4 2" xfId="13151" xr:uid="{00000000-0005-0000-0000-000070330000}"/>
    <cellStyle name="Normal 2 3 2 2 3 4 2 3" xfId="28246" xr:uid="{00000000-0005-0000-0000-00006A6E0000}"/>
    <cellStyle name="Normal 2 3 2 2 3 4 3" xfId="8131" xr:uid="{00000000-0005-0000-0000-0000D41F0000}"/>
    <cellStyle name="Normal 2 3 2 2 3 4 3 3" xfId="23229" xr:uid="{00000000-0005-0000-0000-0000D15A0000}"/>
    <cellStyle name="Normal 2 3 2 2 3 4 5" xfId="18216" xr:uid="{00000000-0005-0000-0000-00003C470000}"/>
    <cellStyle name="Normal 2 3 2 2 3 5" xfId="4770" xr:uid="{00000000-0005-0000-0000-0000B3120000}"/>
    <cellStyle name="Normal 2 3 2 2 3 5 2" xfId="14822" xr:uid="{00000000-0005-0000-0000-0000F7390000}"/>
    <cellStyle name="Normal 2 3 2 2 3 5 2 3" xfId="29917" xr:uid="{00000000-0005-0000-0000-0000F1740000}"/>
    <cellStyle name="Normal 2 3 2 2 3 5 3" xfId="9802" xr:uid="{00000000-0005-0000-0000-00005B260000}"/>
    <cellStyle name="Normal 2 3 2 2 3 5 3 3" xfId="24900" xr:uid="{00000000-0005-0000-0000-000058610000}"/>
    <cellStyle name="Normal 2 3 2 2 3 5 5" xfId="19887" xr:uid="{00000000-0005-0000-0000-0000C34D0000}"/>
    <cellStyle name="Normal 2 3 2 2 3 6" xfId="11480" xr:uid="{00000000-0005-0000-0000-0000E92C0000}"/>
    <cellStyle name="Normal 2 3 2 2 3 6 3" xfId="26575" xr:uid="{00000000-0005-0000-0000-0000E3670000}"/>
    <cellStyle name="Normal 2 3 2 2 3 7" xfId="6459" xr:uid="{00000000-0005-0000-0000-00004C190000}"/>
    <cellStyle name="Normal 2 3 2 2 3 7 3" xfId="21558" xr:uid="{00000000-0005-0000-0000-00004A540000}"/>
    <cellStyle name="Normal 2 3 2 2 3 9" xfId="16545" xr:uid="{00000000-0005-0000-0000-0000B5400000}"/>
    <cellStyle name="Normal 2 3 2 2 4" xfId="1596" xr:uid="{00000000-0005-0000-0000-00004C060000}"/>
    <cellStyle name="Normal 2 3 2 2 4 2" xfId="2435" xr:uid="{00000000-0005-0000-0000-000093090000}"/>
    <cellStyle name="Normal 2 3 2 2 4 2 2" xfId="4124" xr:uid="{00000000-0005-0000-0000-00002D100000}"/>
    <cellStyle name="Normal 2 3 2 2 4 2 2 2" xfId="14197" xr:uid="{00000000-0005-0000-0000-000086370000}"/>
    <cellStyle name="Normal 2 3 2 2 4 2 2 2 3" xfId="29292" xr:uid="{00000000-0005-0000-0000-000080720000}"/>
    <cellStyle name="Normal 2 3 2 2 4 2 2 3" xfId="9177" xr:uid="{00000000-0005-0000-0000-0000EA230000}"/>
    <cellStyle name="Normal 2 3 2 2 4 2 2 3 3" xfId="24275" xr:uid="{00000000-0005-0000-0000-0000E75E0000}"/>
    <cellStyle name="Normal 2 3 2 2 4 2 2 5" xfId="19262" xr:uid="{00000000-0005-0000-0000-0000524B0000}"/>
    <cellStyle name="Normal 2 3 2 2 4 2 3" xfId="5816" xr:uid="{00000000-0005-0000-0000-0000C9160000}"/>
    <cellStyle name="Normal 2 3 2 2 4 2 3 2" xfId="15868" xr:uid="{00000000-0005-0000-0000-00000D3E0000}"/>
    <cellStyle name="Normal 2 3 2 2 4 2 3 2 3" xfId="30963" xr:uid="{00000000-0005-0000-0000-000007790000}"/>
    <cellStyle name="Normal 2 3 2 2 4 2 3 3" xfId="10848" xr:uid="{00000000-0005-0000-0000-0000712A0000}"/>
    <cellStyle name="Normal 2 3 2 2 4 2 3 3 3" xfId="25946" xr:uid="{00000000-0005-0000-0000-00006E650000}"/>
    <cellStyle name="Normal 2 3 2 2 4 2 3 5" xfId="20933" xr:uid="{00000000-0005-0000-0000-0000D9510000}"/>
    <cellStyle name="Normal 2 3 2 2 4 2 4" xfId="12526" xr:uid="{00000000-0005-0000-0000-0000FF300000}"/>
    <cellStyle name="Normal 2 3 2 2 4 2 4 3" xfId="27621" xr:uid="{00000000-0005-0000-0000-0000F96B0000}"/>
    <cellStyle name="Normal 2 3 2 2 4 2 5" xfId="7505" xr:uid="{00000000-0005-0000-0000-0000621D0000}"/>
    <cellStyle name="Normal 2 3 2 2 4 2 5 3" xfId="22604" xr:uid="{00000000-0005-0000-0000-000060580000}"/>
    <cellStyle name="Normal 2 3 2 2 4 2 7" xfId="17591" xr:uid="{00000000-0005-0000-0000-0000CB440000}"/>
    <cellStyle name="Normal 2 3 2 2 4 3" xfId="3287" xr:uid="{00000000-0005-0000-0000-0000E80C0000}"/>
    <cellStyle name="Normal 2 3 2 2 4 3 2" xfId="13361" xr:uid="{00000000-0005-0000-0000-000042340000}"/>
    <cellStyle name="Normal 2 3 2 2 4 3 2 3" xfId="28456" xr:uid="{00000000-0005-0000-0000-00003C6F0000}"/>
    <cellStyle name="Normal 2 3 2 2 4 3 3" xfId="8341" xr:uid="{00000000-0005-0000-0000-0000A6200000}"/>
    <cellStyle name="Normal 2 3 2 2 4 3 3 3" xfId="23439" xr:uid="{00000000-0005-0000-0000-0000A35B0000}"/>
    <cellStyle name="Normal 2 3 2 2 4 3 5" xfId="18426" xr:uid="{00000000-0005-0000-0000-00000E480000}"/>
    <cellStyle name="Normal 2 3 2 2 4 4" xfId="4980" xr:uid="{00000000-0005-0000-0000-000085130000}"/>
    <cellStyle name="Normal 2 3 2 2 4 4 2" xfId="15032" xr:uid="{00000000-0005-0000-0000-0000C93A0000}"/>
    <cellStyle name="Normal 2 3 2 2 4 4 2 3" xfId="30127" xr:uid="{00000000-0005-0000-0000-0000C3750000}"/>
    <cellStyle name="Normal 2 3 2 2 4 4 3" xfId="10012" xr:uid="{00000000-0005-0000-0000-00002D270000}"/>
    <cellStyle name="Normal 2 3 2 2 4 4 3 3" xfId="25110" xr:uid="{00000000-0005-0000-0000-00002A620000}"/>
    <cellStyle name="Normal 2 3 2 2 4 4 5" xfId="20097" xr:uid="{00000000-0005-0000-0000-0000954E0000}"/>
    <cellStyle name="Normal 2 3 2 2 4 5" xfId="11690" xr:uid="{00000000-0005-0000-0000-0000BB2D0000}"/>
    <cellStyle name="Normal 2 3 2 2 4 5 3" xfId="26785" xr:uid="{00000000-0005-0000-0000-0000B5680000}"/>
    <cellStyle name="Normal 2 3 2 2 4 6" xfId="6669" xr:uid="{00000000-0005-0000-0000-00001E1A0000}"/>
    <cellStyle name="Normal 2 3 2 2 4 6 3" xfId="21768" xr:uid="{00000000-0005-0000-0000-00001C550000}"/>
    <cellStyle name="Normal 2 3 2 2 4 8" xfId="16755" xr:uid="{00000000-0005-0000-0000-000087410000}"/>
    <cellStyle name="Normal 2 3 2 2 5" xfId="2017" xr:uid="{00000000-0005-0000-0000-0000F1070000}"/>
    <cellStyle name="Normal 2 3 2 2 5 2" xfId="3706" xr:uid="{00000000-0005-0000-0000-00008B0E0000}"/>
    <cellStyle name="Normal 2 3 2 2 5 2 2" xfId="13779" xr:uid="{00000000-0005-0000-0000-0000E4350000}"/>
    <cellStyle name="Normal 2 3 2 2 5 2 2 3" xfId="28874" xr:uid="{00000000-0005-0000-0000-0000DE700000}"/>
    <cellStyle name="Normal 2 3 2 2 5 2 3" xfId="8759" xr:uid="{00000000-0005-0000-0000-000048220000}"/>
    <cellStyle name="Normal 2 3 2 2 5 2 3 3" xfId="23857" xr:uid="{00000000-0005-0000-0000-0000455D0000}"/>
    <cellStyle name="Normal 2 3 2 2 5 2 5" xfId="18844" xr:uid="{00000000-0005-0000-0000-0000B0490000}"/>
    <cellStyle name="Normal 2 3 2 2 5 3" xfId="5398" xr:uid="{00000000-0005-0000-0000-000027150000}"/>
    <cellStyle name="Normal 2 3 2 2 5 3 2" xfId="15450" xr:uid="{00000000-0005-0000-0000-00006B3C0000}"/>
    <cellStyle name="Normal 2 3 2 2 5 3 2 3" xfId="30545" xr:uid="{00000000-0005-0000-0000-000065770000}"/>
    <cellStyle name="Normal 2 3 2 2 5 3 3" xfId="10430" xr:uid="{00000000-0005-0000-0000-0000CF280000}"/>
    <cellStyle name="Normal 2 3 2 2 5 3 3 3" xfId="25528" xr:uid="{00000000-0005-0000-0000-0000CC630000}"/>
    <cellStyle name="Normal 2 3 2 2 5 3 5" xfId="20515" xr:uid="{00000000-0005-0000-0000-000037500000}"/>
    <cellStyle name="Normal 2 3 2 2 5 4" xfId="12108" xr:uid="{00000000-0005-0000-0000-00005D2F0000}"/>
    <cellStyle name="Normal 2 3 2 2 5 4 3" xfId="27203" xr:uid="{00000000-0005-0000-0000-0000576A0000}"/>
    <cellStyle name="Normal 2 3 2 2 5 5" xfId="7087" xr:uid="{00000000-0005-0000-0000-0000C01B0000}"/>
    <cellStyle name="Normal 2 3 2 2 5 5 3" xfId="22186" xr:uid="{00000000-0005-0000-0000-0000BE560000}"/>
    <cellStyle name="Normal 2 3 2 2 5 7" xfId="17173" xr:uid="{00000000-0005-0000-0000-000029430000}"/>
    <cellStyle name="Normal 2 3 2 2 6" xfId="2869" xr:uid="{00000000-0005-0000-0000-0000460B0000}"/>
    <cellStyle name="Normal 2 3 2 2 6 2" xfId="12943" xr:uid="{00000000-0005-0000-0000-0000A0320000}"/>
    <cellStyle name="Normal 2 3 2 2 6 2 3" xfId="28038" xr:uid="{00000000-0005-0000-0000-00009A6D0000}"/>
    <cellStyle name="Normal 2 3 2 2 6 3" xfId="7923" xr:uid="{00000000-0005-0000-0000-0000041F0000}"/>
    <cellStyle name="Normal 2 3 2 2 6 3 3" xfId="23021" xr:uid="{00000000-0005-0000-0000-0000015A0000}"/>
    <cellStyle name="Normal 2 3 2 2 6 5" xfId="18008" xr:uid="{00000000-0005-0000-0000-00006C460000}"/>
    <cellStyle name="Normal 2 3 2 2 7" xfId="4562" xr:uid="{00000000-0005-0000-0000-0000E3110000}"/>
    <cellStyle name="Normal 2 3 2 2 7 2" xfId="14614" xr:uid="{00000000-0005-0000-0000-000027390000}"/>
    <cellStyle name="Normal 2 3 2 2 7 2 3" xfId="29709" xr:uid="{00000000-0005-0000-0000-000021740000}"/>
    <cellStyle name="Normal 2 3 2 2 7 3" xfId="9594" xr:uid="{00000000-0005-0000-0000-00008B250000}"/>
    <cellStyle name="Normal 2 3 2 2 7 3 3" xfId="24692" xr:uid="{00000000-0005-0000-0000-000088600000}"/>
    <cellStyle name="Normal 2 3 2 2 7 5" xfId="19679" xr:uid="{00000000-0005-0000-0000-0000F34C0000}"/>
    <cellStyle name="Normal 2 3 2 2 8" xfId="11272" xr:uid="{00000000-0005-0000-0000-0000192C0000}"/>
    <cellStyle name="Normal 2 3 2 2 8 3" xfId="26367" xr:uid="{00000000-0005-0000-0000-000013670000}"/>
    <cellStyle name="Normal 2 3 2 2 9" xfId="6251" xr:uid="{00000000-0005-0000-0000-00007C180000}"/>
    <cellStyle name="Normal 2 3 2 2 9 3" xfId="21350" xr:uid="{00000000-0005-0000-0000-00007A530000}"/>
    <cellStyle name="Normal 2 3 2 3" xfId="1216" xr:uid="{00000000-0005-0000-0000-0000D0040000}"/>
    <cellStyle name="Normal 2 3 2 3 10" xfId="16389" xr:uid="{00000000-0005-0000-0000-000019400000}"/>
    <cellStyle name="Normal 2 3 2 3 2" xfId="1435" xr:uid="{00000000-0005-0000-0000-0000AB050000}"/>
    <cellStyle name="Normal 2 3 2 3 2 2" xfId="1856" xr:uid="{00000000-0005-0000-0000-000050070000}"/>
    <cellStyle name="Normal 2 3 2 3 2 2 2" xfId="2695" xr:uid="{00000000-0005-0000-0000-0000970A0000}"/>
    <cellStyle name="Normal 2 3 2 3 2 2 2 2" xfId="4384" xr:uid="{00000000-0005-0000-0000-000031110000}"/>
    <cellStyle name="Normal 2 3 2 3 2 2 2 2 2" xfId="14457" xr:uid="{00000000-0005-0000-0000-00008A380000}"/>
    <cellStyle name="Normal 2 3 2 3 2 2 2 2 2 3" xfId="29552" xr:uid="{00000000-0005-0000-0000-000084730000}"/>
    <cellStyle name="Normal 2 3 2 3 2 2 2 2 3" xfId="9437" xr:uid="{00000000-0005-0000-0000-0000EE240000}"/>
    <cellStyle name="Normal 2 3 2 3 2 2 2 2 3 3" xfId="24535" xr:uid="{00000000-0005-0000-0000-0000EB5F0000}"/>
    <cellStyle name="Normal 2 3 2 3 2 2 2 2 5" xfId="19522" xr:uid="{00000000-0005-0000-0000-0000564C0000}"/>
    <cellStyle name="Normal 2 3 2 3 2 2 2 3" xfId="6076" xr:uid="{00000000-0005-0000-0000-0000CD170000}"/>
    <cellStyle name="Normal 2 3 2 3 2 2 2 3 2" xfId="16128" xr:uid="{00000000-0005-0000-0000-0000113F0000}"/>
    <cellStyle name="Normal 2 3 2 3 2 2 2 3 2 3" xfId="31223" xr:uid="{00000000-0005-0000-0000-00000B7A0000}"/>
    <cellStyle name="Normal 2 3 2 3 2 2 2 3 3" xfId="11108" xr:uid="{00000000-0005-0000-0000-0000752B0000}"/>
    <cellStyle name="Normal 2 3 2 3 2 2 2 3 3 3" xfId="26206" xr:uid="{00000000-0005-0000-0000-000072660000}"/>
    <cellStyle name="Normal 2 3 2 3 2 2 2 3 5" xfId="21193" xr:uid="{00000000-0005-0000-0000-0000DD520000}"/>
    <cellStyle name="Normal 2 3 2 3 2 2 2 4" xfId="12786" xr:uid="{00000000-0005-0000-0000-000003320000}"/>
    <cellStyle name="Normal 2 3 2 3 2 2 2 4 3" xfId="27881" xr:uid="{00000000-0005-0000-0000-0000FD6C0000}"/>
    <cellStyle name="Normal 2 3 2 3 2 2 2 5" xfId="7765" xr:uid="{00000000-0005-0000-0000-0000661E0000}"/>
    <cellStyle name="Normal 2 3 2 3 2 2 2 5 3" xfId="22864" xr:uid="{00000000-0005-0000-0000-000064590000}"/>
    <cellStyle name="Normal 2 3 2 3 2 2 2 7" xfId="17851" xr:uid="{00000000-0005-0000-0000-0000CF450000}"/>
    <cellStyle name="Normal 2 3 2 3 2 2 3" xfId="3547" xr:uid="{00000000-0005-0000-0000-0000EC0D0000}"/>
    <cellStyle name="Normal 2 3 2 3 2 2 3 2" xfId="13621" xr:uid="{00000000-0005-0000-0000-000046350000}"/>
    <cellStyle name="Normal 2 3 2 3 2 2 3 2 3" xfId="28716" xr:uid="{00000000-0005-0000-0000-000040700000}"/>
    <cellStyle name="Normal 2 3 2 3 2 2 3 3" xfId="8601" xr:uid="{00000000-0005-0000-0000-0000AA210000}"/>
    <cellStyle name="Normal 2 3 2 3 2 2 3 3 3" xfId="23699" xr:uid="{00000000-0005-0000-0000-0000A75C0000}"/>
    <cellStyle name="Normal 2 3 2 3 2 2 3 5" xfId="18686" xr:uid="{00000000-0005-0000-0000-000012490000}"/>
    <cellStyle name="Normal 2 3 2 3 2 2 4" xfId="5240" xr:uid="{00000000-0005-0000-0000-000089140000}"/>
    <cellStyle name="Normal 2 3 2 3 2 2 4 2" xfId="15292" xr:uid="{00000000-0005-0000-0000-0000CD3B0000}"/>
    <cellStyle name="Normal 2 3 2 3 2 2 4 2 3" xfId="30387" xr:uid="{00000000-0005-0000-0000-0000C7760000}"/>
    <cellStyle name="Normal 2 3 2 3 2 2 4 3" xfId="10272" xr:uid="{00000000-0005-0000-0000-000031280000}"/>
    <cellStyle name="Normal 2 3 2 3 2 2 4 3 3" xfId="25370" xr:uid="{00000000-0005-0000-0000-00002E630000}"/>
    <cellStyle name="Normal 2 3 2 3 2 2 4 5" xfId="20357" xr:uid="{00000000-0005-0000-0000-0000994F0000}"/>
    <cellStyle name="Normal 2 3 2 3 2 2 5" xfId="11950" xr:uid="{00000000-0005-0000-0000-0000BF2E0000}"/>
    <cellStyle name="Normal 2 3 2 3 2 2 5 3" xfId="27045" xr:uid="{00000000-0005-0000-0000-0000B9690000}"/>
    <cellStyle name="Normal 2 3 2 3 2 2 6" xfId="6929" xr:uid="{00000000-0005-0000-0000-0000221B0000}"/>
    <cellStyle name="Normal 2 3 2 3 2 2 6 3" xfId="22028" xr:uid="{00000000-0005-0000-0000-000020560000}"/>
    <cellStyle name="Normal 2 3 2 3 2 2 8" xfId="17015" xr:uid="{00000000-0005-0000-0000-00008B420000}"/>
    <cellStyle name="Normal 2 3 2 3 2 3" xfId="2277" xr:uid="{00000000-0005-0000-0000-0000F5080000}"/>
    <cellStyle name="Normal 2 3 2 3 2 3 2" xfId="3966" xr:uid="{00000000-0005-0000-0000-00008F0F0000}"/>
    <cellStyle name="Normal 2 3 2 3 2 3 2 2" xfId="14039" xr:uid="{00000000-0005-0000-0000-0000E8360000}"/>
    <cellStyle name="Normal 2 3 2 3 2 3 2 2 3" xfId="29134" xr:uid="{00000000-0005-0000-0000-0000E2710000}"/>
    <cellStyle name="Normal 2 3 2 3 2 3 2 3" xfId="9019" xr:uid="{00000000-0005-0000-0000-00004C230000}"/>
    <cellStyle name="Normal 2 3 2 3 2 3 2 3 3" xfId="24117" xr:uid="{00000000-0005-0000-0000-0000495E0000}"/>
    <cellStyle name="Normal 2 3 2 3 2 3 2 5" xfId="19104" xr:uid="{00000000-0005-0000-0000-0000B44A0000}"/>
    <cellStyle name="Normal 2 3 2 3 2 3 3" xfId="5658" xr:uid="{00000000-0005-0000-0000-00002B160000}"/>
    <cellStyle name="Normal 2 3 2 3 2 3 3 2" xfId="15710" xr:uid="{00000000-0005-0000-0000-00006F3D0000}"/>
    <cellStyle name="Normal 2 3 2 3 2 3 3 2 3" xfId="30805" xr:uid="{00000000-0005-0000-0000-000069780000}"/>
    <cellStyle name="Normal 2 3 2 3 2 3 3 3" xfId="10690" xr:uid="{00000000-0005-0000-0000-0000D3290000}"/>
    <cellStyle name="Normal 2 3 2 3 2 3 3 3 3" xfId="25788" xr:uid="{00000000-0005-0000-0000-0000D0640000}"/>
    <cellStyle name="Normal 2 3 2 3 2 3 3 5" xfId="20775" xr:uid="{00000000-0005-0000-0000-00003B510000}"/>
    <cellStyle name="Normal 2 3 2 3 2 3 4" xfId="12368" xr:uid="{00000000-0005-0000-0000-000061300000}"/>
    <cellStyle name="Normal 2 3 2 3 2 3 4 3" xfId="27463" xr:uid="{00000000-0005-0000-0000-00005B6B0000}"/>
    <cellStyle name="Normal 2 3 2 3 2 3 5" xfId="7347" xr:uid="{00000000-0005-0000-0000-0000C41C0000}"/>
    <cellStyle name="Normal 2 3 2 3 2 3 5 3" xfId="22446" xr:uid="{00000000-0005-0000-0000-0000C2570000}"/>
    <cellStyle name="Normal 2 3 2 3 2 3 7" xfId="17433" xr:uid="{00000000-0005-0000-0000-00002D440000}"/>
    <cellStyle name="Normal 2 3 2 3 2 4" xfId="3129" xr:uid="{00000000-0005-0000-0000-00004A0C0000}"/>
    <cellStyle name="Normal 2 3 2 3 2 4 2" xfId="13203" xr:uid="{00000000-0005-0000-0000-0000A4330000}"/>
    <cellStyle name="Normal 2 3 2 3 2 4 2 3" xfId="28298" xr:uid="{00000000-0005-0000-0000-00009E6E0000}"/>
    <cellStyle name="Normal 2 3 2 3 2 4 3" xfId="8183" xr:uid="{00000000-0005-0000-0000-000008200000}"/>
    <cellStyle name="Normal 2 3 2 3 2 4 3 3" xfId="23281" xr:uid="{00000000-0005-0000-0000-0000055B0000}"/>
    <cellStyle name="Normal 2 3 2 3 2 4 5" xfId="18268" xr:uid="{00000000-0005-0000-0000-000070470000}"/>
    <cellStyle name="Normal 2 3 2 3 2 5" xfId="4822" xr:uid="{00000000-0005-0000-0000-0000E7120000}"/>
    <cellStyle name="Normal 2 3 2 3 2 5 2" xfId="14874" xr:uid="{00000000-0005-0000-0000-00002B3A0000}"/>
    <cellStyle name="Normal 2 3 2 3 2 5 2 3" xfId="29969" xr:uid="{00000000-0005-0000-0000-000025750000}"/>
    <cellStyle name="Normal 2 3 2 3 2 5 3" xfId="9854" xr:uid="{00000000-0005-0000-0000-00008F260000}"/>
    <cellStyle name="Normal 2 3 2 3 2 5 3 3" xfId="24952" xr:uid="{00000000-0005-0000-0000-00008C610000}"/>
    <cellStyle name="Normal 2 3 2 3 2 5 5" xfId="19939" xr:uid="{00000000-0005-0000-0000-0000F74D0000}"/>
    <cellStyle name="Normal 2 3 2 3 2 6" xfId="11532" xr:uid="{00000000-0005-0000-0000-00001D2D0000}"/>
    <cellStyle name="Normal 2 3 2 3 2 6 3" xfId="26627" xr:uid="{00000000-0005-0000-0000-000017680000}"/>
    <cellStyle name="Normal 2 3 2 3 2 7" xfId="6511" xr:uid="{00000000-0005-0000-0000-000080190000}"/>
    <cellStyle name="Normal 2 3 2 3 2 7 3" xfId="21610" xr:uid="{00000000-0005-0000-0000-00007E540000}"/>
    <cellStyle name="Normal 2 3 2 3 2 9" xfId="16597" xr:uid="{00000000-0005-0000-0000-0000E9400000}"/>
    <cellStyle name="Normal 2 3 2 3 3" xfId="1648" xr:uid="{00000000-0005-0000-0000-000080060000}"/>
    <cellStyle name="Normal 2 3 2 3 3 2" xfId="2487" xr:uid="{00000000-0005-0000-0000-0000C7090000}"/>
    <cellStyle name="Normal 2 3 2 3 3 2 2" xfId="4176" xr:uid="{00000000-0005-0000-0000-000061100000}"/>
    <cellStyle name="Normal 2 3 2 3 3 2 2 2" xfId="14249" xr:uid="{00000000-0005-0000-0000-0000BA370000}"/>
    <cellStyle name="Normal 2 3 2 3 3 2 2 2 3" xfId="29344" xr:uid="{00000000-0005-0000-0000-0000B4720000}"/>
    <cellStyle name="Normal 2 3 2 3 3 2 2 3" xfId="9229" xr:uid="{00000000-0005-0000-0000-00001E240000}"/>
    <cellStyle name="Normal 2 3 2 3 3 2 2 3 3" xfId="24327" xr:uid="{00000000-0005-0000-0000-00001B5F0000}"/>
    <cellStyle name="Normal 2 3 2 3 3 2 2 5" xfId="19314" xr:uid="{00000000-0005-0000-0000-0000864B0000}"/>
    <cellStyle name="Normal 2 3 2 3 3 2 3" xfId="5868" xr:uid="{00000000-0005-0000-0000-0000FD160000}"/>
    <cellStyle name="Normal 2 3 2 3 3 2 3 2" xfId="15920" xr:uid="{00000000-0005-0000-0000-0000413E0000}"/>
    <cellStyle name="Normal 2 3 2 3 3 2 3 2 3" xfId="31015" xr:uid="{00000000-0005-0000-0000-00003B790000}"/>
    <cellStyle name="Normal 2 3 2 3 3 2 3 3" xfId="10900" xr:uid="{00000000-0005-0000-0000-0000A52A0000}"/>
    <cellStyle name="Normal 2 3 2 3 3 2 3 3 3" xfId="25998" xr:uid="{00000000-0005-0000-0000-0000A2650000}"/>
    <cellStyle name="Normal 2 3 2 3 3 2 3 5" xfId="20985" xr:uid="{00000000-0005-0000-0000-00000D520000}"/>
    <cellStyle name="Normal 2 3 2 3 3 2 4" xfId="12578" xr:uid="{00000000-0005-0000-0000-000033310000}"/>
    <cellStyle name="Normal 2 3 2 3 3 2 4 3" xfId="27673" xr:uid="{00000000-0005-0000-0000-00002D6C0000}"/>
    <cellStyle name="Normal 2 3 2 3 3 2 5" xfId="7557" xr:uid="{00000000-0005-0000-0000-0000961D0000}"/>
    <cellStyle name="Normal 2 3 2 3 3 2 5 3" xfId="22656" xr:uid="{00000000-0005-0000-0000-000094580000}"/>
    <cellStyle name="Normal 2 3 2 3 3 2 7" xfId="17643" xr:uid="{00000000-0005-0000-0000-0000FF440000}"/>
    <cellStyle name="Normal 2 3 2 3 3 3" xfId="3339" xr:uid="{00000000-0005-0000-0000-00001C0D0000}"/>
    <cellStyle name="Normal 2 3 2 3 3 3 2" xfId="13413" xr:uid="{00000000-0005-0000-0000-000076340000}"/>
    <cellStyle name="Normal 2 3 2 3 3 3 2 3" xfId="28508" xr:uid="{00000000-0005-0000-0000-0000706F0000}"/>
    <cellStyle name="Normal 2 3 2 3 3 3 3" xfId="8393" xr:uid="{00000000-0005-0000-0000-0000DA200000}"/>
    <cellStyle name="Normal 2 3 2 3 3 3 3 3" xfId="23491" xr:uid="{00000000-0005-0000-0000-0000D75B0000}"/>
    <cellStyle name="Normal 2 3 2 3 3 3 5" xfId="18478" xr:uid="{00000000-0005-0000-0000-000042480000}"/>
    <cellStyle name="Normal 2 3 2 3 3 4" xfId="5032" xr:uid="{00000000-0005-0000-0000-0000B9130000}"/>
    <cellStyle name="Normal 2 3 2 3 3 4 2" xfId="15084" xr:uid="{00000000-0005-0000-0000-0000FD3A0000}"/>
    <cellStyle name="Normal 2 3 2 3 3 4 2 3" xfId="30179" xr:uid="{00000000-0005-0000-0000-0000F7750000}"/>
    <cellStyle name="Normal 2 3 2 3 3 4 3" xfId="10064" xr:uid="{00000000-0005-0000-0000-000061270000}"/>
    <cellStyle name="Normal 2 3 2 3 3 4 3 3" xfId="25162" xr:uid="{00000000-0005-0000-0000-00005E620000}"/>
    <cellStyle name="Normal 2 3 2 3 3 4 5" xfId="20149" xr:uid="{00000000-0005-0000-0000-0000C94E0000}"/>
    <cellStyle name="Normal 2 3 2 3 3 5" xfId="11742" xr:uid="{00000000-0005-0000-0000-0000EF2D0000}"/>
    <cellStyle name="Normal 2 3 2 3 3 5 3" xfId="26837" xr:uid="{00000000-0005-0000-0000-0000E9680000}"/>
    <cellStyle name="Normal 2 3 2 3 3 6" xfId="6721" xr:uid="{00000000-0005-0000-0000-0000521A0000}"/>
    <cellStyle name="Normal 2 3 2 3 3 6 3" xfId="21820" xr:uid="{00000000-0005-0000-0000-000050550000}"/>
    <cellStyle name="Normal 2 3 2 3 3 8" xfId="16807" xr:uid="{00000000-0005-0000-0000-0000BB410000}"/>
    <cellStyle name="Normal 2 3 2 3 4" xfId="2069" xr:uid="{00000000-0005-0000-0000-000025080000}"/>
    <cellStyle name="Normal 2 3 2 3 4 2" xfId="3758" xr:uid="{00000000-0005-0000-0000-0000BF0E0000}"/>
    <cellStyle name="Normal 2 3 2 3 4 2 2" xfId="13831" xr:uid="{00000000-0005-0000-0000-000018360000}"/>
    <cellStyle name="Normal 2 3 2 3 4 2 2 3" xfId="28926" xr:uid="{00000000-0005-0000-0000-000012710000}"/>
    <cellStyle name="Normal 2 3 2 3 4 2 3" xfId="8811" xr:uid="{00000000-0005-0000-0000-00007C220000}"/>
    <cellStyle name="Normal 2 3 2 3 4 2 3 3" xfId="23909" xr:uid="{00000000-0005-0000-0000-0000795D0000}"/>
    <cellStyle name="Normal 2 3 2 3 4 2 5" xfId="18896" xr:uid="{00000000-0005-0000-0000-0000E4490000}"/>
    <cellStyle name="Normal 2 3 2 3 4 3" xfId="5450" xr:uid="{00000000-0005-0000-0000-00005B150000}"/>
    <cellStyle name="Normal 2 3 2 3 4 3 2" xfId="15502" xr:uid="{00000000-0005-0000-0000-00009F3C0000}"/>
    <cellStyle name="Normal 2 3 2 3 4 3 2 3" xfId="30597" xr:uid="{00000000-0005-0000-0000-000099770000}"/>
    <cellStyle name="Normal 2 3 2 3 4 3 3" xfId="10482" xr:uid="{00000000-0005-0000-0000-000003290000}"/>
    <cellStyle name="Normal 2 3 2 3 4 3 3 3" xfId="25580" xr:uid="{00000000-0005-0000-0000-000000640000}"/>
    <cellStyle name="Normal 2 3 2 3 4 3 5" xfId="20567" xr:uid="{00000000-0005-0000-0000-00006B500000}"/>
    <cellStyle name="Normal 2 3 2 3 4 4" xfId="12160" xr:uid="{00000000-0005-0000-0000-0000912F0000}"/>
    <cellStyle name="Normal 2 3 2 3 4 4 3" xfId="27255" xr:uid="{00000000-0005-0000-0000-00008B6A0000}"/>
    <cellStyle name="Normal 2 3 2 3 4 5" xfId="7139" xr:uid="{00000000-0005-0000-0000-0000F41B0000}"/>
    <cellStyle name="Normal 2 3 2 3 4 5 3" xfId="22238" xr:uid="{00000000-0005-0000-0000-0000F2560000}"/>
    <cellStyle name="Normal 2 3 2 3 4 7" xfId="17225" xr:uid="{00000000-0005-0000-0000-00005D430000}"/>
    <cellStyle name="Normal 2 3 2 3 5" xfId="2921" xr:uid="{00000000-0005-0000-0000-00007A0B0000}"/>
    <cellStyle name="Normal 2 3 2 3 5 2" xfId="12995" xr:uid="{00000000-0005-0000-0000-0000D4320000}"/>
    <cellStyle name="Normal 2 3 2 3 5 2 3" xfId="28090" xr:uid="{00000000-0005-0000-0000-0000CE6D0000}"/>
    <cellStyle name="Normal 2 3 2 3 5 3" xfId="7975" xr:uid="{00000000-0005-0000-0000-0000381F0000}"/>
    <cellStyle name="Normal 2 3 2 3 5 3 3" xfId="23073" xr:uid="{00000000-0005-0000-0000-0000355A0000}"/>
    <cellStyle name="Normal 2 3 2 3 5 5" xfId="18060" xr:uid="{00000000-0005-0000-0000-0000A0460000}"/>
    <cellStyle name="Normal 2 3 2 3 6" xfId="4614" xr:uid="{00000000-0005-0000-0000-000017120000}"/>
    <cellStyle name="Normal 2 3 2 3 6 2" xfId="14666" xr:uid="{00000000-0005-0000-0000-00005B390000}"/>
    <cellStyle name="Normal 2 3 2 3 6 2 3" xfId="29761" xr:uid="{00000000-0005-0000-0000-000055740000}"/>
    <cellStyle name="Normal 2 3 2 3 6 3" xfId="9646" xr:uid="{00000000-0005-0000-0000-0000BF250000}"/>
    <cellStyle name="Normal 2 3 2 3 6 3 3" xfId="24744" xr:uid="{00000000-0005-0000-0000-0000BC600000}"/>
    <cellStyle name="Normal 2 3 2 3 6 5" xfId="19731" xr:uid="{00000000-0005-0000-0000-0000274D0000}"/>
    <cellStyle name="Normal 2 3 2 3 7" xfId="11324" xr:uid="{00000000-0005-0000-0000-00004D2C0000}"/>
    <cellStyle name="Normal 2 3 2 3 7 3" xfId="26419" xr:uid="{00000000-0005-0000-0000-000047670000}"/>
    <cellStyle name="Normal 2 3 2 3 8" xfId="6303" xr:uid="{00000000-0005-0000-0000-0000B0180000}"/>
    <cellStyle name="Normal 2 3 2 3 8 3" xfId="21402" xr:uid="{00000000-0005-0000-0000-0000AE530000}"/>
    <cellStyle name="Normal 2 3 2 4" xfId="1329" xr:uid="{00000000-0005-0000-0000-000041050000}"/>
    <cellStyle name="Normal 2 3 2 4 2" xfId="1752" xr:uid="{00000000-0005-0000-0000-0000E8060000}"/>
    <cellStyle name="Normal 2 3 2 4 2 2" xfId="2591" xr:uid="{00000000-0005-0000-0000-00002F0A0000}"/>
    <cellStyle name="Normal 2 3 2 4 2 2 2" xfId="4280" xr:uid="{00000000-0005-0000-0000-0000C9100000}"/>
    <cellStyle name="Normal 2 3 2 4 2 2 2 2" xfId="14353" xr:uid="{00000000-0005-0000-0000-000022380000}"/>
    <cellStyle name="Normal 2 3 2 4 2 2 2 2 3" xfId="29448" xr:uid="{00000000-0005-0000-0000-00001C730000}"/>
    <cellStyle name="Normal 2 3 2 4 2 2 2 3" xfId="9333" xr:uid="{00000000-0005-0000-0000-000086240000}"/>
    <cellStyle name="Normal 2 3 2 4 2 2 2 3 3" xfId="24431" xr:uid="{00000000-0005-0000-0000-0000835F0000}"/>
    <cellStyle name="Normal 2 3 2 4 2 2 2 5" xfId="19418" xr:uid="{00000000-0005-0000-0000-0000EE4B0000}"/>
    <cellStyle name="Normal 2 3 2 4 2 2 3" xfId="5972" xr:uid="{00000000-0005-0000-0000-000065170000}"/>
    <cellStyle name="Normal 2 3 2 4 2 2 3 2" xfId="16024" xr:uid="{00000000-0005-0000-0000-0000A93E0000}"/>
    <cellStyle name="Normal 2 3 2 4 2 2 3 2 3" xfId="31119" xr:uid="{00000000-0005-0000-0000-0000A3790000}"/>
    <cellStyle name="Normal 2 3 2 4 2 2 3 3" xfId="11004" xr:uid="{00000000-0005-0000-0000-00000D2B0000}"/>
    <cellStyle name="Normal 2 3 2 4 2 2 3 3 3" xfId="26102" xr:uid="{00000000-0005-0000-0000-00000A660000}"/>
    <cellStyle name="Normal 2 3 2 4 2 2 3 5" xfId="21089" xr:uid="{00000000-0005-0000-0000-000075520000}"/>
    <cellStyle name="Normal 2 3 2 4 2 2 4" xfId="12682" xr:uid="{00000000-0005-0000-0000-00009B310000}"/>
    <cellStyle name="Normal 2 3 2 4 2 2 4 3" xfId="27777" xr:uid="{00000000-0005-0000-0000-0000956C0000}"/>
    <cellStyle name="Normal 2 3 2 4 2 2 5" xfId="7661" xr:uid="{00000000-0005-0000-0000-0000FE1D0000}"/>
    <cellStyle name="Normal 2 3 2 4 2 2 5 3" xfId="22760" xr:uid="{00000000-0005-0000-0000-0000FC580000}"/>
    <cellStyle name="Normal 2 3 2 4 2 2 7" xfId="17747" xr:uid="{00000000-0005-0000-0000-000067450000}"/>
    <cellStyle name="Normal 2 3 2 4 2 3" xfId="3443" xr:uid="{00000000-0005-0000-0000-0000840D0000}"/>
    <cellStyle name="Normal 2 3 2 4 2 3 2" xfId="13517" xr:uid="{00000000-0005-0000-0000-0000DE340000}"/>
    <cellStyle name="Normal 2 3 2 4 2 3 2 3" xfId="28612" xr:uid="{00000000-0005-0000-0000-0000D86F0000}"/>
    <cellStyle name="Normal 2 3 2 4 2 3 3" xfId="8497" xr:uid="{00000000-0005-0000-0000-000042210000}"/>
    <cellStyle name="Normal 2 3 2 4 2 3 3 3" xfId="23595" xr:uid="{00000000-0005-0000-0000-00003F5C0000}"/>
    <cellStyle name="Normal 2 3 2 4 2 3 5" xfId="18582" xr:uid="{00000000-0005-0000-0000-0000AA480000}"/>
    <cellStyle name="Normal 2 3 2 4 2 4" xfId="5136" xr:uid="{00000000-0005-0000-0000-000021140000}"/>
    <cellStyle name="Normal 2 3 2 4 2 4 2" xfId="15188" xr:uid="{00000000-0005-0000-0000-0000653B0000}"/>
    <cellStyle name="Normal 2 3 2 4 2 4 2 3" xfId="30283" xr:uid="{00000000-0005-0000-0000-00005F760000}"/>
    <cellStyle name="Normal 2 3 2 4 2 4 3" xfId="10168" xr:uid="{00000000-0005-0000-0000-0000C9270000}"/>
    <cellStyle name="Normal 2 3 2 4 2 4 3 3" xfId="25266" xr:uid="{00000000-0005-0000-0000-0000C6620000}"/>
    <cellStyle name="Normal 2 3 2 4 2 4 5" xfId="20253" xr:uid="{00000000-0005-0000-0000-0000314F0000}"/>
    <cellStyle name="Normal 2 3 2 4 2 5" xfId="11846" xr:uid="{00000000-0005-0000-0000-0000572E0000}"/>
    <cellStyle name="Normal 2 3 2 4 2 5 3" xfId="26941" xr:uid="{00000000-0005-0000-0000-000051690000}"/>
    <cellStyle name="Normal 2 3 2 4 2 6" xfId="6825" xr:uid="{00000000-0005-0000-0000-0000BA1A0000}"/>
    <cellStyle name="Normal 2 3 2 4 2 6 3" xfId="21924" xr:uid="{00000000-0005-0000-0000-0000B8550000}"/>
    <cellStyle name="Normal 2 3 2 4 2 8" xfId="16911" xr:uid="{00000000-0005-0000-0000-000023420000}"/>
    <cellStyle name="Normal 2 3 2 4 3" xfId="2173" xr:uid="{00000000-0005-0000-0000-00008D080000}"/>
    <cellStyle name="Normal 2 3 2 4 3 2" xfId="3862" xr:uid="{00000000-0005-0000-0000-0000270F0000}"/>
    <cellStyle name="Normal 2 3 2 4 3 2 2" xfId="13935" xr:uid="{00000000-0005-0000-0000-000080360000}"/>
    <cellStyle name="Normal 2 3 2 4 3 2 2 3" xfId="29030" xr:uid="{00000000-0005-0000-0000-00007A710000}"/>
    <cellStyle name="Normal 2 3 2 4 3 2 3" xfId="8915" xr:uid="{00000000-0005-0000-0000-0000E4220000}"/>
    <cellStyle name="Normal 2 3 2 4 3 2 3 3" xfId="24013" xr:uid="{00000000-0005-0000-0000-0000E15D0000}"/>
    <cellStyle name="Normal 2 3 2 4 3 2 5" xfId="19000" xr:uid="{00000000-0005-0000-0000-00004C4A0000}"/>
    <cellStyle name="Normal 2 3 2 4 3 3" xfId="5554" xr:uid="{00000000-0005-0000-0000-0000C3150000}"/>
    <cellStyle name="Normal 2 3 2 4 3 3 2" xfId="15606" xr:uid="{00000000-0005-0000-0000-0000073D0000}"/>
    <cellStyle name="Normal 2 3 2 4 3 3 2 3" xfId="30701" xr:uid="{00000000-0005-0000-0000-000001780000}"/>
    <cellStyle name="Normal 2 3 2 4 3 3 3" xfId="10586" xr:uid="{00000000-0005-0000-0000-00006B290000}"/>
    <cellStyle name="Normal 2 3 2 4 3 3 3 3" xfId="25684" xr:uid="{00000000-0005-0000-0000-000068640000}"/>
    <cellStyle name="Normal 2 3 2 4 3 3 5" xfId="20671" xr:uid="{00000000-0005-0000-0000-0000D3500000}"/>
    <cellStyle name="Normal 2 3 2 4 3 4" xfId="12264" xr:uid="{00000000-0005-0000-0000-0000F92F0000}"/>
    <cellStyle name="Normal 2 3 2 4 3 4 3" xfId="27359" xr:uid="{00000000-0005-0000-0000-0000F36A0000}"/>
    <cellStyle name="Normal 2 3 2 4 3 5" xfId="7243" xr:uid="{00000000-0005-0000-0000-00005C1C0000}"/>
    <cellStyle name="Normal 2 3 2 4 3 5 3" xfId="22342" xr:uid="{00000000-0005-0000-0000-00005A570000}"/>
    <cellStyle name="Normal 2 3 2 4 3 7" xfId="17329" xr:uid="{00000000-0005-0000-0000-0000C5430000}"/>
    <cellStyle name="Normal 2 3 2 4 4" xfId="3025" xr:uid="{00000000-0005-0000-0000-0000E20B0000}"/>
    <cellStyle name="Normal 2 3 2 4 4 2" xfId="13099" xr:uid="{00000000-0005-0000-0000-00003C330000}"/>
    <cellStyle name="Normal 2 3 2 4 4 2 3" xfId="28194" xr:uid="{00000000-0005-0000-0000-0000366E0000}"/>
    <cellStyle name="Normal 2 3 2 4 4 3" xfId="8079" xr:uid="{00000000-0005-0000-0000-0000A01F0000}"/>
    <cellStyle name="Normal 2 3 2 4 4 3 3" xfId="23177" xr:uid="{00000000-0005-0000-0000-00009D5A0000}"/>
    <cellStyle name="Normal 2 3 2 4 4 5" xfId="18164" xr:uid="{00000000-0005-0000-0000-000008470000}"/>
    <cellStyle name="Normal 2 3 2 4 5" xfId="4718" xr:uid="{00000000-0005-0000-0000-00007F120000}"/>
    <cellStyle name="Normal 2 3 2 4 5 2" xfId="14770" xr:uid="{00000000-0005-0000-0000-0000C3390000}"/>
    <cellStyle name="Normal 2 3 2 4 5 2 3" xfId="29865" xr:uid="{00000000-0005-0000-0000-0000BD740000}"/>
    <cellStyle name="Normal 2 3 2 4 5 3" xfId="9750" xr:uid="{00000000-0005-0000-0000-000027260000}"/>
    <cellStyle name="Normal 2 3 2 4 5 3 3" xfId="24848" xr:uid="{00000000-0005-0000-0000-000024610000}"/>
    <cellStyle name="Normal 2 3 2 4 5 5" xfId="19835" xr:uid="{00000000-0005-0000-0000-00008F4D0000}"/>
    <cellStyle name="Normal 2 3 2 4 6" xfId="11428" xr:uid="{00000000-0005-0000-0000-0000B52C0000}"/>
    <cellStyle name="Normal 2 3 2 4 6 3" xfId="26523" xr:uid="{00000000-0005-0000-0000-0000AF670000}"/>
    <cellStyle name="Normal 2 3 2 4 7" xfId="6407" xr:uid="{00000000-0005-0000-0000-000018190000}"/>
    <cellStyle name="Normal 2 3 2 4 7 3" xfId="21506" xr:uid="{00000000-0005-0000-0000-000016540000}"/>
    <cellStyle name="Normal 2 3 2 4 9" xfId="16493" xr:uid="{00000000-0005-0000-0000-000081400000}"/>
    <cellStyle name="Normal 2 3 2 5" xfId="1542" xr:uid="{00000000-0005-0000-0000-000016060000}"/>
    <cellStyle name="Normal 2 3 2 5 2" xfId="2383" xr:uid="{00000000-0005-0000-0000-00005F090000}"/>
    <cellStyle name="Normal 2 3 2 5 2 2" xfId="4072" xr:uid="{00000000-0005-0000-0000-0000F90F0000}"/>
    <cellStyle name="Normal 2 3 2 5 2 2 2" xfId="14145" xr:uid="{00000000-0005-0000-0000-000052370000}"/>
    <cellStyle name="Normal 2 3 2 5 2 2 2 3" xfId="29240" xr:uid="{00000000-0005-0000-0000-00004C720000}"/>
    <cellStyle name="Normal 2 3 2 5 2 2 3" xfId="9125" xr:uid="{00000000-0005-0000-0000-0000B6230000}"/>
    <cellStyle name="Normal 2 3 2 5 2 2 3 3" xfId="24223" xr:uid="{00000000-0005-0000-0000-0000B35E0000}"/>
    <cellStyle name="Normal 2 3 2 5 2 2 5" xfId="19210" xr:uid="{00000000-0005-0000-0000-00001E4B0000}"/>
    <cellStyle name="Normal 2 3 2 5 2 3" xfId="5764" xr:uid="{00000000-0005-0000-0000-000095160000}"/>
    <cellStyle name="Normal 2 3 2 5 2 3 2" xfId="15816" xr:uid="{00000000-0005-0000-0000-0000D93D0000}"/>
    <cellStyle name="Normal 2 3 2 5 2 3 2 3" xfId="30911" xr:uid="{00000000-0005-0000-0000-0000D3780000}"/>
    <cellStyle name="Normal 2 3 2 5 2 3 3" xfId="10796" xr:uid="{00000000-0005-0000-0000-00003D2A0000}"/>
    <cellStyle name="Normal 2 3 2 5 2 3 3 3" xfId="25894" xr:uid="{00000000-0005-0000-0000-00003A650000}"/>
    <cellStyle name="Normal 2 3 2 5 2 3 5" xfId="20881" xr:uid="{00000000-0005-0000-0000-0000A5510000}"/>
    <cellStyle name="Normal 2 3 2 5 2 4" xfId="12474" xr:uid="{00000000-0005-0000-0000-0000CB300000}"/>
    <cellStyle name="Normal 2 3 2 5 2 4 3" xfId="27569" xr:uid="{00000000-0005-0000-0000-0000C56B0000}"/>
    <cellStyle name="Normal 2 3 2 5 2 5" xfId="7453" xr:uid="{00000000-0005-0000-0000-00002E1D0000}"/>
    <cellStyle name="Normal 2 3 2 5 2 5 3" xfId="22552" xr:uid="{00000000-0005-0000-0000-00002C580000}"/>
    <cellStyle name="Normal 2 3 2 5 2 7" xfId="17539" xr:uid="{00000000-0005-0000-0000-000097440000}"/>
    <cellStyle name="Normal 2 3 2 5 3" xfId="3235" xr:uid="{00000000-0005-0000-0000-0000B40C0000}"/>
    <cellStyle name="Normal 2 3 2 5 3 2" xfId="13309" xr:uid="{00000000-0005-0000-0000-00000E340000}"/>
    <cellStyle name="Normal 2 3 2 5 3 2 3" xfId="28404" xr:uid="{00000000-0005-0000-0000-0000086F0000}"/>
    <cellStyle name="Normal 2 3 2 5 3 3" xfId="8289" xr:uid="{00000000-0005-0000-0000-000072200000}"/>
    <cellStyle name="Normal 2 3 2 5 3 3 3" xfId="23387" xr:uid="{00000000-0005-0000-0000-00006F5B0000}"/>
    <cellStyle name="Normal 2 3 2 5 3 5" xfId="18374" xr:uid="{00000000-0005-0000-0000-0000DA470000}"/>
    <cellStyle name="Normal 2 3 2 5 4" xfId="4928" xr:uid="{00000000-0005-0000-0000-000051130000}"/>
    <cellStyle name="Normal 2 3 2 5 4 2" xfId="14980" xr:uid="{00000000-0005-0000-0000-0000953A0000}"/>
    <cellStyle name="Normal 2 3 2 5 4 2 3" xfId="30075" xr:uid="{00000000-0005-0000-0000-00008F750000}"/>
    <cellStyle name="Normal 2 3 2 5 4 3" xfId="9960" xr:uid="{00000000-0005-0000-0000-0000F9260000}"/>
    <cellStyle name="Normal 2 3 2 5 4 3 3" xfId="25058" xr:uid="{00000000-0005-0000-0000-0000F6610000}"/>
    <cellStyle name="Normal 2 3 2 5 4 5" xfId="20045" xr:uid="{00000000-0005-0000-0000-0000614E0000}"/>
    <cellStyle name="Normal 2 3 2 5 5" xfId="11638" xr:uid="{00000000-0005-0000-0000-0000872D0000}"/>
    <cellStyle name="Normal 2 3 2 5 5 3" xfId="26733" xr:uid="{00000000-0005-0000-0000-000081680000}"/>
    <cellStyle name="Normal 2 3 2 5 6" xfId="6617" xr:uid="{00000000-0005-0000-0000-0000EA190000}"/>
    <cellStyle name="Normal 2 3 2 5 6 3" xfId="21716" xr:uid="{00000000-0005-0000-0000-0000E8540000}"/>
    <cellStyle name="Normal 2 3 2 5 8" xfId="16703" xr:uid="{00000000-0005-0000-0000-000053410000}"/>
    <cellStyle name="Normal 2 3 2 6" xfId="1963" xr:uid="{00000000-0005-0000-0000-0000BB070000}"/>
    <cellStyle name="Normal 2 3 2 6 2" xfId="3654" xr:uid="{00000000-0005-0000-0000-0000570E0000}"/>
    <cellStyle name="Normal 2 3 2 6 2 2" xfId="13727" xr:uid="{00000000-0005-0000-0000-0000B0350000}"/>
    <cellStyle name="Normal 2 3 2 6 2 2 3" xfId="28822" xr:uid="{00000000-0005-0000-0000-0000AA700000}"/>
    <cellStyle name="Normal 2 3 2 6 2 3" xfId="8707" xr:uid="{00000000-0005-0000-0000-000014220000}"/>
    <cellStyle name="Normal 2 3 2 6 2 3 3" xfId="23805" xr:uid="{00000000-0005-0000-0000-0000115D0000}"/>
    <cellStyle name="Normal 2 3 2 6 2 5" xfId="18792" xr:uid="{00000000-0005-0000-0000-00007C490000}"/>
    <cellStyle name="Normal 2 3 2 6 3" xfId="5346" xr:uid="{00000000-0005-0000-0000-0000F3140000}"/>
    <cellStyle name="Normal 2 3 2 6 3 2" xfId="15398" xr:uid="{00000000-0005-0000-0000-0000373C0000}"/>
    <cellStyle name="Normal 2 3 2 6 3 2 3" xfId="30493" xr:uid="{00000000-0005-0000-0000-000031770000}"/>
    <cellStyle name="Normal 2 3 2 6 3 3" xfId="10378" xr:uid="{00000000-0005-0000-0000-00009B280000}"/>
    <cellStyle name="Normal 2 3 2 6 3 3 3" xfId="25476" xr:uid="{00000000-0005-0000-0000-000098630000}"/>
    <cellStyle name="Normal 2 3 2 6 3 5" xfId="20463" xr:uid="{00000000-0005-0000-0000-000003500000}"/>
    <cellStyle name="Normal 2 3 2 6 4" xfId="12056" xr:uid="{00000000-0005-0000-0000-0000292F0000}"/>
    <cellStyle name="Normal 2 3 2 6 4 3" xfId="27151" xr:uid="{00000000-0005-0000-0000-0000236A0000}"/>
    <cellStyle name="Normal 2 3 2 6 5" xfId="7035" xr:uid="{00000000-0005-0000-0000-00008C1B0000}"/>
    <cellStyle name="Normal 2 3 2 6 5 3" xfId="22134" xr:uid="{00000000-0005-0000-0000-00008A560000}"/>
    <cellStyle name="Normal 2 3 2 6 7" xfId="17121" xr:uid="{00000000-0005-0000-0000-0000F5420000}"/>
    <cellStyle name="Normal 2 3 2 7" xfId="2813" xr:uid="{00000000-0005-0000-0000-00000E0B0000}"/>
    <cellStyle name="Normal 2 3 2 7 2" xfId="12891" xr:uid="{00000000-0005-0000-0000-00006C320000}"/>
    <cellStyle name="Normal 2 3 2 7 2 3" xfId="27986" xr:uid="{00000000-0005-0000-0000-0000666D0000}"/>
    <cellStyle name="Normal 2 3 2 7 3" xfId="7871" xr:uid="{00000000-0005-0000-0000-0000D01E0000}"/>
    <cellStyle name="Normal 2 3 2 7 3 3" xfId="22969" xr:uid="{00000000-0005-0000-0000-0000CD590000}"/>
    <cellStyle name="Normal 2 3 2 7 5" xfId="17956" xr:uid="{00000000-0005-0000-0000-000038460000}"/>
    <cellStyle name="Normal 2 3 2 8" xfId="4507" xr:uid="{00000000-0005-0000-0000-0000AC110000}"/>
    <cellStyle name="Normal 2 3 2 8 2" xfId="14562" xr:uid="{00000000-0005-0000-0000-0000F3380000}"/>
    <cellStyle name="Normal 2 3 2 8 2 3" xfId="29657" xr:uid="{00000000-0005-0000-0000-0000ED730000}"/>
    <cellStyle name="Normal 2 3 2 8 3" xfId="9542" xr:uid="{00000000-0005-0000-0000-000057250000}"/>
    <cellStyle name="Normal 2 3 2 8 3 3" xfId="24640" xr:uid="{00000000-0005-0000-0000-000054600000}"/>
    <cellStyle name="Normal 2 3 2 8 5" xfId="19627" xr:uid="{00000000-0005-0000-0000-0000BF4C0000}"/>
    <cellStyle name="Normal 2 3 2 9" xfId="11218" xr:uid="{00000000-0005-0000-0000-0000E32B0000}"/>
    <cellStyle name="Normal 2 3 2 9 3" xfId="26315" xr:uid="{00000000-0005-0000-0000-0000DF660000}"/>
    <cellStyle name="Normal 2 3 3" xfId="831" xr:uid="{00000000-0005-0000-0000-00004E030000}"/>
    <cellStyle name="Normal 2 3 4" xfId="832" xr:uid="{00000000-0005-0000-0000-00004F030000}"/>
    <cellStyle name="Normal 2 3 4 10" xfId="6198" xr:uid="{00000000-0005-0000-0000-000047180000}"/>
    <cellStyle name="Normal 2 3 4 10 3" xfId="21299" xr:uid="{00000000-0005-0000-0000-000047530000}"/>
    <cellStyle name="Normal 2 3 4 12" xfId="16284" xr:uid="{00000000-0005-0000-0000-0000B03F0000}"/>
    <cellStyle name="Normal 2 3 4 2" xfId="1163" xr:uid="{00000000-0005-0000-0000-00009B040000}"/>
    <cellStyle name="Normal 2 3 4 2 11" xfId="16338" xr:uid="{00000000-0005-0000-0000-0000E63F0000}"/>
    <cellStyle name="Normal 2 3 4 2 2" xfId="1271" xr:uid="{00000000-0005-0000-0000-000007050000}"/>
    <cellStyle name="Normal 2 3 4 2 2 10" xfId="16442" xr:uid="{00000000-0005-0000-0000-00004E400000}"/>
    <cellStyle name="Normal 2 3 4 2 2 2" xfId="1488" xr:uid="{00000000-0005-0000-0000-0000E0050000}"/>
    <cellStyle name="Normal 2 3 4 2 2 2 2" xfId="1909" xr:uid="{00000000-0005-0000-0000-000085070000}"/>
    <cellStyle name="Normal 2 3 4 2 2 2 2 2" xfId="2748" xr:uid="{00000000-0005-0000-0000-0000CC0A0000}"/>
    <cellStyle name="Normal 2 3 4 2 2 2 2 2 2" xfId="4437" xr:uid="{00000000-0005-0000-0000-000066110000}"/>
    <cellStyle name="Normal 2 3 4 2 2 2 2 2 2 2" xfId="14510" xr:uid="{00000000-0005-0000-0000-0000BF380000}"/>
    <cellStyle name="Normal 2 3 4 2 2 2 2 2 2 2 3" xfId="29605" xr:uid="{00000000-0005-0000-0000-0000B9730000}"/>
    <cellStyle name="Normal 2 3 4 2 2 2 2 2 2 3" xfId="9490" xr:uid="{00000000-0005-0000-0000-000023250000}"/>
    <cellStyle name="Normal 2 3 4 2 2 2 2 2 2 3 3" xfId="24588" xr:uid="{00000000-0005-0000-0000-000020600000}"/>
    <cellStyle name="Normal 2 3 4 2 2 2 2 2 2 5" xfId="19575" xr:uid="{00000000-0005-0000-0000-00008B4C0000}"/>
    <cellStyle name="Normal 2 3 4 2 2 2 2 2 3" xfId="6129" xr:uid="{00000000-0005-0000-0000-000002180000}"/>
    <cellStyle name="Normal 2 3 4 2 2 2 2 2 3 2" xfId="16181" xr:uid="{00000000-0005-0000-0000-0000463F0000}"/>
    <cellStyle name="Normal 2 3 4 2 2 2 2 2 3 2 3" xfId="31276" xr:uid="{00000000-0005-0000-0000-0000407A0000}"/>
    <cellStyle name="Normal 2 3 4 2 2 2 2 2 3 3" xfId="11161" xr:uid="{00000000-0005-0000-0000-0000AA2B0000}"/>
    <cellStyle name="Normal 2 3 4 2 2 2 2 2 3 3 3" xfId="26259" xr:uid="{00000000-0005-0000-0000-0000A7660000}"/>
    <cellStyle name="Normal 2 3 4 2 2 2 2 2 3 5" xfId="21246" xr:uid="{00000000-0005-0000-0000-000012530000}"/>
    <cellStyle name="Normal 2 3 4 2 2 2 2 2 4" xfId="12839" xr:uid="{00000000-0005-0000-0000-000038320000}"/>
    <cellStyle name="Normal 2 3 4 2 2 2 2 2 4 3" xfId="27934" xr:uid="{00000000-0005-0000-0000-0000326D0000}"/>
    <cellStyle name="Normal 2 3 4 2 2 2 2 2 5" xfId="7818" xr:uid="{00000000-0005-0000-0000-00009B1E0000}"/>
    <cellStyle name="Normal 2 3 4 2 2 2 2 2 5 3" xfId="22917" xr:uid="{00000000-0005-0000-0000-000099590000}"/>
    <cellStyle name="Normal 2 3 4 2 2 2 2 2 7" xfId="17904" xr:uid="{00000000-0005-0000-0000-000004460000}"/>
    <cellStyle name="Normal 2 3 4 2 2 2 2 3" xfId="3600" xr:uid="{00000000-0005-0000-0000-0000210E0000}"/>
    <cellStyle name="Normal 2 3 4 2 2 2 2 3 2" xfId="13674" xr:uid="{00000000-0005-0000-0000-00007B350000}"/>
    <cellStyle name="Normal 2 3 4 2 2 2 2 3 2 3" xfId="28769" xr:uid="{00000000-0005-0000-0000-000075700000}"/>
    <cellStyle name="Normal 2 3 4 2 2 2 2 3 3" xfId="8654" xr:uid="{00000000-0005-0000-0000-0000DF210000}"/>
    <cellStyle name="Normal 2 3 4 2 2 2 2 3 3 3" xfId="23752" xr:uid="{00000000-0005-0000-0000-0000DC5C0000}"/>
    <cellStyle name="Normal 2 3 4 2 2 2 2 3 5" xfId="18739" xr:uid="{00000000-0005-0000-0000-000047490000}"/>
    <cellStyle name="Normal 2 3 4 2 2 2 2 4" xfId="5293" xr:uid="{00000000-0005-0000-0000-0000BE140000}"/>
    <cellStyle name="Normal 2 3 4 2 2 2 2 4 2" xfId="15345" xr:uid="{00000000-0005-0000-0000-0000023C0000}"/>
    <cellStyle name="Normal 2 3 4 2 2 2 2 4 2 3" xfId="30440" xr:uid="{00000000-0005-0000-0000-0000FC760000}"/>
    <cellStyle name="Normal 2 3 4 2 2 2 2 4 3" xfId="10325" xr:uid="{00000000-0005-0000-0000-000066280000}"/>
    <cellStyle name="Normal 2 3 4 2 2 2 2 4 3 3" xfId="25423" xr:uid="{00000000-0005-0000-0000-000063630000}"/>
    <cellStyle name="Normal 2 3 4 2 2 2 2 4 5" xfId="20410" xr:uid="{00000000-0005-0000-0000-0000CE4F0000}"/>
    <cellStyle name="Normal 2 3 4 2 2 2 2 5" xfId="12003" xr:uid="{00000000-0005-0000-0000-0000F42E0000}"/>
    <cellStyle name="Normal 2 3 4 2 2 2 2 5 3" xfId="27098" xr:uid="{00000000-0005-0000-0000-0000EE690000}"/>
    <cellStyle name="Normal 2 3 4 2 2 2 2 6" xfId="6982" xr:uid="{00000000-0005-0000-0000-0000571B0000}"/>
    <cellStyle name="Normal 2 3 4 2 2 2 2 6 3" xfId="22081" xr:uid="{00000000-0005-0000-0000-000055560000}"/>
    <cellStyle name="Normal 2 3 4 2 2 2 2 8" xfId="17068" xr:uid="{00000000-0005-0000-0000-0000C0420000}"/>
    <cellStyle name="Normal 2 3 4 2 2 2 3" xfId="2330" xr:uid="{00000000-0005-0000-0000-00002A090000}"/>
    <cellStyle name="Normal 2 3 4 2 2 2 3 2" xfId="4019" xr:uid="{00000000-0005-0000-0000-0000C40F0000}"/>
    <cellStyle name="Normal 2 3 4 2 2 2 3 2 2" xfId="14092" xr:uid="{00000000-0005-0000-0000-00001D370000}"/>
    <cellStyle name="Normal 2 3 4 2 2 2 3 2 2 3" xfId="29187" xr:uid="{00000000-0005-0000-0000-000017720000}"/>
    <cellStyle name="Normal 2 3 4 2 2 2 3 2 3" xfId="9072" xr:uid="{00000000-0005-0000-0000-000081230000}"/>
    <cellStyle name="Normal 2 3 4 2 2 2 3 2 3 3" xfId="24170" xr:uid="{00000000-0005-0000-0000-00007E5E0000}"/>
    <cellStyle name="Normal 2 3 4 2 2 2 3 2 5" xfId="19157" xr:uid="{00000000-0005-0000-0000-0000E94A0000}"/>
    <cellStyle name="Normal 2 3 4 2 2 2 3 3" xfId="5711" xr:uid="{00000000-0005-0000-0000-000060160000}"/>
    <cellStyle name="Normal 2 3 4 2 2 2 3 3 2" xfId="15763" xr:uid="{00000000-0005-0000-0000-0000A43D0000}"/>
    <cellStyle name="Normal 2 3 4 2 2 2 3 3 2 3" xfId="30858" xr:uid="{00000000-0005-0000-0000-00009E780000}"/>
    <cellStyle name="Normal 2 3 4 2 2 2 3 3 3" xfId="10743" xr:uid="{00000000-0005-0000-0000-0000082A0000}"/>
    <cellStyle name="Normal 2 3 4 2 2 2 3 3 3 3" xfId="25841" xr:uid="{00000000-0005-0000-0000-000005650000}"/>
    <cellStyle name="Normal 2 3 4 2 2 2 3 3 5" xfId="20828" xr:uid="{00000000-0005-0000-0000-000070510000}"/>
    <cellStyle name="Normal 2 3 4 2 2 2 3 4" xfId="12421" xr:uid="{00000000-0005-0000-0000-000096300000}"/>
    <cellStyle name="Normal 2 3 4 2 2 2 3 4 3" xfId="27516" xr:uid="{00000000-0005-0000-0000-0000906B0000}"/>
    <cellStyle name="Normal 2 3 4 2 2 2 3 5" xfId="7400" xr:uid="{00000000-0005-0000-0000-0000F91C0000}"/>
    <cellStyle name="Normal 2 3 4 2 2 2 3 5 3" xfId="22499" xr:uid="{00000000-0005-0000-0000-0000F7570000}"/>
    <cellStyle name="Normal 2 3 4 2 2 2 3 7" xfId="17486" xr:uid="{00000000-0005-0000-0000-000062440000}"/>
    <cellStyle name="Normal 2 3 4 2 2 2 4" xfId="3182" xr:uid="{00000000-0005-0000-0000-00007F0C0000}"/>
    <cellStyle name="Normal 2 3 4 2 2 2 4 2" xfId="13256" xr:uid="{00000000-0005-0000-0000-0000D9330000}"/>
    <cellStyle name="Normal 2 3 4 2 2 2 4 2 3" xfId="28351" xr:uid="{00000000-0005-0000-0000-0000D36E0000}"/>
    <cellStyle name="Normal 2 3 4 2 2 2 4 3" xfId="8236" xr:uid="{00000000-0005-0000-0000-00003D200000}"/>
    <cellStyle name="Normal 2 3 4 2 2 2 4 3 3" xfId="23334" xr:uid="{00000000-0005-0000-0000-00003A5B0000}"/>
    <cellStyle name="Normal 2 3 4 2 2 2 4 5" xfId="18321" xr:uid="{00000000-0005-0000-0000-0000A5470000}"/>
    <cellStyle name="Normal 2 3 4 2 2 2 5" xfId="4875" xr:uid="{00000000-0005-0000-0000-00001C130000}"/>
    <cellStyle name="Normal 2 3 4 2 2 2 5 2" xfId="14927" xr:uid="{00000000-0005-0000-0000-0000603A0000}"/>
    <cellStyle name="Normal 2 3 4 2 2 2 5 2 3" xfId="30022" xr:uid="{00000000-0005-0000-0000-00005A750000}"/>
    <cellStyle name="Normal 2 3 4 2 2 2 5 3" xfId="9907" xr:uid="{00000000-0005-0000-0000-0000C4260000}"/>
    <cellStyle name="Normal 2 3 4 2 2 2 5 3 3" xfId="25005" xr:uid="{00000000-0005-0000-0000-0000C1610000}"/>
    <cellStyle name="Normal 2 3 4 2 2 2 5 5" xfId="19992" xr:uid="{00000000-0005-0000-0000-00002C4E0000}"/>
    <cellStyle name="Normal 2 3 4 2 2 2 6" xfId="11585" xr:uid="{00000000-0005-0000-0000-0000522D0000}"/>
    <cellStyle name="Normal 2 3 4 2 2 2 6 3" xfId="26680" xr:uid="{00000000-0005-0000-0000-00004C680000}"/>
    <cellStyle name="Normal 2 3 4 2 2 2 7" xfId="6564" xr:uid="{00000000-0005-0000-0000-0000B5190000}"/>
    <cellStyle name="Normal 2 3 4 2 2 2 7 3" xfId="21663" xr:uid="{00000000-0005-0000-0000-0000B3540000}"/>
    <cellStyle name="Normal 2 3 4 2 2 2 9" xfId="16650" xr:uid="{00000000-0005-0000-0000-00001E410000}"/>
    <cellStyle name="Normal 2 3 4 2 2 3" xfId="1701" xr:uid="{00000000-0005-0000-0000-0000B5060000}"/>
    <cellStyle name="Normal 2 3 4 2 2 3 2" xfId="2540" xr:uid="{00000000-0005-0000-0000-0000FC090000}"/>
    <cellStyle name="Normal 2 3 4 2 2 3 2 2" xfId="4229" xr:uid="{00000000-0005-0000-0000-000096100000}"/>
    <cellStyle name="Normal 2 3 4 2 2 3 2 2 2" xfId="14302" xr:uid="{00000000-0005-0000-0000-0000EF370000}"/>
    <cellStyle name="Normal 2 3 4 2 2 3 2 2 2 3" xfId="29397" xr:uid="{00000000-0005-0000-0000-0000E9720000}"/>
    <cellStyle name="Normal 2 3 4 2 2 3 2 2 3" xfId="9282" xr:uid="{00000000-0005-0000-0000-000053240000}"/>
    <cellStyle name="Normal 2 3 4 2 2 3 2 2 3 3" xfId="24380" xr:uid="{00000000-0005-0000-0000-0000505F0000}"/>
    <cellStyle name="Normal 2 3 4 2 2 3 2 2 5" xfId="19367" xr:uid="{00000000-0005-0000-0000-0000BB4B0000}"/>
    <cellStyle name="Normal 2 3 4 2 2 3 2 3" xfId="5921" xr:uid="{00000000-0005-0000-0000-000032170000}"/>
    <cellStyle name="Normal 2 3 4 2 2 3 2 3 2" xfId="15973" xr:uid="{00000000-0005-0000-0000-0000763E0000}"/>
    <cellStyle name="Normal 2 3 4 2 2 3 2 3 2 3" xfId="31068" xr:uid="{00000000-0005-0000-0000-000070790000}"/>
    <cellStyle name="Normal 2 3 4 2 2 3 2 3 3" xfId="10953" xr:uid="{00000000-0005-0000-0000-0000DA2A0000}"/>
    <cellStyle name="Normal 2 3 4 2 2 3 2 3 3 3" xfId="26051" xr:uid="{00000000-0005-0000-0000-0000D7650000}"/>
    <cellStyle name="Normal 2 3 4 2 2 3 2 3 5" xfId="21038" xr:uid="{00000000-0005-0000-0000-000042520000}"/>
    <cellStyle name="Normal 2 3 4 2 2 3 2 4" xfId="12631" xr:uid="{00000000-0005-0000-0000-000068310000}"/>
    <cellStyle name="Normal 2 3 4 2 2 3 2 4 3" xfId="27726" xr:uid="{00000000-0005-0000-0000-0000626C0000}"/>
    <cellStyle name="Normal 2 3 4 2 2 3 2 5" xfId="7610" xr:uid="{00000000-0005-0000-0000-0000CB1D0000}"/>
    <cellStyle name="Normal 2 3 4 2 2 3 2 5 3" xfId="22709" xr:uid="{00000000-0005-0000-0000-0000C9580000}"/>
    <cellStyle name="Normal 2 3 4 2 2 3 2 7" xfId="17696" xr:uid="{00000000-0005-0000-0000-000034450000}"/>
    <cellStyle name="Normal 2 3 4 2 2 3 3" xfId="3392" xr:uid="{00000000-0005-0000-0000-0000510D0000}"/>
    <cellStyle name="Normal 2 3 4 2 2 3 3 2" xfId="13466" xr:uid="{00000000-0005-0000-0000-0000AB340000}"/>
    <cellStyle name="Normal 2 3 4 2 2 3 3 2 3" xfId="28561" xr:uid="{00000000-0005-0000-0000-0000A56F0000}"/>
    <cellStyle name="Normal 2 3 4 2 2 3 3 3" xfId="8446" xr:uid="{00000000-0005-0000-0000-00000F210000}"/>
    <cellStyle name="Normal 2 3 4 2 2 3 3 3 3" xfId="23544" xr:uid="{00000000-0005-0000-0000-00000C5C0000}"/>
    <cellStyle name="Normal 2 3 4 2 2 3 3 5" xfId="18531" xr:uid="{00000000-0005-0000-0000-000077480000}"/>
    <cellStyle name="Normal 2 3 4 2 2 3 4" xfId="5085" xr:uid="{00000000-0005-0000-0000-0000EE130000}"/>
    <cellStyle name="Normal 2 3 4 2 2 3 4 2" xfId="15137" xr:uid="{00000000-0005-0000-0000-0000323B0000}"/>
    <cellStyle name="Normal 2 3 4 2 2 3 4 2 3" xfId="30232" xr:uid="{00000000-0005-0000-0000-00002C760000}"/>
    <cellStyle name="Normal 2 3 4 2 2 3 4 3" xfId="10117" xr:uid="{00000000-0005-0000-0000-000096270000}"/>
    <cellStyle name="Normal 2 3 4 2 2 3 4 3 3" xfId="25215" xr:uid="{00000000-0005-0000-0000-000093620000}"/>
    <cellStyle name="Normal 2 3 4 2 2 3 4 5" xfId="20202" xr:uid="{00000000-0005-0000-0000-0000FE4E0000}"/>
    <cellStyle name="Normal 2 3 4 2 2 3 5" xfId="11795" xr:uid="{00000000-0005-0000-0000-0000242E0000}"/>
    <cellStyle name="Normal 2 3 4 2 2 3 5 3" xfId="26890" xr:uid="{00000000-0005-0000-0000-00001E690000}"/>
    <cellStyle name="Normal 2 3 4 2 2 3 6" xfId="6774" xr:uid="{00000000-0005-0000-0000-0000871A0000}"/>
    <cellStyle name="Normal 2 3 4 2 2 3 6 3" xfId="21873" xr:uid="{00000000-0005-0000-0000-000085550000}"/>
    <cellStyle name="Normal 2 3 4 2 2 3 8" xfId="16860" xr:uid="{00000000-0005-0000-0000-0000F0410000}"/>
    <cellStyle name="Normal 2 3 4 2 2 4" xfId="2122" xr:uid="{00000000-0005-0000-0000-00005A080000}"/>
    <cellStyle name="Normal 2 3 4 2 2 4 2" xfId="3811" xr:uid="{00000000-0005-0000-0000-0000F40E0000}"/>
    <cellStyle name="Normal 2 3 4 2 2 4 2 2" xfId="13884" xr:uid="{00000000-0005-0000-0000-00004D360000}"/>
    <cellStyle name="Normal 2 3 4 2 2 4 2 2 3" xfId="28979" xr:uid="{00000000-0005-0000-0000-000047710000}"/>
    <cellStyle name="Normal 2 3 4 2 2 4 2 3" xfId="8864" xr:uid="{00000000-0005-0000-0000-0000B1220000}"/>
    <cellStyle name="Normal 2 3 4 2 2 4 2 3 3" xfId="23962" xr:uid="{00000000-0005-0000-0000-0000AE5D0000}"/>
    <cellStyle name="Normal 2 3 4 2 2 4 2 5" xfId="18949" xr:uid="{00000000-0005-0000-0000-0000194A0000}"/>
    <cellStyle name="Normal 2 3 4 2 2 4 3" xfId="5503" xr:uid="{00000000-0005-0000-0000-000090150000}"/>
    <cellStyle name="Normal 2 3 4 2 2 4 3 2" xfId="15555" xr:uid="{00000000-0005-0000-0000-0000D43C0000}"/>
    <cellStyle name="Normal 2 3 4 2 2 4 3 2 3" xfId="30650" xr:uid="{00000000-0005-0000-0000-0000CE770000}"/>
    <cellStyle name="Normal 2 3 4 2 2 4 3 3" xfId="10535" xr:uid="{00000000-0005-0000-0000-000038290000}"/>
    <cellStyle name="Normal 2 3 4 2 2 4 3 3 3" xfId="25633" xr:uid="{00000000-0005-0000-0000-000035640000}"/>
    <cellStyle name="Normal 2 3 4 2 2 4 3 5" xfId="20620" xr:uid="{00000000-0005-0000-0000-0000A0500000}"/>
    <cellStyle name="Normal 2 3 4 2 2 4 4" xfId="12213" xr:uid="{00000000-0005-0000-0000-0000C62F0000}"/>
    <cellStyle name="Normal 2 3 4 2 2 4 4 3" xfId="27308" xr:uid="{00000000-0005-0000-0000-0000C06A0000}"/>
    <cellStyle name="Normal 2 3 4 2 2 4 5" xfId="7192" xr:uid="{00000000-0005-0000-0000-0000291C0000}"/>
    <cellStyle name="Normal 2 3 4 2 2 4 5 3" xfId="22291" xr:uid="{00000000-0005-0000-0000-000027570000}"/>
    <cellStyle name="Normal 2 3 4 2 2 4 7" xfId="17278" xr:uid="{00000000-0005-0000-0000-000092430000}"/>
    <cellStyle name="Normal 2 3 4 2 2 5" xfId="2974" xr:uid="{00000000-0005-0000-0000-0000AF0B0000}"/>
    <cellStyle name="Normal 2 3 4 2 2 5 2" xfId="13048" xr:uid="{00000000-0005-0000-0000-000009330000}"/>
    <cellStyle name="Normal 2 3 4 2 2 5 2 3" xfId="28143" xr:uid="{00000000-0005-0000-0000-0000036E0000}"/>
    <cellStyle name="Normal 2 3 4 2 2 5 3" xfId="8028" xr:uid="{00000000-0005-0000-0000-00006D1F0000}"/>
    <cellStyle name="Normal 2 3 4 2 2 5 3 3" xfId="23126" xr:uid="{00000000-0005-0000-0000-00006A5A0000}"/>
    <cellStyle name="Normal 2 3 4 2 2 5 5" xfId="18113" xr:uid="{00000000-0005-0000-0000-0000D5460000}"/>
    <cellStyle name="Normal 2 3 4 2 2 6" xfId="4667" xr:uid="{00000000-0005-0000-0000-00004C120000}"/>
    <cellStyle name="Normal 2 3 4 2 2 6 2" xfId="14719" xr:uid="{00000000-0005-0000-0000-000090390000}"/>
    <cellStyle name="Normal 2 3 4 2 2 6 2 3" xfId="29814" xr:uid="{00000000-0005-0000-0000-00008A740000}"/>
    <cellStyle name="Normal 2 3 4 2 2 6 3" xfId="9699" xr:uid="{00000000-0005-0000-0000-0000F4250000}"/>
    <cellStyle name="Normal 2 3 4 2 2 6 3 3" xfId="24797" xr:uid="{00000000-0005-0000-0000-0000F1600000}"/>
    <cellStyle name="Normal 2 3 4 2 2 6 5" xfId="19784" xr:uid="{00000000-0005-0000-0000-00005C4D0000}"/>
    <cellStyle name="Normal 2 3 4 2 2 7" xfId="11377" xr:uid="{00000000-0005-0000-0000-0000822C0000}"/>
    <cellStyle name="Normal 2 3 4 2 2 7 3" xfId="26472" xr:uid="{00000000-0005-0000-0000-00007C670000}"/>
    <cellStyle name="Normal 2 3 4 2 2 8" xfId="6356" xr:uid="{00000000-0005-0000-0000-0000E5180000}"/>
    <cellStyle name="Normal 2 3 4 2 2 8 3" xfId="21455" xr:uid="{00000000-0005-0000-0000-0000E3530000}"/>
    <cellStyle name="Normal 2 3 4 2 3" xfId="1384" xr:uid="{00000000-0005-0000-0000-000078050000}"/>
    <cellStyle name="Normal 2 3 4 2 3 2" xfId="1805" xr:uid="{00000000-0005-0000-0000-00001D070000}"/>
    <cellStyle name="Normal 2 3 4 2 3 2 2" xfId="2644" xr:uid="{00000000-0005-0000-0000-0000640A0000}"/>
    <cellStyle name="Normal 2 3 4 2 3 2 2 2" xfId="4333" xr:uid="{00000000-0005-0000-0000-0000FE100000}"/>
    <cellStyle name="Normal 2 3 4 2 3 2 2 2 2" xfId="14406" xr:uid="{00000000-0005-0000-0000-000057380000}"/>
    <cellStyle name="Normal 2 3 4 2 3 2 2 2 2 3" xfId="29501" xr:uid="{00000000-0005-0000-0000-000051730000}"/>
    <cellStyle name="Normal 2 3 4 2 3 2 2 2 3" xfId="9386" xr:uid="{00000000-0005-0000-0000-0000BB240000}"/>
    <cellStyle name="Normal 2 3 4 2 3 2 2 2 3 3" xfId="24484" xr:uid="{00000000-0005-0000-0000-0000B85F0000}"/>
    <cellStyle name="Normal 2 3 4 2 3 2 2 2 5" xfId="19471" xr:uid="{00000000-0005-0000-0000-0000234C0000}"/>
    <cellStyle name="Normal 2 3 4 2 3 2 2 3" xfId="6025" xr:uid="{00000000-0005-0000-0000-00009A170000}"/>
    <cellStyle name="Normal 2 3 4 2 3 2 2 3 2" xfId="16077" xr:uid="{00000000-0005-0000-0000-0000DE3E0000}"/>
    <cellStyle name="Normal 2 3 4 2 3 2 2 3 2 3" xfId="31172" xr:uid="{00000000-0005-0000-0000-0000D8790000}"/>
    <cellStyle name="Normal 2 3 4 2 3 2 2 3 3" xfId="11057" xr:uid="{00000000-0005-0000-0000-0000422B0000}"/>
    <cellStyle name="Normal 2 3 4 2 3 2 2 3 3 3" xfId="26155" xr:uid="{00000000-0005-0000-0000-00003F660000}"/>
    <cellStyle name="Normal 2 3 4 2 3 2 2 3 5" xfId="21142" xr:uid="{00000000-0005-0000-0000-0000AA520000}"/>
    <cellStyle name="Normal 2 3 4 2 3 2 2 4" xfId="12735" xr:uid="{00000000-0005-0000-0000-0000D0310000}"/>
    <cellStyle name="Normal 2 3 4 2 3 2 2 4 3" xfId="27830" xr:uid="{00000000-0005-0000-0000-0000CA6C0000}"/>
    <cellStyle name="Normal 2 3 4 2 3 2 2 5" xfId="7714" xr:uid="{00000000-0005-0000-0000-0000331E0000}"/>
    <cellStyle name="Normal 2 3 4 2 3 2 2 5 3" xfId="22813" xr:uid="{00000000-0005-0000-0000-000031590000}"/>
    <cellStyle name="Normal 2 3 4 2 3 2 2 7" xfId="17800" xr:uid="{00000000-0005-0000-0000-00009C450000}"/>
    <cellStyle name="Normal 2 3 4 2 3 2 3" xfId="3496" xr:uid="{00000000-0005-0000-0000-0000B90D0000}"/>
    <cellStyle name="Normal 2 3 4 2 3 2 3 2" xfId="13570" xr:uid="{00000000-0005-0000-0000-000013350000}"/>
    <cellStyle name="Normal 2 3 4 2 3 2 3 2 3" xfId="28665" xr:uid="{00000000-0005-0000-0000-00000D700000}"/>
    <cellStyle name="Normal 2 3 4 2 3 2 3 3" xfId="8550" xr:uid="{00000000-0005-0000-0000-000077210000}"/>
    <cellStyle name="Normal 2 3 4 2 3 2 3 3 3" xfId="23648" xr:uid="{00000000-0005-0000-0000-0000745C0000}"/>
    <cellStyle name="Normal 2 3 4 2 3 2 3 5" xfId="18635" xr:uid="{00000000-0005-0000-0000-0000DF480000}"/>
    <cellStyle name="Normal 2 3 4 2 3 2 4" xfId="5189" xr:uid="{00000000-0005-0000-0000-000056140000}"/>
    <cellStyle name="Normal 2 3 4 2 3 2 4 2" xfId="15241" xr:uid="{00000000-0005-0000-0000-00009A3B0000}"/>
    <cellStyle name="Normal 2 3 4 2 3 2 4 2 3" xfId="30336" xr:uid="{00000000-0005-0000-0000-000094760000}"/>
    <cellStyle name="Normal 2 3 4 2 3 2 4 3" xfId="10221" xr:uid="{00000000-0005-0000-0000-0000FE270000}"/>
    <cellStyle name="Normal 2 3 4 2 3 2 4 3 3" xfId="25319" xr:uid="{00000000-0005-0000-0000-0000FB620000}"/>
    <cellStyle name="Normal 2 3 4 2 3 2 4 5" xfId="20306" xr:uid="{00000000-0005-0000-0000-0000664F0000}"/>
    <cellStyle name="Normal 2 3 4 2 3 2 5" xfId="11899" xr:uid="{00000000-0005-0000-0000-00008C2E0000}"/>
    <cellStyle name="Normal 2 3 4 2 3 2 5 3" xfId="26994" xr:uid="{00000000-0005-0000-0000-000086690000}"/>
    <cellStyle name="Normal 2 3 4 2 3 2 6" xfId="6878" xr:uid="{00000000-0005-0000-0000-0000EF1A0000}"/>
    <cellStyle name="Normal 2 3 4 2 3 2 6 3" xfId="21977" xr:uid="{00000000-0005-0000-0000-0000ED550000}"/>
    <cellStyle name="Normal 2 3 4 2 3 2 8" xfId="16964" xr:uid="{00000000-0005-0000-0000-000058420000}"/>
    <cellStyle name="Normal 2 3 4 2 3 3" xfId="2226" xr:uid="{00000000-0005-0000-0000-0000C2080000}"/>
    <cellStyle name="Normal 2 3 4 2 3 3 2" xfId="3915" xr:uid="{00000000-0005-0000-0000-00005C0F0000}"/>
    <cellStyle name="Normal 2 3 4 2 3 3 2 2" xfId="13988" xr:uid="{00000000-0005-0000-0000-0000B5360000}"/>
    <cellStyle name="Normal 2 3 4 2 3 3 2 2 3" xfId="29083" xr:uid="{00000000-0005-0000-0000-0000AF710000}"/>
    <cellStyle name="Normal 2 3 4 2 3 3 2 3" xfId="8968" xr:uid="{00000000-0005-0000-0000-000019230000}"/>
    <cellStyle name="Normal 2 3 4 2 3 3 2 3 3" xfId="24066" xr:uid="{00000000-0005-0000-0000-0000165E0000}"/>
    <cellStyle name="Normal 2 3 4 2 3 3 2 5" xfId="19053" xr:uid="{00000000-0005-0000-0000-0000814A0000}"/>
    <cellStyle name="Normal 2 3 4 2 3 3 3" xfId="5607" xr:uid="{00000000-0005-0000-0000-0000F8150000}"/>
    <cellStyle name="Normal 2 3 4 2 3 3 3 2" xfId="15659" xr:uid="{00000000-0005-0000-0000-00003C3D0000}"/>
    <cellStyle name="Normal 2 3 4 2 3 3 3 2 3" xfId="30754" xr:uid="{00000000-0005-0000-0000-000036780000}"/>
    <cellStyle name="Normal 2 3 4 2 3 3 3 3" xfId="10639" xr:uid="{00000000-0005-0000-0000-0000A0290000}"/>
    <cellStyle name="Normal 2 3 4 2 3 3 3 3 3" xfId="25737" xr:uid="{00000000-0005-0000-0000-00009D640000}"/>
    <cellStyle name="Normal 2 3 4 2 3 3 3 5" xfId="20724" xr:uid="{00000000-0005-0000-0000-000008510000}"/>
    <cellStyle name="Normal 2 3 4 2 3 3 4" xfId="12317" xr:uid="{00000000-0005-0000-0000-00002E300000}"/>
    <cellStyle name="Normal 2 3 4 2 3 3 4 3" xfId="27412" xr:uid="{00000000-0005-0000-0000-0000286B0000}"/>
    <cellStyle name="Normal 2 3 4 2 3 3 5" xfId="7296" xr:uid="{00000000-0005-0000-0000-0000911C0000}"/>
    <cellStyle name="Normal 2 3 4 2 3 3 5 3" xfId="22395" xr:uid="{00000000-0005-0000-0000-00008F570000}"/>
    <cellStyle name="Normal 2 3 4 2 3 3 7" xfId="17382" xr:uid="{00000000-0005-0000-0000-0000FA430000}"/>
    <cellStyle name="Normal 2 3 4 2 3 4" xfId="3078" xr:uid="{00000000-0005-0000-0000-0000170C0000}"/>
    <cellStyle name="Normal 2 3 4 2 3 4 2" xfId="13152" xr:uid="{00000000-0005-0000-0000-000071330000}"/>
    <cellStyle name="Normal 2 3 4 2 3 4 2 3" xfId="28247" xr:uid="{00000000-0005-0000-0000-00006B6E0000}"/>
    <cellStyle name="Normal 2 3 4 2 3 4 3" xfId="8132" xr:uid="{00000000-0005-0000-0000-0000D51F0000}"/>
    <cellStyle name="Normal 2 3 4 2 3 4 3 3" xfId="23230" xr:uid="{00000000-0005-0000-0000-0000D25A0000}"/>
    <cellStyle name="Normal 2 3 4 2 3 4 5" xfId="18217" xr:uid="{00000000-0005-0000-0000-00003D470000}"/>
    <cellStyle name="Normal 2 3 4 2 3 5" xfId="4771" xr:uid="{00000000-0005-0000-0000-0000B4120000}"/>
    <cellStyle name="Normal 2 3 4 2 3 5 2" xfId="14823" xr:uid="{00000000-0005-0000-0000-0000F8390000}"/>
    <cellStyle name="Normal 2 3 4 2 3 5 2 3" xfId="29918" xr:uid="{00000000-0005-0000-0000-0000F2740000}"/>
    <cellStyle name="Normal 2 3 4 2 3 5 3" xfId="9803" xr:uid="{00000000-0005-0000-0000-00005C260000}"/>
    <cellStyle name="Normal 2 3 4 2 3 5 3 3" xfId="24901" xr:uid="{00000000-0005-0000-0000-000059610000}"/>
    <cellStyle name="Normal 2 3 4 2 3 5 5" xfId="19888" xr:uid="{00000000-0005-0000-0000-0000C44D0000}"/>
    <cellStyle name="Normal 2 3 4 2 3 6" xfId="11481" xr:uid="{00000000-0005-0000-0000-0000EA2C0000}"/>
    <cellStyle name="Normal 2 3 4 2 3 6 3" xfId="26576" xr:uid="{00000000-0005-0000-0000-0000E4670000}"/>
    <cellStyle name="Normal 2 3 4 2 3 7" xfId="6460" xr:uid="{00000000-0005-0000-0000-00004D190000}"/>
    <cellStyle name="Normal 2 3 4 2 3 7 3" xfId="21559" xr:uid="{00000000-0005-0000-0000-00004B540000}"/>
    <cellStyle name="Normal 2 3 4 2 3 9" xfId="16546" xr:uid="{00000000-0005-0000-0000-0000B6400000}"/>
    <cellStyle name="Normal 2 3 4 2 4" xfId="1597" xr:uid="{00000000-0005-0000-0000-00004D060000}"/>
    <cellStyle name="Normal 2 3 4 2 4 2" xfId="2436" xr:uid="{00000000-0005-0000-0000-000094090000}"/>
    <cellStyle name="Normal 2 3 4 2 4 2 2" xfId="4125" xr:uid="{00000000-0005-0000-0000-00002E100000}"/>
    <cellStyle name="Normal 2 3 4 2 4 2 2 2" xfId="14198" xr:uid="{00000000-0005-0000-0000-000087370000}"/>
    <cellStyle name="Normal 2 3 4 2 4 2 2 2 3" xfId="29293" xr:uid="{00000000-0005-0000-0000-000081720000}"/>
    <cellStyle name="Normal 2 3 4 2 4 2 2 3" xfId="9178" xr:uid="{00000000-0005-0000-0000-0000EB230000}"/>
    <cellStyle name="Normal 2 3 4 2 4 2 2 3 3" xfId="24276" xr:uid="{00000000-0005-0000-0000-0000E85E0000}"/>
    <cellStyle name="Normal 2 3 4 2 4 2 2 5" xfId="19263" xr:uid="{00000000-0005-0000-0000-0000534B0000}"/>
    <cellStyle name="Normal 2 3 4 2 4 2 3" xfId="5817" xr:uid="{00000000-0005-0000-0000-0000CA160000}"/>
    <cellStyle name="Normal 2 3 4 2 4 2 3 2" xfId="15869" xr:uid="{00000000-0005-0000-0000-00000E3E0000}"/>
    <cellStyle name="Normal 2 3 4 2 4 2 3 2 3" xfId="30964" xr:uid="{00000000-0005-0000-0000-000008790000}"/>
    <cellStyle name="Normal 2 3 4 2 4 2 3 3" xfId="10849" xr:uid="{00000000-0005-0000-0000-0000722A0000}"/>
    <cellStyle name="Normal 2 3 4 2 4 2 3 3 3" xfId="25947" xr:uid="{00000000-0005-0000-0000-00006F650000}"/>
    <cellStyle name="Normal 2 3 4 2 4 2 3 5" xfId="20934" xr:uid="{00000000-0005-0000-0000-0000DA510000}"/>
    <cellStyle name="Normal 2 3 4 2 4 2 4" xfId="12527" xr:uid="{00000000-0005-0000-0000-000000310000}"/>
    <cellStyle name="Normal 2 3 4 2 4 2 4 3" xfId="27622" xr:uid="{00000000-0005-0000-0000-0000FA6B0000}"/>
    <cellStyle name="Normal 2 3 4 2 4 2 5" xfId="7506" xr:uid="{00000000-0005-0000-0000-0000631D0000}"/>
    <cellStyle name="Normal 2 3 4 2 4 2 5 3" xfId="22605" xr:uid="{00000000-0005-0000-0000-000061580000}"/>
    <cellStyle name="Normal 2 3 4 2 4 2 7" xfId="17592" xr:uid="{00000000-0005-0000-0000-0000CC440000}"/>
    <cellStyle name="Normal 2 3 4 2 4 3" xfId="3288" xr:uid="{00000000-0005-0000-0000-0000E90C0000}"/>
    <cellStyle name="Normal 2 3 4 2 4 3 2" xfId="13362" xr:uid="{00000000-0005-0000-0000-000043340000}"/>
    <cellStyle name="Normal 2 3 4 2 4 3 2 3" xfId="28457" xr:uid="{00000000-0005-0000-0000-00003D6F0000}"/>
    <cellStyle name="Normal 2 3 4 2 4 3 3" xfId="8342" xr:uid="{00000000-0005-0000-0000-0000A7200000}"/>
    <cellStyle name="Normal 2 3 4 2 4 3 3 3" xfId="23440" xr:uid="{00000000-0005-0000-0000-0000A45B0000}"/>
    <cellStyle name="Normal 2 3 4 2 4 3 5" xfId="18427" xr:uid="{00000000-0005-0000-0000-00000F480000}"/>
    <cellStyle name="Normal 2 3 4 2 4 4" xfId="4981" xr:uid="{00000000-0005-0000-0000-000086130000}"/>
    <cellStyle name="Normal 2 3 4 2 4 4 2" xfId="15033" xr:uid="{00000000-0005-0000-0000-0000CA3A0000}"/>
    <cellStyle name="Normal 2 3 4 2 4 4 2 3" xfId="30128" xr:uid="{00000000-0005-0000-0000-0000C4750000}"/>
    <cellStyle name="Normal 2 3 4 2 4 4 3" xfId="10013" xr:uid="{00000000-0005-0000-0000-00002E270000}"/>
    <cellStyle name="Normal 2 3 4 2 4 4 3 3" xfId="25111" xr:uid="{00000000-0005-0000-0000-00002B620000}"/>
    <cellStyle name="Normal 2 3 4 2 4 4 5" xfId="20098" xr:uid="{00000000-0005-0000-0000-0000964E0000}"/>
    <cellStyle name="Normal 2 3 4 2 4 5" xfId="11691" xr:uid="{00000000-0005-0000-0000-0000BC2D0000}"/>
    <cellStyle name="Normal 2 3 4 2 4 5 3" xfId="26786" xr:uid="{00000000-0005-0000-0000-0000B6680000}"/>
    <cellStyle name="Normal 2 3 4 2 4 6" xfId="6670" xr:uid="{00000000-0005-0000-0000-00001F1A0000}"/>
    <cellStyle name="Normal 2 3 4 2 4 6 3" xfId="21769" xr:uid="{00000000-0005-0000-0000-00001D550000}"/>
    <cellStyle name="Normal 2 3 4 2 4 8" xfId="16756" xr:uid="{00000000-0005-0000-0000-000088410000}"/>
    <cellStyle name="Normal 2 3 4 2 5" xfId="2018" xr:uid="{00000000-0005-0000-0000-0000F2070000}"/>
    <cellStyle name="Normal 2 3 4 2 5 2" xfId="3707" xr:uid="{00000000-0005-0000-0000-00008C0E0000}"/>
    <cellStyle name="Normal 2 3 4 2 5 2 2" xfId="13780" xr:uid="{00000000-0005-0000-0000-0000E5350000}"/>
    <cellStyle name="Normal 2 3 4 2 5 2 2 3" xfId="28875" xr:uid="{00000000-0005-0000-0000-0000DF700000}"/>
    <cellStyle name="Normal 2 3 4 2 5 2 3" xfId="8760" xr:uid="{00000000-0005-0000-0000-000049220000}"/>
    <cellStyle name="Normal 2 3 4 2 5 2 3 3" xfId="23858" xr:uid="{00000000-0005-0000-0000-0000465D0000}"/>
    <cellStyle name="Normal 2 3 4 2 5 2 5" xfId="18845" xr:uid="{00000000-0005-0000-0000-0000B1490000}"/>
    <cellStyle name="Normal 2 3 4 2 5 3" xfId="5399" xr:uid="{00000000-0005-0000-0000-000028150000}"/>
    <cellStyle name="Normal 2 3 4 2 5 3 2" xfId="15451" xr:uid="{00000000-0005-0000-0000-00006C3C0000}"/>
    <cellStyle name="Normal 2 3 4 2 5 3 2 3" xfId="30546" xr:uid="{00000000-0005-0000-0000-000066770000}"/>
    <cellStyle name="Normal 2 3 4 2 5 3 3" xfId="10431" xr:uid="{00000000-0005-0000-0000-0000D0280000}"/>
    <cellStyle name="Normal 2 3 4 2 5 3 3 3" xfId="25529" xr:uid="{00000000-0005-0000-0000-0000CD630000}"/>
    <cellStyle name="Normal 2 3 4 2 5 3 5" xfId="20516" xr:uid="{00000000-0005-0000-0000-000038500000}"/>
    <cellStyle name="Normal 2 3 4 2 5 4" xfId="12109" xr:uid="{00000000-0005-0000-0000-00005E2F0000}"/>
    <cellStyle name="Normal 2 3 4 2 5 4 3" xfId="27204" xr:uid="{00000000-0005-0000-0000-0000586A0000}"/>
    <cellStyle name="Normal 2 3 4 2 5 5" xfId="7088" xr:uid="{00000000-0005-0000-0000-0000C11B0000}"/>
    <cellStyle name="Normal 2 3 4 2 5 5 3" xfId="22187" xr:uid="{00000000-0005-0000-0000-0000BF560000}"/>
    <cellStyle name="Normal 2 3 4 2 5 7" xfId="17174" xr:uid="{00000000-0005-0000-0000-00002A430000}"/>
    <cellStyle name="Normal 2 3 4 2 6" xfId="2870" xr:uid="{00000000-0005-0000-0000-0000470B0000}"/>
    <cellStyle name="Normal 2 3 4 2 6 2" xfId="12944" xr:uid="{00000000-0005-0000-0000-0000A1320000}"/>
    <cellStyle name="Normal 2 3 4 2 6 2 3" xfId="28039" xr:uid="{00000000-0005-0000-0000-00009B6D0000}"/>
    <cellStyle name="Normal 2 3 4 2 6 3" xfId="7924" xr:uid="{00000000-0005-0000-0000-0000051F0000}"/>
    <cellStyle name="Normal 2 3 4 2 6 3 3" xfId="23022" xr:uid="{00000000-0005-0000-0000-0000025A0000}"/>
    <cellStyle name="Normal 2 3 4 2 6 5" xfId="18009" xr:uid="{00000000-0005-0000-0000-00006D460000}"/>
    <cellStyle name="Normal 2 3 4 2 7" xfId="4563" xr:uid="{00000000-0005-0000-0000-0000E4110000}"/>
    <cellStyle name="Normal 2 3 4 2 7 2" xfId="14615" xr:uid="{00000000-0005-0000-0000-000028390000}"/>
    <cellStyle name="Normal 2 3 4 2 7 2 3" xfId="29710" xr:uid="{00000000-0005-0000-0000-000022740000}"/>
    <cellStyle name="Normal 2 3 4 2 7 3" xfId="9595" xr:uid="{00000000-0005-0000-0000-00008C250000}"/>
    <cellStyle name="Normal 2 3 4 2 7 3 3" xfId="24693" xr:uid="{00000000-0005-0000-0000-000089600000}"/>
    <cellStyle name="Normal 2 3 4 2 7 5" xfId="19680" xr:uid="{00000000-0005-0000-0000-0000F44C0000}"/>
    <cellStyle name="Normal 2 3 4 2 8" xfId="11273" xr:uid="{00000000-0005-0000-0000-00001A2C0000}"/>
    <cellStyle name="Normal 2 3 4 2 8 3" xfId="26368" xr:uid="{00000000-0005-0000-0000-000014670000}"/>
    <cellStyle name="Normal 2 3 4 2 9" xfId="6252" xr:uid="{00000000-0005-0000-0000-00007D180000}"/>
    <cellStyle name="Normal 2 3 4 2 9 3" xfId="21351" xr:uid="{00000000-0005-0000-0000-00007B530000}"/>
    <cellStyle name="Normal 2 3 4 3" xfId="1217" xr:uid="{00000000-0005-0000-0000-0000D1040000}"/>
    <cellStyle name="Normal 2 3 4 3 10" xfId="16390" xr:uid="{00000000-0005-0000-0000-00001A400000}"/>
    <cellStyle name="Normal 2 3 4 3 2" xfId="1436" xr:uid="{00000000-0005-0000-0000-0000AC050000}"/>
    <cellStyle name="Normal 2 3 4 3 2 2" xfId="1857" xr:uid="{00000000-0005-0000-0000-000051070000}"/>
    <cellStyle name="Normal 2 3 4 3 2 2 2" xfId="2696" xr:uid="{00000000-0005-0000-0000-0000980A0000}"/>
    <cellStyle name="Normal 2 3 4 3 2 2 2 2" xfId="4385" xr:uid="{00000000-0005-0000-0000-000032110000}"/>
    <cellStyle name="Normal 2 3 4 3 2 2 2 2 2" xfId="14458" xr:uid="{00000000-0005-0000-0000-00008B380000}"/>
    <cellStyle name="Normal 2 3 4 3 2 2 2 2 2 3" xfId="29553" xr:uid="{00000000-0005-0000-0000-000085730000}"/>
    <cellStyle name="Normal 2 3 4 3 2 2 2 2 3" xfId="9438" xr:uid="{00000000-0005-0000-0000-0000EF240000}"/>
    <cellStyle name="Normal 2 3 4 3 2 2 2 2 3 3" xfId="24536" xr:uid="{00000000-0005-0000-0000-0000EC5F0000}"/>
    <cellStyle name="Normal 2 3 4 3 2 2 2 2 5" xfId="19523" xr:uid="{00000000-0005-0000-0000-0000574C0000}"/>
    <cellStyle name="Normal 2 3 4 3 2 2 2 3" xfId="6077" xr:uid="{00000000-0005-0000-0000-0000CE170000}"/>
    <cellStyle name="Normal 2 3 4 3 2 2 2 3 2" xfId="16129" xr:uid="{00000000-0005-0000-0000-0000123F0000}"/>
    <cellStyle name="Normal 2 3 4 3 2 2 2 3 2 3" xfId="31224" xr:uid="{00000000-0005-0000-0000-00000C7A0000}"/>
    <cellStyle name="Normal 2 3 4 3 2 2 2 3 3" xfId="11109" xr:uid="{00000000-0005-0000-0000-0000762B0000}"/>
    <cellStyle name="Normal 2 3 4 3 2 2 2 3 3 3" xfId="26207" xr:uid="{00000000-0005-0000-0000-000073660000}"/>
    <cellStyle name="Normal 2 3 4 3 2 2 2 3 5" xfId="21194" xr:uid="{00000000-0005-0000-0000-0000DE520000}"/>
    <cellStyle name="Normal 2 3 4 3 2 2 2 4" xfId="12787" xr:uid="{00000000-0005-0000-0000-000004320000}"/>
    <cellStyle name="Normal 2 3 4 3 2 2 2 4 3" xfId="27882" xr:uid="{00000000-0005-0000-0000-0000FE6C0000}"/>
    <cellStyle name="Normal 2 3 4 3 2 2 2 5" xfId="7766" xr:uid="{00000000-0005-0000-0000-0000671E0000}"/>
    <cellStyle name="Normal 2 3 4 3 2 2 2 5 3" xfId="22865" xr:uid="{00000000-0005-0000-0000-000065590000}"/>
    <cellStyle name="Normal 2 3 4 3 2 2 2 7" xfId="17852" xr:uid="{00000000-0005-0000-0000-0000D0450000}"/>
    <cellStyle name="Normal 2 3 4 3 2 2 3" xfId="3548" xr:uid="{00000000-0005-0000-0000-0000ED0D0000}"/>
    <cellStyle name="Normal 2 3 4 3 2 2 3 2" xfId="13622" xr:uid="{00000000-0005-0000-0000-000047350000}"/>
    <cellStyle name="Normal 2 3 4 3 2 2 3 2 3" xfId="28717" xr:uid="{00000000-0005-0000-0000-000041700000}"/>
    <cellStyle name="Normal 2 3 4 3 2 2 3 3" xfId="8602" xr:uid="{00000000-0005-0000-0000-0000AB210000}"/>
    <cellStyle name="Normal 2 3 4 3 2 2 3 3 3" xfId="23700" xr:uid="{00000000-0005-0000-0000-0000A85C0000}"/>
    <cellStyle name="Normal 2 3 4 3 2 2 3 5" xfId="18687" xr:uid="{00000000-0005-0000-0000-000013490000}"/>
    <cellStyle name="Normal 2 3 4 3 2 2 4" xfId="5241" xr:uid="{00000000-0005-0000-0000-00008A140000}"/>
    <cellStyle name="Normal 2 3 4 3 2 2 4 2" xfId="15293" xr:uid="{00000000-0005-0000-0000-0000CE3B0000}"/>
    <cellStyle name="Normal 2 3 4 3 2 2 4 2 3" xfId="30388" xr:uid="{00000000-0005-0000-0000-0000C8760000}"/>
    <cellStyle name="Normal 2 3 4 3 2 2 4 3" xfId="10273" xr:uid="{00000000-0005-0000-0000-000032280000}"/>
    <cellStyle name="Normal 2 3 4 3 2 2 4 3 3" xfId="25371" xr:uid="{00000000-0005-0000-0000-00002F630000}"/>
    <cellStyle name="Normal 2 3 4 3 2 2 4 5" xfId="20358" xr:uid="{00000000-0005-0000-0000-00009A4F0000}"/>
    <cellStyle name="Normal 2 3 4 3 2 2 5" xfId="11951" xr:uid="{00000000-0005-0000-0000-0000C02E0000}"/>
    <cellStyle name="Normal 2 3 4 3 2 2 5 3" xfId="27046" xr:uid="{00000000-0005-0000-0000-0000BA690000}"/>
    <cellStyle name="Normal 2 3 4 3 2 2 6" xfId="6930" xr:uid="{00000000-0005-0000-0000-0000231B0000}"/>
    <cellStyle name="Normal 2 3 4 3 2 2 6 3" xfId="22029" xr:uid="{00000000-0005-0000-0000-000021560000}"/>
    <cellStyle name="Normal 2 3 4 3 2 2 8" xfId="17016" xr:uid="{00000000-0005-0000-0000-00008C420000}"/>
    <cellStyle name="Normal 2 3 4 3 2 3" xfId="2278" xr:uid="{00000000-0005-0000-0000-0000F6080000}"/>
    <cellStyle name="Normal 2 3 4 3 2 3 2" xfId="3967" xr:uid="{00000000-0005-0000-0000-0000900F0000}"/>
    <cellStyle name="Normal 2 3 4 3 2 3 2 2" xfId="14040" xr:uid="{00000000-0005-0000-0000-0000E9360000}"/>
    <cellStyle name="Normal 2 3 4 3 2 3 2 2 3" xfId="29135" xr:uid="{00000000-0005-0000-0000-0000E3710000}"/>
    <cellStyle name="Normal 2 3 4 3 2 3 2 3" xfId="9020" xr:uid="{00000000-0005-0000-0000-00004D230000}"/>
    <cellStyle name="Normal 2 3 4 3 2 3 2 3 3" xfId="24118" xr:uid="{00000000-0005-0000-0000-00004A5E0000}"/>
    <cellStyle name="Normal 2 3 4 3 2 3 2 5" xfId="19105" xr:uid="{00000000-0005-0000-0000-0000B54A0000}"/>
    <cellStyle name="Normal 2 3 4 3 2 3 3" xfId="5659" xr:uid="{00000000-0005-0000-0000-00002C160000}"/>
    <cellStyle name="Normal 2 3 4 3 2 3 3 2" xfId="15711" xr:uid="{00000000-0005-0000-0000-0000703D0000}"/>
    <cellStyle name="Normal 2 3 4 3 2 3 3 2 3" xfId="30806" xr:uid="{00000000-0005-0000-0000-00006A780000}"/>
    <cellStyle name="Normal 2 3 4 3 2 3 3 3" xfId="10691" xr:uid="{00000000-0005-0000-0000-0000D4290000}"/>
    <cellStyle name="Normal 2 3 4 3 2 3 3 3 3" xfId="25789" xr:uid="{00000000-0005-0000-0000-0000D1640000}"/>
    <cellStyle name="Normal 2 3 4 3 2 3 3 5" xfId="20776" xr:uid="{00000000-0005-0000-0000-00003C510000}"/>
    <cellStyle name="Normal 2 3 4 3 2 3 4" xfId="12369" xr:uid="{00000000-0005-0000-0000-000062300000}"/>
    <cellStyle name="Normal 2 3 4 3 2 3 4 3" xfId="27464" xr:uid="{00000000-0005-0000-0000-00005C6B0000}"/>
    <cellStyle name="Normal 2 3 4 3 2 3 5" xfId="7348" xr:uid="{00000000-0005-0000-0000-0000C51C0000}"/>
    <cellStyle name="Normal 2 3 4 3 2 3 5 3" xfId="22447" xr:uid="{00000000-0005-0000-0000-0000C3570000}"/>
    <cellStyle name="Normal 2 3 4 3 2 3 7" xfId="17434" xr:uid="{00000000-0005-0000-0000-00002E440000}"/>
    <cellStyle name="Normal 2 3 4 3 2 4" xfId="3130" xr:uid="{00000000-0005-0000-0000-00004B0C0000}"/>
    <cellStyle name="Normal 2 3 4 3 2 4 2" xfId="13204" xr:uid="{00000000-0005-0000-0000-0000A5330000}"/>
    <cellStyle name="Normal 2 3 4 3 2 4 2 3" xfId="28299" xr:uid="{00000000-0005-0000-0000-00009F6E0000}"/>
    <cellStyle name="Normal 2 3 4 3 2 4 3" xfId="8184" xr:uid="{00000000-0005-0000-0000-000009200000}"/>
    <cellStyle name="Normal 2 3 4 3 2 4 3 3" xfId="23282" xr:uid="{00000000-0005-0000-0000-0000065B0000}"/>
    <cellStyle name="Normal 2 3 4 3 2 4 5" xfId="18269" xr:uid="{00000000-0005-0000-0000-000071470000}"/>
    <cellStyle name="Normal 2 3 4 3 2 5" xfId="4823" xr:uid="{00000000-0005-0000-0000-0000E8120000}"/>
    <cellStyle name="Normal 2 3 4 3 2 5 2" xfId="14875" xr:uid="{00000000-0005-0000-0000-00002C3A0000}"/>
    <cellStyle name="Normal 2 3 4 3 2 5 2 3" xfId="29970" xr:uid="{00000000-0005-0000-0000-000026750000}"/>
    <cellStyle name="Normal 2 3 4 3 2 5 3" xfId="9855" xr:uid="{00000000-0005-0000-0000-000090260000}"/>
    <cellStyle name="Normal 2 3 4 3 2 5 3 3" xfId="24953" xr:uid="{00000000-0005-0000-0000-00008D610000}"/>
    <cellStyle name="Normal 2 3 4 3 2 5 5" xfId="19940" xr:uid="{00000000-0005-0000-0000-0000F84D0000}"/>
    <cellStyle name="Normal 2 3 4 3 2 6" xfId="11533" xr:uid="{00000000-0005-0000-0000-00001E2D0000}"/>
    <cellStyle name="Normal 2 3 4 3 2 6 3" xfId="26628" xr:uid="{00000000-0005-0000-0000-000018680000}"/>
    <cellStyle name="Normal 2 3 4 3 2 7" xfId="6512" xr:uid="{00000000-0005-0000-0000-000081190000}"/>
    <cellStyle name="Normal 2 3 4 3 2 7 3" xfId="21611" xr:uid="{00000000-0005-0000-0000-00007F540000}"/>
    <cellStyle name="Normal 2 3 4 3 2 9" xfId="16598" xr:uid="{00000000-0005-0000-0000-0000EA400000}"/>
    <cellStyle name="Normal 2 3 4 3 3" xfId="1649" xr:uid="{00000000-0005-0000-0000-000081060000}"/>
    <cellStyle name="Normal 2 3 4 3 3 2" xfId="2488" xr:uid="{00000000-0005-0000-0000-0000C8090000}"/>
    <cellStyle name="Normal 2 3 4 3 3 2 2" xfId="4177" xr:uid="{00000000-0005-0000-0000-000062100000}"/>
    <cellStyle name="Normal 2 3 4 3 3 2 2 2" xfId="14250" xr:uid="{00000000-0005-0000-0000-0000BB370000}"/>
    <cellStyle name="Normal 2 3 4 3 3 2 2 2 3" xfId="29345" xr:uid="{00000000-0005-0000-0000-0000B5720000}"/>
    <cellStyle name="Normal 2 3 4 3 3 2 2 3" xfId="9230" xr:uid="{00000000-0005-0000-0000-00001F240000}"/>
    <cellStyle name="Normal 2 3 4 3 3 2 2 3 3" xfId="24328" xr:uid="{00000000-0005-0000-0000-00001C5F0000}"/>
    <cellStyle name="Normal 2 3 4 3 3 2 2 5" xfId="19315" xr:uid="{00000000-0005-0000-0000-0000874B0000}"/>
    <cellStyle name="Normal 2 3 4 3 3 2 3" xfId="5869" xr:uid="{00000000-0005-0000-0000-0000FE160000}"/>
    <cellStyle name="Normal 2 3 4 3 3 2 3 2" xfId="15921" xr:uid="{00000000-0005-0000-0000-0000423E0000}"/>
    <cellStyle name="Normal 2 3 4 3 3 2 3 2 3" xfId="31016" xr:uid="{00000000-0005-0000-0000-00003C790000}"/>
    <cellStyle name="Normal 2 3 4 3 3 2 3 3" xfId="10901" xr:uid="{00000000-0005-0000-0000-0000A62A0000}"/>
    <cellStyle name="Normal 2 3 4 3 3 2 3 3 3" xfId="25999" xr:uid="{00000000-0005-0000-0000-0000A3650000}"/>
    <cellStyle name="Normal 2 3 4 3 3 2 3 5" xfId="20986" xr:uid="{00000000-0005-0000-0000-00000E520000}"/>
    <cellStyle name="Normal 2 3 4 3 3 2 4" xfId="12579" xr:uid="{00000000-0005-0000-0000-000034310000}"/>
    <cellStyle name="Normal 2 3 4 3 3 2 4 3" xfId="27674" xr:uid="{00000000-0005-0000-0000-00002E6C0000}"/>
    <cellStyle name="Normal 2 3 4 3 3 2 5" xfId="7558" xr:uid="{00000000-0005-0000-0000-0000971D0000}"/>
    <cellStyle name="Normal 2 3 4 3 3 2 5 3" xfId="22657" xr:uid="{00000000-0005-0000-0000-000095580000}"/>
    <cellStyle name="Normal 2 3 4 3 3 2 7" xfId="17644" xr:uid="{00000000-0005-0000-0000-000000450000}"/>
    <cellStyle name="Normal 2 3 4 3 3 3" xfId="3340" xr:uid="{00000000-0005-0000-0000-00001D0D0000}"/>
    <cellStyle name="Normal 2 3 4 3 3 3 2" xfId="13414" xr:uid="{00000000-0005-0000-0000-000077340000}"/>
    <cellStyle name="Normal 2 3 4 3 3 3 2 3" xfId="28509" xr:uid="{00000000-0005-0000-0000-0000716F0000}"/>
    <cellStyle name="Normal 2 3 4 3 3 3 3" xfId="8394" xr:uid="{00000000-0005-0000-0000-0000DB200000}"/>
    <cellStyle name="Normal 2 3 4 3 3 3 3 3" xfId="23492" xr:uid="{00000000-0005-0000-0000-0000D85B0000}"/>
    <cellStyle name="Normal 2 3 4 3 3 3 5" xfId="18479" xr:uid="{00000000-0005-0000-0000-000043480000}"/>
    <cellStyle name="Normal 2 3 4 3 3 4" xfId="5033" xr:uid="{00000000-0005-0000-0000-0000BA130000}"/>
    <cellStyle name="Normal 2 3 4 3 3 4 2" xfId="15085" xr:uid="{00000000-0005-0000-0000-0000FE3A0000}"/>
    <cellStyle name="Normal 2 3 4 3 3 4 2 3" xfId="30180" xr:uid="{00000000-0005-0000-0000-0000F8750000}"/>
    <cellStyle name="Normal 2 3 4 3 3 4 3" xfId="10065" xr:uid="{00000000-0005-0000-0000-000062270000}"/>
    <cellStyle name="Normal 2 3 4 3 3 4 3 3" xfId="25163" xr:uid="{00000000-0005-0000-0000-00005F620000}"/>
    <cellStyle name="Normal 2 3 4 3 3 4 5" xfId="20150" xr:uid="{00000000-0005-0000-0000-0000CA4E0000}"/>
    <cellStyle name="Normal 2 3 4 3 3 5" xfId="11743" xr:uid="{00000000-0005-0000-0000-0000F02D0000}"/>
    <cellStyle name="Normal 2 3 4 3 3 5 3" xfId="26838" xr:uid="{00000000-0005-0000-0000-0000EA680000}"/>
    <cellStyle name="Normal 2 3 4 3 3 6" xfId="6722" xr:uid="{00000000-0005-0000-0000-0000531A0000}"/>
    <cellStyle name="Normal 2 3 4 3 3 6 3" xfId="21821" xr:uid="{00000000-0005-0000-0000-000051550000}"/>
    <cellStyle name="Normal 2 3 4 3 3 8" xfId="16808" xr:uid="{00000000-0005-0000-0000-0000BC410000}"/>
    <cellStyle name="Normal 2 3 4 3 4" xfId="2070" xr:uid="{00000000-0005-0000-0000-000026080000}"/>
    <cellStyle name="Normal 2 3 4 3 4 2" xfId="3759" xr:uid="{00000000-0005-0000-0000-0000C00E0000}"/>
    <cellStyle name="Normal 2 3 4 3 4 2 2" xfId="13832" xr:uid="{00000000-0005-0000-0000-000019360000}"/>
    <cellStyle name="Normal 2 3 4 3 4 2 2 3" xfId="28927" xr:uid="{00000000-0005-0000-0000-000013710000}"/>
    <cellStyle name="Normal 2 3 4 3 4 2 3" xfId="8812" xr:uid="{00000000-0005-0000-0000-00007D220000}"/>
    <cellStyle name="Normal 2 3 4 3 4 2 3 3" xfId="23910" xr:uid="{00000000-0005-0000-0000-00007A5D0000}"/>
    <cellStyle name="Normal 2 3 4 3 4 2 5" xfId="18897" xr:uid="{00000000-0005-0000-0000-0000E5490000}"/>
    <cellStyle name="Normal 2 3 4 3 4 3" xfId="5451" xr:uid="{00000000-0005-0000-0000-00005C150000}"/>
    <cellStyle name="Normal 2 3 4 3 4 3 2" xfId="15503" xr:uid="{00000000-0005-0000-0000-0000A03C0000}"/>
    <cellStyle name="Normal 2 3 4 3 4 3 2 3" xfId="30598" xr:uid="{00000000-0005-0000-0000-00009A770000}"/>
    <cellStyle name="Normal 2 3 4 3 4 3 3" xfId="10483" xr:uid="{00000000-0005-0000-0000-000004290000}"/>
    <cellStyle name="Normal 2 3 4 3 4 3 3 3" xfId="25581" xr:uid="{00000000-0005-0000-0000-000001640000}"/>
    <cellStyle name="Normal 2 3 4 3 4 3 5" xfId="20568" xr:uid="{00000000-0005-0000-0000-00006C500000}"/>
    <cellStyle name="Normal 2 3 4 3 4 4" xfId="12161" xr:uid="{00000000-0005-0000-0000-0000922F0000}"/>
    <cellStyle name="Normal 2 3 4 3 4 4 3" xfId="27256" xr:uid="{00000000-0005-0000-0000-00008C6A0000}"/>
    <cellStyle name="Normal 2 3 4 3 4 5" xfId="7140" xr:uid="{00000000-0005-0000-0000-0000F51B0000}"/>
    <cellStyle name="Normal 2 3 4 3 4 5 3" xfId="22239" xr:uid="{00000000-0005-0000-0000-0000F3560000}"/>
    <cellStyle name="Normal 2 3 4 3 4 7" xfId="17226" xr:uid="{00000000-0005-0000-0000-00005E430000}"/>
    <cellStyle name="Normal 2 3 4 3 5" xfId="2922" xr:uid="{00000000-0005-0000-0000-00007B0B0000}"/>
    <cellStyle name="Normal 2 3 4 3 5 2" xfId="12996" xr:uid="{00000000-0005-0000-0000-0000D5320000}"/>
    <cellStyle name="Normal 2 3 4 3 5 2 3" xfId="28091" xr:uid="{00000000-0005-0000-0000-0000CF6D0000}"/>
    <cellStyle name="Normal 2 3 4 3 5 3" xfId="7976" xr:uid="{00000000-0005-0000-0000-0000391F0000}"/>
    <cellStyle name="Normal 2 3 4 3 5 3 3" xfId="23074" xr:uid="{00000000-0005-0000-0000-0000365A0000}"/>
    <cellStyle name="Normal 2 3 4 3 5 5" xfId="18061" xr:uid="{00000000-0005-0000-0000-0000A1460000}"/>
    <cellStyle name="Normal 2 3 4 3 6" xfId="4615" xr:uid="{00000000-0005-0000-0000-000018120000}"/>
    <cellStyle name="Normal 2 3 4 3 6 2" xfId="14667" xr:uid="{00000000-0005-0000-0000-00005C390000}"/>
    <cellStyle name="Normal 2 3 4 3 6 2 3" xfId="29762" xr:uid="{00000000-0005-0000-0000-000056740000}"/>
    <cellStyle name="Normal 2 3 4 3 6 3" xfId="9647" xr:uid="{00000000-0005-0000-0000-0000C0250000}"/>
    <cellStyle name="Normal 2 3 4 3 6 3 3" xfId="24745" xr:uid="{00000000-0005-0000-0000-0000BD600000}"/>
    <cellStyle name="Normal 2 3 4 3 6 5" xfId="19732" xr:uid="{00000000-0005-0000-0000-0000284D0000}"/>
    <cellStyle name="Normal 2 3 4 3 7" xfId="11325" xr:uid="{00000000-0005-0000-0000-00004E2C0000}"/>
    <cellStyle name="Normal 2 3 4 3 7 3" xfId="26420" xr:uid="{00000000-0005-0000-0000-000048670000}"/>
    <cellStyle name="Normal 2 3 4 3 8" xfId="6304" xr:uid="{00000000-0005-0000-0000-0000B1180000}"/>
    <cellStyle name="Normal 2 3 4 3 8 3" xfId="21403" xr:uid="{00000000-0005-0000-0000-0000AF530000}"/>
    <cellStyle name="Normal 2 3 4 4" xfId="1330" xr:uid="{00000000-0005-0000-0000-000042050000}"/>
    <cellStyle name="Normal 2 3 4 4 2" xfId="1753" xr:uid="{00000000-0005-0000-0000-0000E9060000}"/>
    <cellStyle name="Normal 2 3 4 4 2 2" xfId="2592" xr:uid="{00000000-0005-0000-0000-0000300A0000}"/>
    <cellStyle name="Normal 2 3 4 4 2 2 2" xfId="4281" xr:uid="{00000000-0005-0000-0000-0000CA100000}"/>
    <cellStyle name="Normal 2 3 4 4 2 2 2 2" xfId="14354" xr:uid="{00000000-0005-0000-0000-000023380000}"/>
    <cellStyle name="Normal 2 3 4 4 2 2 2 2 3" xfId="29449" xr:uid="{00000000-0005-0000-0000-00001D730000}"/>
    <cellStyle name="Normal 2 3 4 4 2 2 2 3" xfId="9334" xr:uid="{00000000-0005-0000-0000-000087240000}"/>
    <cellStyle name="Normal 2 3 4 4 2 2 2 3 3" xfId="24432" xr:uid="{00000000-0005-0000-0000-0000845F0000}"/>
    <cellStyle name="Normal 2 3 4 4 2 2 2 5" xfId="19419" xr:uid="{00000000-0005-0000-0000-0000EF4B0000}"/>
    <cellStyle name="Normal 2 3 4 4 2 2 3" xfId="5973" xr:uid="{00000000-0005-0000-0000-000066170000}"/>
    <cellStyle name="Normal 2 3 4 4 2 2 3 2" xfId="16025" xr:uid="{00000000-0005-0000-0000-0000AA3E0000}"/>
    <cellStyle name="Normal 2 3 4 4 2 2 3 2 3" xfId="31120" xr:uid="{00000000-0005-0000-0000-0000A4790000}"/>
    <cellStyle name="Normal 2 3 4 4 2 2 3 3" xfId="11005" xr:uid="{00000000-0005-0000-0000-00000E2B0000}"/>
    <cellStyle name="Normal 2 3 4 4 2 2 3 3 3" xfId="26103" xr:uid="{00000000-0005-0000-0000-00000B660000}"/>
    <cellStyle name="Normal 2 3 4 4 2 2 3 5" xfId="21090" xr:uid="{00000000-0005-0000-0000-000076520000}"/>
    <cellStyle name="Normal 2 3 4 4 2 2 4" xfId="12683" xr:uid="{00000000-0005-0000-0000-00009C310000}"/>
    <cellStyle name="Normal 2 3 4 4 2 2 4 3" xfId="27778" xr:uid="{00000000-0005-0000-0000-0000966C0000}"/>
    <cellStyle name="Normal 2 3 4 4 2 2 5" xfId="7662" xr:uid="{00000000-0005-0000-0000-0000FF1D0000}"/>
    <cellStyle name="Normal 2 3 4 4 2 2 5 3" xfId="22761" xr:uid="{00000000-0005-0000-0000-0000FD580000}"/>
    <cellStyle name="Normal 2 3 4 4 2 2 7" xfId="17748" xr:uid="{00000000-0005-0000-0000-000068450000}"/>
    <cellStyle name="Normal 2 3 4 4 2 3" xfId="3444" xr:uid="{00000000-0005-0000-0000-0000850D0000}"/>
    <cellStyle name="Normal 2 3 4 4 2 3 2" xfId="13518" xr:uid="{00000000-0005-0000-0000-0000DF340000}"/>
    <cellStyle name="Normal 2 3 4 4 2 3 2 3" xfId="28613" xr:uid="{00000000-0005-0000-0000-0000D96F0000}"/>
    <cellStyle name="Normal 2 3 4 4 2 3 3" xfId="8498" xr:uid="{00000000-0005-0000-0000-000043210000}"/>
    <cellStyle name="Normal 2 3 4 4 2 3 3 3" xfId="23596" xr:uid="{00000000-0005-0000-0000-0000405C0000}"/>
    <cellStyle name="Normal 2 3 4 4 2 3 5" xfId="18583" xr:uid="{00000000-0005-0000-0000-0000AB480000}"/>
    <cellStyle name="Normal 2 3 4 4 2 4" xfId="5137" xr:uid="{00000000-0005-0000-0000-000022140000}"/>
    <cellStyle name="Normal 2 3 4 4 2 4 2" xfId="15189" xr:uid="{00000000-0005-0000-0000-0000663B0000}"/>
    <cellStyle name="Normal 2 3 4 4 2 4 2 3" xfId="30284" xr:uid="{00000000-0005-0000-0000-000060760000}"/>
    <cellStyle name="Normal 2 3 4 4 2 4 3" xfId="10169" xr:uid="{00000000-0005-0000-0000-0000CA270000}"/>
    <cellStyle name="Normal 2 3 4 4 2 4 3 3" xfId="25267" xr:uid="{00000000-0005-0000-0000-0000C7620000}"/>
    <cellStyle name="Normal 2 3 4 4 2 4 5" xfId="20254" xr:uid="{00000000-0005-0000-0000-0000324F0000}"/>
    <cellStyle name="Normal 2 3 4 4 2 5" xfId="11847" xr:uid="{00000000-0005-0000-0000-0000582E0000}"/>
    <cellStyle name="Normal 2 3 4 4 2 5 3" xfId="26942" xr:uid="{00000000-0005-0000-0000-000052690000}"/>
    <cellStyle name="Normal 2 3 4 4 2 6" xfId="6826" xr:uid="{00000000-0005-0000-0000-0000BB1A0000}"/>
    <cellStyle name="Normal 2 3 4 4 2 6 3" xfId="21925" xr:uid="{00000000-0005-0000-0000-0000B9550000}"/>
    <cellStyle name="Normal 2 3 4 4 2 8" xfId="16912" xr:uid="{00000000-0005-0000-0000-000024420000}"/>
    <cellStyle name="Normal 2 3 4 4 3" xfId="2174" xr:uid="{00000000-0005-0000-0000-00008E080000}"/>
    <cellStyle name="Normal 2 3 4 4 3 2" xfId="3863" xr:uid="{00000000-0005-0000-0000-0000280F0000}"/>
    <cellStyle name="Normal 2 3 4 4 3 2 2" xfId="13936" xr:uid="{00000000-0005-0000-0000-000081360000}"/>
    <cellStyle name="Normal 2 3 4 4 3 2 2 3" xfId="29031" xr:uid="{00000000-0005-0000-0000-00007B710000}"/>
    <cellStyle name="Normal 2 3 4 4 3 2 3" xfId="8916" xr:uid="{00000000-0005-0000-0000-0000E5220000}"/>
    <cellStyle name="Normal 2 3 4 4 3 2 3 3" xfId="24014" xr:uid="{00000000-0005-0000-0000-0000E25D0000}"/>
    <cellStyle name="Normal 2 3 4 4 3 2 5" xfId="19001" xr:uid="{00000000-0005-0000-0000-00004D4A0000}"/>
    <cellStyle name="Normal 2 3 4 4 3 3" xfId="5555" xr:uid="{00000000-0005-0000-0000-0000C4150000}"/>
    <cellStyle name="Normal 2 3 4 4 3 3 2" xfId="15607" xr:uid="{00000000-0005-0000-0000-0000083D0000}"/>
    <cellStyle name="Normal 2 3 4 4 3 3 2 3" xfId="30702" xr:uid="{00000000-0005-0000-0000-000002780000}"/>
    <cellStyle name="Normal 2 3 4 4 3 3 3" xfId="10587" xr:uid="{00000000-0005-0000-0000-00006C290000}"/>
    <cellStyle name="Normal 2 3 4 4 3 3 3 3" xfId="25685" xr:uid="{00000000-0005-0000-0000-000069640000}"/>
    <cellStyle name="Normal 2 3 4 4 3 3 5" xfId="20672" xr:uid="{00000000-0005-0000-0000-0000D4500000}"/>
    <cellStyle name="Normal 2 3 4 4 3 4" xfId="12265" xr:uid="{00000000-0005-0000-0000-0000FA2F0000}"/>
    <cellStyle name="Normal 2 3 4 4 3 4 3" xfId="27360" xr:uid="{00000000-0005-0000-0000-0000F46A0000}"/>
    <cellStyle name="Normal 2 3 4 4 3 5" xfId="7244" xr:uid="{00000000-0005-0000-0000-00005D1C0000}"/>
    <cellStyle name="Normal 2 3 4 4 3 5 3" xfId="22343" xr:uid="{00000000-0005-0000-0000-00005B570000}"/>
    <cellStyle name="Normal 2 3 4 4 3 7" xfId="17330" xr:uid="{00000000-0005-0000-0000-0000C6430000}"/>
    <cellStyle name="Normal 2 3 4 4 4" xfId="3026" xr:uid="{00000000-0005-0000-0000-0000E30B0000}"/>
    <cellStyle name="Normal 2 3 4 4 4 2" xfId="13100" xr:uid="{00000000-0005-0000-0000-00003D330000}"/>
    <cellStyle name="Normal 2 3 4 4 4 2 3" xfId="28195" xr:uid="{00000000-0005-0000-0000-0000376E0000}"/>
    <cellStyle name="Normal 2 3 4 4 4 3" xfId="8080" xr:uid="{00000000-0005-0000-0000-0000A11F0000}"/>
    <cellStyle name="Normal 2 3 4 4 4 3 3" xfId="23178" xr:uid="{00000000-0005-0000-0000-00009E5A0000}"/>
    <cellStyle name="Normal 2 3 4 4 4 5" xfId="18165" xr:uid="{00000000-0005-0000-0000-000009470000}"/>
    <cellStyle name="Normal 2 3 4 4 5" xfId="4719" xr:uid="{00000000-0005-0000-0000-000080120000}"/>
    <cellStyle name="Normal 2 3 4 4 5 2" xfId="14771" xr:uid="{00000000-0005-0000-0000-0000C4390000}"/>
    <cellStyle name="Normal 2 3 4 4 5 2 3" xfId="29866" xr:uid="{00000000-0005-0000-0000-0000BE740000}"/>
    <cellStyle name="Normal 2 3 4 4 5 3" xfId="9751" xr:uid="{00000000-0005-0000-0000-000028260000}"/>
    <cellStyle name="Normal 2 3 4 4 5 3 3" xfId="24849" xr:uid="{00000000-0005-0000-0000-000025610000}"/>
    <cellStyle name="Normal 2 3 4 4 5 5" xfId="19836" xr:uid="{00000000-0005-0000-0000-0000904D0000}"/>
    <cellStyle name="Normal 2 3 4 4 6" xfId="11429" xr:uid="{00000000-0005-0000-0000-0000B62C0000}"/>
    <cellStyle name="Normal 2 3 4 4 6 3" xfId="26524" xr:uid="{00000000-0005-0000-0000-0000B0670000}"/>
    <cellStyle name="Normal 2 3 4 4 7" xfId="6408" xr:uid="{00000000-0005-0000-0000-000019190000}"/>
    <cellStyle name="Normal 2 3 4 4 7 3" xfId="21507" xr:uid="{00000000-0005-0000-0000-000017540000}"/>
    <cellStyle name="Normal 2 3 4 4 9" xfId="16494" xr:uid="{00000000-0005-0000-0000-000082400000}"/>
    <cellStyle name="Normal 2 3 4 5" xfId="1543" xr:uid="{00000000-0005-0000-0000-000017060000}"/>
    <cellStyle name="Normal 2 3 4 5 2" xfId="2384" xr:uid="{00000000-0005-0000-0000-000060090000}"/>
    <cellStyle name="Normal 2 3 4 5 2 2" xfId="4073" xr:uid="{00000000-0005-0000-0000-0000FA0F0000}"/>
    <cellStyle name="Normal 2 3 4 5 2 2 2" xfId="14146" xr:uid="{00000000-0005-0000-0000-000053370000}"/>
    <cellStyle name="Normal 2 3 4 5 2 2 2 3" xfId="29241" xr:uid="{00000000-0005-0000-0000-00004D720000}"/>
    <cellStyle name="Normal 2 3 4 5 2 2 3" xfId="9126" xr:uid="{00000000-0005-0000-0000-0000B7230000}"/>
    <cellStyle name="Normal 2 3 4 5 2 2 3 3" xfId="24224" xr:uid="{00000000-0005-0000-0000-0000B45E0000}"/>
    <cellStyle name="Normal 2 3 4 5 2 2 5" xfId="19211" xr:uid="{00000000-0005-0000-0000-00001F4B0000}"/>
    <cellStyle name="Normal 2 3 4 5 2 3" xfId="5765" xr:uid="{00000000-0005-0000-0000-000096160000}"/>
    <cellStyle name="Normal 2 3 4 5 2 3 2" xfId="15817" xr:uid="{00000000-0005-0000-0000-0000DA3D0000}"/>
    <cellStyle name="Normal 2 3 4 5 2 3 2 3" xfId="30912" xr:uid="{00000000-0005-0000-0000-0000D4780000}"/>
    <cellStyle name="Normal 2 3 4 5 2 3 3" xfId="10797" xr:uid="{00000000-0005-0000-0000-00003E2A0000}"/>
    <cellStyle name="Normal 2 3 4 5 2 3 3 3" xfId="25895" xr:uid="{00000000-0005-0000-0000-00003B650000}"/>
    <cellStyle name="Normal 2 3 4 5 2 3 5" xfId="20882" xr:uid="{00000000-0005-0000-0000-0000A6510000}"/>
    <cellStyle name="Normal 2 3 4 5 2 4" xfId="12475" xr:uid="{00000000-0005-0000-0000-0000CC300000}"/>
    <cellStyle name="Normal 2 3 4 5 2 4 3" xfId="27570" xr:uid="{00000000-0005-0000-0000-0000C66B0000}"/>
    <cellStyle name="Normal 2 3 4 5 2 5" xfId="7454" xr:uid="{00000000-0005-0000-0000-00002F1D0000}"/>
    <cellStyle name="Normal 2 3 4 5 2 5 3" xfId="22553" xr:uid="{00000000-0005-0000-0000-00002D580000}"/>
    <cellStyle name="Normal 2 3 4 5 2 7" xfId="17540" xr:uid="{00000000-0005-0000-0000-000098440000}"/>
    <cellStyle name="Normal 2 3 4 5 3" xfId="3236" xr:uid="{00000000-0005-0000-0000-0000B50C0000}"/>
    <cellStyle name="Normal 2 3 4 5 3 2" xfId="13310" xr:uid="{00000000-0005-0000-0000-00000F340000}"/>
    <cellStyle name="Normal 2 3 4 5 3 2 3" xfId="28405" xr:uid="{00000000-0005-0000-0000-0000096F0000}"/>
    <cellStyle name="Normal 2 3 4 5 3 3" xfId="8290" xr:uid="{00000000-0005-0000-0000-000073200000}"/>
    <cellStyle name="Normal 2 3 4 5 3 3 3" xfId="23388" xr:uid="{00000000-0005-0000-0000-0000705B0000}"/>
    <cellStyle name="Normal 2 3 4 5 3 5" xfId="18375" xr:uid="{00000000-0005-0000-0000-0000DB470000}"/>
    <cellStyle name="Normal 2 3 4 5 4" xfId="4929" xr:uid="{00000000-0005-0000-0000-000052130000}"/>
    <cellStyle name="Normal 2 3 4 5 4 2" xfId="14981" xr:uid="{00000000-0005-0000-0000-0000963A0000}"/>
    <cellStyle name="Normal 2 3 4 5 4 2 3" xfId="30076" xr:uid="{00000000-0005-0000-0000-000090750000}"/>
    <cellStyle name="Normal 2 3 4 5 4 3" xfId="9961" xr:uid="{00000000-0005-0000-0000-0000FA260000}"/>
    <cellStyle name="Normal 2 3 4 5 4 3 3" xfId="25059" xr:uid="{00000000-0005-0000-0000-0000F7610000}"/>
    <cellStyle name="Normal 2 3 4 5 4 5" xfId="20046" xr:uid="{00000000-0005-0000-0000-0000624E0000}"/>
    <cellStyle name="Normal 2 3 4 5 5" xfId="11639" xr:uid="{00000000-0005-0000-0000-0000882D0000}"/>
    <cellStyle name="Normal 2 3 4 5 5 3" xfId="26734" xr:uid="{00000000-0005-0000-0000-000082680000}"/>
    <cellStyle name="Normal 2 3 4 5 6" xfId="6618" xr:uid="{00000000-0005-0000-0000-0000EB190000}"/>
    <cellStyle name="Normal 2 3 4 5 6 3" xfId="21717" xr:uid="{00000000-0005-0000-0000-0000E9540000}"/>
    <cellStyle name="Normal 2 3 4 5 8" xfId="16704" xr:uid="{00000000-0005-0000-0000-000054410000}"/>
    <cellStyle name="Normal 2 3 4 6" xfId="1964" xr:uid="{00000000-0005-0000-0000-0000BC070000}"/>
    <cellStyle name="Normal 2 3 4 6 2" xfId="3655" xr:uid="{00000000-0005-0000-0000-0000580E0000}"/>
    <cellStyle name="Normal 2 3 4 6 2 2" xfId="13728" xr:uid="{00000000-0005-0000-0000-0000B1350000}"/>
    <cellStyle name="Normal 2 3 4 6 2 2 3" xfId="28823" xr:uid="{00000000-0005-0000-0000-0000AB700000}"/>
    <cellStyle name="Normal 2 3 4 6 2 3" xfId="8708" xr:uid="{00000000-0005-0000-0000-000015220000}"/>
    <cellStyle name="Normal 2 3 4 6 2 3 3" xfId="23806" xr:uid="{00000000-0005-0000-0000-0000125D0000}"/>
    <cellStyle name="Normal 2 3 4 6 2 5" xfId="18793" xr:uid="{00000000-0005-0000-0000-00007D490000}"/>
    <cellStyle name="Normal 2 3 4 6 3" xfId="5347" xr:uid="{00000000-0005-0000-0000-0000F4140000}"/>
    <cellStyle name="Normal 2 3 4 6 3 2" xfId="15399" xr:uid="{00000000-0005-0000-0000-0000383C0000}"/>
    <cellStyle name="Normal 2 3 4 6 3 2 3" xfId="30494" xr:uid="{00000000-0005-0000-0000-000032770000}"/>
    <cellStyle name="Normal 2 3 4 6 3 3" xfId="10379" xr:uid="{00000000-0005-0000-0000-00009C280000}"/>
    <cellStyle name="Normal 2 3 4 6 3 3 3" xfId="25477" xr:uid="{00000000-0005-0000-0000-000099630000}"/>
    <cellStyle name="Normal 2 3 4 6 3 5" xfId="20464" xr:uid="{00000000-0005-0000-0000-000004500000}"/>
    <cellStyle name="Normal 2 3 4 6 4" xfId="12057" xr:uid="{00000000-0005-0000-0000-00002A2F0000}"/>
    <cellStyle name="Normal 2 3 4 6 4 3" xfId="27152" xr:uid="{00000000-0005-0000-0000-0000246A0000}"/>
    <cellStyle name="Normal 2 3 4 6 5" xfId="7036" xr:uid="{00000000-0005-0000-0000-00008D1B0000}"/>
    <cellStyle name="Normal 2 3 4 6 5 3" xfId="22135" xr:uid="{00000000-0005-0000-0000-00008B560000}"/>
    <cellStyle name="Normal 2 3 4 6 7" xfId="17122" xr:uid="{00000000-0005-0000-0000-0000F6420000}"/>
    <cellStyle name="Normal 2 3 4 7" xfId="2814" xr:uid="{00000000-0005-0000-0000-00000F0B0000}"/>
    <cellStyle name="Normal 2 3 4 7 2" xfId="12892" xr:uid="{00000000-0005-0000-0000-00006D320000}"/>
    <cellStyle name="Normal 2 3 4 7 2 3" xfId="27987" xr:uid="{00000000-0005-0000-0000-0000676D0000}"/>
    <cellStyle name="Normal 2 3 4 7 3" xfId="7872" xr:uid="{00000000-0005-0000-0000-0000D11E0000}"/>
    <cellStyle name="Normal 2 3 4 7 3 3" xfId="22970" xr:uid="{00000000-0005-0000-0000-0000CE590000}"/>
    <cellStyle name="Normal 2 3 4 7 5" xfId="17957" xr:uid="{00000000-0005-0000-0000-000039460000}"/>
    <cellStyle name="Normal 2 3 4 8" xfId="4508" xr:uid="{00000000-0005-0000-0000-0000AD110000}"/>
    <cellStyle name="Normal 2 3 4 8 2" xfId="14563" xr:uid="{00000000-0005-0000-0000-0000F4380000}"/>
    <cellStyle name="Normal 2 3 4 8 2 3" xfId="29658" xr:uid="{00000000-0005-0000-0000-0000EE730000}"/>
    <cellStyle name="Normal 2 3 4 8 3" xfId="9543" xr:uid="{00000000-0005-0000-0000-000058250000}"/>
    <cellStyle name="Normal 2 3 4 8 3 3" xfId="24641" xr:uid="{00000000-0005-0000-0000-000055600000}"/>
    <cellStyle name="Normal 2 3 4 8 5" xfId="19628" xr:uid="{00000000-0005-0000-0000-0000C04C0000}"/>
    <cellStyle name="Normal 2 3 4 9" xfId="11219" xr:uid="{00000000-0005-0000-0000-0000E42B0000}"/>
    <cellStyle name="Normal 2 3 4 9 3" xfId="26316" xr:uid="{00000000-0005-0000-0000-0000E0660000}"/>
    <cellStyle name="Normal 2 3 5" xfId="833" xr:uid="{00000000-0005-0000-0000-000050030000}"/>
    <cellStyle name="Normal 2 3 5 10" xfId="6199" xr:uid="{00000000-0005-0000-0000-000048180000}"/>
    <cellStyle name="Normal 2 3 5 10 3" xfId="21300" xr:uid="{00000000-0005-0000-0000-000048530000}"/>
    <cellStyle name="Normal 2 3 5 12" xfId="16285" xr:uid="{00000000-0005-0000-0000-0000B13F0000}"/>
    <cellStyle name="Normal 2 3 5 2" xfId="1164" xr:uid="{00000000-0005-0000-0000-00009C040000}"/>
    <cellStyle name="Normal 2 3 5 2 11" xfId="16339" xr:uid="{00000000-0005-0000-0000-0000E73F0000}"/>
    <cellStyle name="Normal 2 3 5 2 2" xfId="1272" xr:uid="{00000000-0005-0000-0000-000008050000}"/>
    <cellStyle name="Normal 2 3 5 2 2 10" xfId="16443" xr:uid="{00000000-0005-0000-0000-00004F400000}"/>
    <cellStyle name="Normal 2 3 5 2 2 2" xfId="1489" xr:uid="{00000000-0005-0000-0000-0000E1050000}"/>
    <cellStyle name="Normal 2 3 5 2 2 2 2" xfId="1910" xr:uid="{00000000-0005-0000-0000-000086070000}"/>
    <cellStyle name="Normal 2 3 5 2 2 2 2 2" xfId="2749" xr:uid="{00000000-0005-0000-0000-0000CD0A0000}"/>
    <cellStyle name="Normal 2 3 5 2 2 2 2 2 2" xfId="4438" xr:uid="{00000000-0005-0000-0000-000067110000}"/>
    <cellStyle name="Normal 2 3 5 2 2 2 2 2 2 2" xfId="14511" xr:uid="{00000000-0005-0000-0000-0000C0380000}"/>
    <cellStyle name="Normal 2 3 5 2 2 2 2 2 2 2 3" xfId="29606" xr:uid="{00000000-0005-0000-0000-0000BA730000}"/>
    <cellStyle name="Normal 2 3 5 2 2 2 2 2 2 3" xfId="9491" xr:uid="{00000000-0005-0000-0000-000024250000}"/>
    <cellStyle name="Normal 2 3 5 2 2 2 2 2 2 3 3" xfId="24589" xr:uid="{00000000-0005-0000-0000-000021600000}"/>
    <cellStyle name="Normal 2 3 5 2 2 2 2 2 2 5" xfId="19576" xr:uid="{00000000-0005-0000-0000-00008C4C0000}"/>
    <cellStyle name="Normal 2 3 5 2 2 2 2 2 3" xfId="6130" xr:uid="{00000000-0005-0000-0000-000003180000}"/>
    <cellStyle name="Normal 2 3 5 2 2 2 2 2 3 2" xfId="16182" xr:uid="{00000000-0005-0000-0000-0000473F0000}"/>
    <cellStyle name="Normal 2 3 5 2 2 2 2 2 3 2 3" xfId="31277" xr:uid="{00000000-0005-0000-0000-0000417A0000}"/>
    <cellStyle name="Normal 2 3 5 2 2 2 2 2 3 3" xfId="11162" xr:uid="{00000000-0005-0000-0000-0000AB2B0000}"/>
    <cellStyle name="Normal 2 3 5 2 2 2 2 2 3 3 3" xfId="26260" xr:uid="{00000000-0005-0000-0000-0000A8660000}"/>
    <cellStyle name="Normal 2 3 5 2 2 2 2 2 3 5" xfId="21247" xr:uid="{00000000-0005-0000-0000-000013530000}"/>
    <cellStyle name="Normal 2 3 5 2 2 2 2 2 4" xfId="12840" xr:uid="{00000000-0005-0000-0000-000039320000}"/>
    <cellStyle name="Normal 2 3 5 2 2 2 2 2 4 3" xfId="27935" xr:uid="{00000000-0005-0000-0000-0000336D0000}"/>
    <cellStyle name="Normal 2 3 5 2 2 2 2 2 5" xfId="7819" xr:uid="{00000000-0005-0000-0000-00009C1E0000}"/>
    <cellStyle name="Normal 2 3 5 2 2 2 2 2 5 3" xfId="22918" xr:uid="{00000000-0005-0000-0000-00009A590000}"/>
    <cellStyle name="Normal 2 3 5 2 2 2 2 2 7" xfId="17905" xr:uid="{00000000-0005-0000-0000-000005460000}"/>
    <cellStyle name="Normal 2 3 5 2 2 2 2 3" xfId="3601" xr:uid="{00000000-0005-0000-0000-0000220E0000}"/>
    <cellStyle name="Normal 2 3 5 2 2 2 2 3 2" xfId="13675" xr:uid="{00000000-0005-0000-0000-00007C350000}"/>
    <cellStyle name="Normal 2 3 5 2 2 2 2 3 2 3" xfId="28770" xr:uid="{00000000-0005-0000-0000-000076700000}"/>
    <cellStyle name="Normal 2 3 5 2 2 2 2 3 3" xfId="8655" xr:uid="{00000000-0005-0000-0000-0000E0210000}"/>
    <cellStyle name="Normal 2 3 5 2 2 2 2 3 3 3" xfId="23753" xr:uid="{00000000-0005-0000-0000-0000DD5C0000}"/>
    <cellStyle name="Normal 2 3 5 2 2 2 2 3 5" xfId="18740" xr:uid="{00000000-0005-0000-0000-000048490000}"/>
    <cellStyle name="Normal 2 3 5 2 2 2 2 4" xfId="5294" xr:uid="{00000000-0005-0000-0000-0000BF140000}"/>
    <cellStyle name="Normal 2 3 5 2 2 2 2 4 2" xfId="15346" xr:uid="{00000000-0005-0000-0000-0000033C0000}"/>
    <cellStyle name="Normal 2 3 5 2 2 2 2 4 2 3" xfId="30441" xr:uid="{00000000-0005-0000-0000-0000FD760000}"/>
    <cellStyle name="Normal 2 3 5 2 2 2 2 4 3" xfId="10326" xr:uid="{00000000-0005-0000-0000-000067280000}"/>
    <cellStyle name="Normal 2 3 5 2 2 2 2 4 3 3" xfId="25424" xr:uid="{00000000-0005-0000-0000-000064630000}"/>
    <cellStyle name="Normal 2 3 5 2 2 2 2 4 5" xfId="20411" xr:uid="{00000000-0005-0000-0000-0000CF4F0000}"/>
    <cellStyle name="Normal 2 3 5 2 2 2 2 5" xfId="12004" xr:uid="{00000000-0005-0000-0000-0000F52E0000}"/>
    <cellStyle name="Normal 2 3 5 2 2 2 2 5 3" xfId="27099" xr:uid="{00000000-0005-0000-0000-0000EF690000}"/>
    <cellStyle name="Normal 2 3 5 2 2 2 2 6" xfId="6983" xr:uid="{00000000-0005-0000-0000-0000581B0000}"/>
    <cellStyle name="Normal 2 3 5 2 2 2 2 6 3" xfId="22082" xr:uid="{00000000-0005-0000-0000-000056560000}"/>
    <cellStyle name="Normal 2 3 5 2 2 2 2 8" xfId="17069" xr:uid="{00000000-0005-0000-0000-0000C1420000}"/>
    <cellStyle name="Normal 2 3 5 2 2 2 3" xfId="2331" xr:uid="{00000000-0005-0000-0000-00002B090000}"/>
    <cellStyle name="Normal 2 3 5 2 2 2 3 2" xfId="4020" xr:uid="{00000000-0005-0000-0000-0000C50F0000}"/>
    <cellStyle name="Normal 2 3 5 2 2 2 3 2 2" xfId="14093" xr:uid="{00000000-0005-0000-0000-00001E370000}"/>
    <cellStyle name="Normal 2 3 5 2 2 2 3 2 2 3" xfId="29188" xr:uid="{00000000-0005-0000-0000-000018720000}"/>
    <cellStyle name="Normal 2 3 5 2 2 2 3 2 3" xfId="9073" xr:uid="{00000000-0005-0000-0000-000082230000}"/>
    <cellStyle name="Normal 2 3 5 2 2 2 3 2 3 3" xfId="24171" xr:uid="{00000000-0005-0000-0000-00007F5E0000}"/>
    <cellStyle name="Normal 2 3 5 2 2 2 3 2 5" xfId="19158" xr:uid="{00000000-0005-0000-0000-0000EA4A0000}"/>
    <cellStyle name="Normal 2 3 5 2 2 2 3 3" xfId="5712" xr:uid="{00000000-0005-0000-0000-000061160000}"/>
    <cellStyle name="Normal 2 3 5 2 2 2 3 3 2" xfId="15764" xr:uid="{00000000-0005-0000-0000-0000A53D0000}"/>
    <cellStyle name="Normal 2 3 5 2 2 2 3 3 2 3" xfId="30859" xr:uid="{00000000-0005-0000-0000-00009F780000}"/>
    <cellStyle name="Normal 2 3 5 2 2 2 3 3 3" xfId="10744" xr:uid="{00000000-0005-0000-0000-0000092A0000}"/>
    <cellStyle name="Normal 2 3 5 2 2 2 3 3 3 3" xfId="25842" xr:uid="{00000000-0005-0000-0000-000006650000}"/>
    <cellStyle name="Normal 2 3 5 2 2 2 3 3 5" xfId="20829" xr:uid="{00000000-0005-0000-0000-000071510000}"/>
    <cellStyle name="Normal 2 3 5 2 2 2 3 4" xfId="12422" xr:uid="{00000000-0005-0000-0000-000097300000}"/>
    <cellStyle name="Normal 2 3 5 2 2 2 3 4 3" xfId="27517" xr:uid="{00000000-0005-0000-0000-0000916B0000}"/>
    <cellStyle name="Normal 2 3 5 2 2 2 3 5" xfId="7401" xr:uid="{00000000-0005-0000-0000-0000FA1C0000}"/>
    <cellStyle name="Normal 2 3 5 2 2 2 3 5 3" xfId="22500" xr:uid="{00000000-0005-0000-0000-0000F8570000}"/>
    <cellStyle name="Normal 2 3 5 2 2 2 3 7" xfId="17487" xr:uid="{00000000-0005-0000-0000-000063440000}"/>
    <cellStyle name="Normal 2 3 5 2 2 2 4" xfId="3183" xr:uid="{00000000-0005-0000-0000-0000800C0000}"/>
    <cellStyle name="Normal 2 3 5 2 2 2 4 2" xfId="13257" xr:uid="{00000000-0005-0000-0000-0000DA330000}"/>
    <cellStyle name="Normal 2 3 5 2 2 2 4 2 3" xfId="28352" xr:uid="{00000000-0005-0000-0000-0000D46E0000}"/>
    <cellStyle name="Normal 2 3 5 2 2 2 4 3" xfId="8237" xr:uid="{00000000-0005-0000-0000-00003E200000}"/>
    <cellStyle name="Normal 2 3 5 2 2 2 4 3 3" xfId="23335" xr:uid="{00000000-0005-0000-0000-00003B5B0000}"/>
    <cellStyle name="Normal 2 3 5 2 2 2 4 5" xfId="18322" xr:uid="{00000000-0005-0000-0000-0000A6470000}"/>
    <cellStyle name="Normal 2 3 5 2 2 2 5" xfId="4876" xr:uid="{00000000-0005-0000-0000-00001D130000}"/>
    <cellStyle name="Normal 2 3 5 2 2 2 5 2" xfId="14928" xr:uid="{00000000-0005-0000-0000-0000613A0000}"/>
    <cellStyle name="Normal 2 3 5 2 2 2 5 2 3" xfId="30023" xr:uid="{00000000-0005-0000-0000-00005B750000}"/>
    <cellStyle name="Normal 2 3 5 2 2 2 5 3" xfId="9908" xr:uid="{00000000-0005-0000-0000-0000C5260000}"/>
    <cellStyle name="Normal 2 3 5 2 2 2 5 3 3" xfId="25006" xr:uid="{00000000-0005-0000-0000-0000C2610000}"/>
    <cellStyle name="Normal 2 3 5 2 2 2 5 5" xfId="19993" xr:uid="{00000000-0005-0000-0000-00002D4E0000}"/>
    <cellStyle name="Normal 2 3 5 2 2 2 6" xfId="11586" xr:uid="{00000000-0005-0000-0000-0000532D0000}"/>
    <cellStyle name="Normal 2 3 5 2 2 2 6 3" xfId="26681" xr:uid="{00000000-0005-0000-0000-00004D680000}"/>
    <cellStyle name="Normal 2 3 5 2 2 2 7" xfId="6565" xr:uid="{00000000-0005-0000-0000-0000B6190000}"/>
    <cellStyle name="Normal 2 3 5 2 2 2 7 3" xfId="21664" xr:uid="{00000000-0005-0000-0000-0000B4540000}"/>
    <cellStyle name="Normal 2 3 5 2 2 2 9" xfId="16651" xr:uid="{00000000-0005-0000-0000-00001F410000}"/>
    <cellStyle name="Normal 2 3 5 2 2 3" xfId="1702" xr:uid="{00000000-0005-0000-0000-0000B6060000}"/>
    <cellStyle name="Normal 2 3 5 2 2 3 2" xfId="2541" xr:uid="{00000000-0005-0000-0000-0000FD090000}"/>
    <cellStyle name="Normal 2 3 5 2 2 3 2 2" xfId="4230" xr:uid="{00000000-0005-0000-0000-000097100000}"/>
    <cellStyle name="Normal 2 3 5 2 2 3 2 2 2" xfId="14303" xr:uid="{00000000-0005-0000-0000-0000F0370000}"/>
    <cellStyle name="Normal 2 3 5 2 2 3 2 2 2 3" xfId="29398" xr:uid="{00000000-0005-0000-0000-0000EA720000}"/>
    <cellStyle name="Normal 2 3 5 2 2 3 2 2 3" xfId="9283" xr:uid="{00000000-0005-0000-0000-000054240000}"/>
    <cellStyle name="Normal 2 3 5 2 2 3 2 2 3 3" xfId="24381" xr:uid="{00000000-0005-0000-0000-0000515F0000}"/>
    <cellStyle name="Normal 2 3 5 2 2 3 2 2 5" xfId="19368" xr:uid="{00000000-0005-0000-0000-0000BC4B0000}"/>
    <cellStyle name="Normal 2 3 5 2 2 3 2 3" xfId="5922" xr:uid="{00000000-0005-0000-0000-000033170000}"/>
    <cellStyle name="Normal 2 3 5 2 2 3 2 3 2" xfId="15974" xr:uid="{00000000-0005-0000-0000-0000773E0000}"/>
    <cellStyle name="Normal 2 3 5 2 2 3 2 3 2 3" xfId="31069" xr:uid="{00000000-0005-0000-0000-000071790000}"/>
    <cellStyle name="Normal 2 3 5 2 2 3 2 3 3" xfId="10954" xr:uid="{00000000-0005-0000-0000-0000DB2A0000}"/>
    <cellStyle name="Normal 2 3 5 2 2 3 2 3 3 3" xfId="26052" xr:uid="{00000000-0005-0000-0000-0000D8650000}"/>
    <cellStyle name="Normal 2 3 5 2 2 3 2 3 5" xfId="21039" xr:uid="{00000000-0005-0000-0000-000043520000}"/>
    <cellStyle name="Normal 2 3 5 2 2 3 2 4" xfId="12632" xr:uid="{00000000-0005-0000-0000-000069310000}"/>
    <cellStyle name="Normal 2 3 5 2 2 3 2 4 3" xfId="27727" xr:uid="{00000000-0005-0000-0000-0000636C0000}"/>
    <cellStyle name="Normal 2 3 5 2 2 3 2 5" xfId="7611" xr:uid="{00000000-0005-0000-0000-0000CC1D0000}"/>
    <cellStyle name="Normal 2 3 5 2 2 3 2 5 3" xfId="22710" xr:uid="{00000000-0005-0000-0000-0000CA580000}"/>
    <cellStyle name="Normal 2 3 5 2 2 3 2 7" xfId="17697" xr:uid="{00000000-0005-0000-0000-000035450000}"/>
    <cellStyle name="Normal 2 3 5 2 2 3 3" xfId="3393" xr:uid="{00000000-0005-0000-0000-0000520D0000}"/>
    <cellStyle name="Normal 2 3 5 2 2 3 3 2" xfId="13467" xr:uid="{00000000-0005-0000-0000-0000AC340000}"/>
    <cellStyle name="Normal 2 3 5 2 2 3 3 2 3" xfId="28562" xr:uid="{00000000-0005-0000-0000-0000A66F0000}"/>
    <cellStyle name="Normal 2 3 5 2 2 3 3 3" xfId="8447" xr:uid="{00000000-0005-0000-0000-000010210000}"/>
    <cellStyle name="Normal 2 3 5 2 2 3 3 3 3" xfId="23545" xr:uid="{00000000-0005-0000-0000-00000D5C0000}"/>
    <cellStyle name="Normal 2 3 5 2 2 3 3 5" xfId="18532" xr:uid="{00000000-0005-0000-0000-000078480000}"/>
    <cellStyle name="Normal 2 3 5 2 2 3 4" xfId="5086" xr:uid="{00000000-0005-0000-0000-0000EF130000}"/>
    <cellStyle name="Normal 2 3 5 2 2 3 4 2" xfId="15138" xr:uid="{00000000-0005-0000-0000-0000333B0000}"/>
    <cellStyle name="Normal 2 3 5 2 2 3 4 2 3" xfId="30233" xr:uid="{00000000-0005-0000-0000-00002D760000}"/>
    <cellStyle name="Normal 2 3 5 2 2 3 4 3" xfId="10118" xr:uid="{00000000-0005-0000-0000-000097270000}"/>
    <cellStyle name="Normal 2 3 5 2 2 3 4 3 3" xfId="25216" xr:uid="{00000000-0005-0000-0000-000094620000}"/>
    <cellStyle name="Normal 2 3 5 2 2 3 4 5" xfId="20203" xr:uid="{00000000-0005-0000-0000-0000FF4E0000}"/>
    <cellStyle name="Normal 2 3 5 2 2 3 5" xfId="11796" xr:uid="{00000000-0005-0000-0000-0000252E0000}"/>
    <cellStyle name="Normal 2 3 5 2 2 3 5 3" xfId="26891" xr:uid="{00000000-0005-0000-0000-00001F690000}"/>
    <cellStyle name="Normal 2 3 5 2 2 3 6" xfId="6775" xr:uid="{00000000-0005-0000-0000-0000881A0000}"/>
    <cellStyle name="Normal 2 3 5 2 2 3 6 3" xfId="21874" xr:uid="{00000000-0005-0000-0000-000086550000}"/>
    <cellStyle name="Normal 2 3 5 2 2 3 8" xfId="16861" xr:uid="{00000000-0005-0000-0000-0000F1410000}"/>
    <cellStyle name="Normal 2 3 5 2 2 4" xfId="2123" xr:uid="{00000000-0005-0000-0000-00005B080000}"/>
    <cellStyle name="Normal 2 3 5 2 2 4 2" xfId="3812" xr:uid="{00000000-0005-0000-0000-0000F50E0000}"/>
    <cellStyle name="Normal 2 3 5 2 2 4 2 2" xfId="13885" xr:uid="{00000000-0005-0000-0000-00004E360000}"/>
    <cellStyle name="Normal 2 3 5 2 2 4 2 2 3" xfId="28980" xr:uid="{00000000-0005-0000-0000-000048710000}"/>
    <cellStyle name="Normal 2 3 5 2 2 4 2 3" xfId="8865" xr:uid="{00000000-0005-0000-0000-0000B2220000}"/>
    <cellStyle name="Normal 2 3 5 2 2 4 2 3 3" xfId="23963" xr:uid="{00000000-0005-0000-0000-0000AF5D0000}"/>
    <cellStyle name="Normal 2 3 5 2 2 4 2 5" xfId="18950" xr:uid="{00000000-0005-0000-0000-00001A4A0000}"/>
    <cellStyle name="Normal 2 3 5 2 2 4 3" xfId="5504" xr:uid="{00000000-0005-0000-0000-000091150000}"/>
    <cellStyle name="Normal 2 3 5 2 2 4 3 2" xfId="15556" xr:uid="{00000000-0005-0000-0000-0000D53C0000}"/>
    <cellStyle name="Normal 2 3 5 2 2 4 3 2 3" xfId="30651" xr:uid="{00000000-0005-0000-0000-0000CF770000}"/>
    <cellStyle name="Normal 2 3 5 2 2 4 3 3" xfId="10536" xr:uid="{00000000-0005-0000-0000-000039290000}"/>
    <cellStyle name="Normal 2 3 5 2 2 4 3 3 3" xfId="25634" xr:uid="{00000000-0005-0000-0000-000036640000}"/>
    <cellStyle name="Normal 2 3 5 2 2 4 3 5" xfId="20621" xr:uid="{00000000-0005-0000-0000-0000A1500000}"/>
    <cellStyle name="Normal 2 3 5 2 2 4 4" xfId="12214" xr:uid="{00000000-0005-0000-0000-0000C72F0000}"/>
    <cellStyle name="Normal 2 3 5 2 2 4 4 3" xfId="27309" xr:uid="{00000000-0005-0000-0000-0000C16A0000}"/>
    <cellStyle name="Normal 2 3 5 2 2 4 5" xfId="7193" xr:uid="{00000000-0005-0000-0000-00002A1C0000}"/>
    <cellStyle name="Normal 2 3 5 2 2 4 5 3" xfId="22292" xr:uid="{00000000-0005-0000-0000-000028570000}"/>
    <cellStyle name="Normal 2 3 5 2 2 4 7" xfId="17279" xr:uid="{00000000-0005-0000-0000-000093430000}"/>
    <cellStyle name="Normal 2 3 5 2 2 5" xfId="2975" xr:uid="{00000000-0005-0000-0000-0000B00B0000}"/>
    <cellStyle name="Normal 2 3 5 2 2 5 2" xfId="13049" xr:uid="{00000000-0005-0000-0000-00000A330000}"/>
    <cellStyle name="Normal 2 3 5 2 2 5 2 3" xfId="28144" xr:uid="{00000000-0005-0000-0000-0000046E0000}"/>
    <cellStyle name="Normal 2 3 5 2 2 5 3" xfId="8029" xr:uid="{00000000-0005-0000-0000-00006E1F0000}"/>
    <cellStyle name="Normal 2 3 5 2 2 5 3 3" xfId="23127" xr:uid="{00000000-0005-0000-0000-00006B5A0000}"/>
    <cellStyle name="Normal 2 3 5 2 2 5 5" xfId="18114" xr:uid="{00000000-0005-0000-0000-0000D6460000}"/>
    <cellStyle name="Normal 2 3 5 2 2 6" xfId="4668" xr:uid="{00000000-0005-0000-0000-00004D120000}"/>
    <cellStyle name="Normal 2 3 5 2 2 6 2" xfId="14720" xr:uid="{00000000-0005-0000-0000-000091390000}"/>
    <cellStyle name="Normal 2 3 5 2 2 6 2 3" xfId="29815" xr:uid="{00000000-0005-0000-0000-00008B740000}"/>
    <cellStyle name="Normal 2 3 5 2 2 6 3" xfId="9700" xr:uid="{00000000-0005-0000-0000-0000F5250000}"/>
    <cellStyle name="Normal 2 3 5 2 2 6 3 3" xfId="24798" xr:uid="{00000000-0005-0000-0000-0000F2600000}"/>
    <cellStyle name="Normal 2 3 5 2 2 6 5" xfId="19785" xr:uid="{00000000-0005-0000-0000-00005D4D0000}"/>
    <cellStyle name="Normal 2 3 5 2 2 7" xfId="11378" xr:uid="{00000000-0005-0000-0000-0000832C0000}"/>
    <cellStyle name="Normal 2 3 5 2 2 7 3" xfId="26473" xr:uid="{00000000-0005-0000-0000-00007D670000}"/>
    <cellStyle name="Normal 2 3 5 2 2 8" xfId="6357" xr:uid="{00000000-0005-0000-0000-0000E6180000}"/>
    <cellStyle name="Normal 2 3 5 2 2 8 3" xfId="21456" xr:uid="{00000000-0005-0000-0000-0000E4530000}"/>
    <cellStyle name="Normal 2 3 5 2 3" xfId="1385" xr:uid="{00000000-0005-0000-0000-000079050000}"/>
    <cellStyle name="Normal 2 3 5 2 3 2" xfId="1806" xr:uid="{00000000-0005-0000-0000-00001E070000}"/>
    <cellStyle name="Normal 2 3 5 2 3 2 2" xfId="2645" xr:uid="{00000000-0005-0000-0000-0000650A0000}"/>
    <cellStyle name="Normal 2 3 5 2 3 2 2 2" xfId="4334" xr:uid="{00000000-0005-0000-0000-0000FF100000}"/>
    <cellStyle name="Normal 2 3 5 2 3 2 2 2 2" xfId="14407" xr:uid="{00000000-0005-0000-0000-000058380000}"/>
    <cellStyle name="Normal 2 3 5 2 3 2 2 2 2 3" xfId="29502" xr:uid="{00000000-0005-0000-0000-000052730000}"/>
    <cellStyle name="Normal 2 3 5 2 3 2 2 2 3" xfId="9387" xr:uid="{00000000-0005-0000-0000-0000BC240000}"/>
    <cellStyle name="Normal 2 3 5 2 3 2 2 2 3 3" xfId="24485" xr:uid="{00000000-0005-0000-0000-0000B95F0000}"/>
    <cellStyle name="Normal 2 3 5 2 3 2 2 2 5" xfId="19472" xr:uid="{00000000-0005-0000-0000-0000244C0000}"/>
    <cellStyle name="Normal 2 3 5 2 3 2 2 3" xfId="6026" xr:uid="{00000000-0005-0000-0000-00009B170000}"/>
    <cellStyle name="Normal 2 3 5 2 3 2 2 3 2" xfId="16078" xr:uid="{00000000-0005-0000-0000-0000DF3E0000}"/>
    <cellStyle name="Normal 2 3 5 2 3 2 2 3 2 3" xfId="31173" xr:uid="{00000000-0005-0000-0000-0000D9790000}"/>
    <cellStyle name="Normal 2 3 5 2 3 2 2 3 3" xfId="11058" xr:uid="{00000000-0005-0000-0000-0000432B0000}"/>
    <cellStyle name="Normal 2 3 5 2 3 2 2 3 3 3" xfId="26156" xr:uid="{00000000-0005-0000-0000-000040660000}"/>
    <cellStyle name="Normal 2 3 5 2 3 2 2 3 5" xfId="21143" xr:uid="{00000000-0005-0000-0000-0000AB520000}"/>
    <cellStyle name="Normal 2 3 5 2 3 2 2 4" xfId="12736" xr:uid="{00000000-0005-0000-0000-0000D1310000}"/>
    <cellStyle name="Normal 2 3 5 2 3 2 2 4 3" xfId="27831" xr:uid="{00000000-0005-0000-0000-0000CB6C0000}"/>
    <cellStyle name="Normal 2 3 5 2 3 2 2 5" xfId="7715" xr:uid="{00000000-0005-0000-0000-0000341E0000}"/>
    <cellStyle name="Normal 2 3 5 2 3 2 2 5 3" xfId="22814" xr:uid="{00000000-0005-0000-0000-000032590000}"/>
    <cellStyle name="Normal 2 3 5 2 3 2 2 7" xfId="17801" xr:uid="{00000000-0005-0000-0000-00009D450000}"/>
    <cellStyle name="Normal 2 3 5 2 3 2 3" xfId="3497" xr:uid="{00000000-0005-0000-0000-0000BA0D0000}"/>
    <cellStyle name="Normal 2 3 5 2 3 2 3 2" xfId="13571" xr:uid="{00000000-0005-0000-0000-000014350000}"/>
    <cellStyle name="Normal 2 3 5 2 3 2 3 2 3" xfId="28666" xr:uid="{00000000-0005-0000-0000-00000E700000}"/>
    <cellStyle name="Normal 2 3 5 2 3 2 3 3" xfId="8551" xr:uid="{00000000-0005-0000-0000-000078210000}"/>
    <cellStyle name="Normal 2 3 5 2 3 2 3 3 3" xfId="23649" xr:uid="{00000000-0005-0000-0000-0000755C0000}"/>
    <cellStyle name="Normal 2 3 5 2 3 2 3 5" xfId="18636" xr:uid="{00000000-0005-0000-0000-0000E0480000}"/>
    <cellStyle name="Normal 2 3 5 2 3 2 4" xfId="5190" xr:uid="{00000000-0005-0000-0000-000057140000}"/>
    <cellStyle name="Normal 2 3 5 2 3 2 4 2" xfId="15242" xr:uid="{00000000-0005-0000-0000-00009B3B0000}"/>
    <cellStyle name="Normal 2 3 5 2 3 2 4 2 3" xfId="30337" xr:uid="{00000000-0005-0000-0000-000095760000}"/>
    <cellStyle name="Normal 2 3 5 2 3 2 4 3" xfId="10222" xr:uid="{00000000-0005-0000-0000-0000FF270000}"/>
    <cellStyle name="Normal 2 3 5 2 3 2 4 3 3" xfId="25320" xr:uid="{00000000-0005-0000-0000-0000FC620000}"/>
    <cellStyle name="Normal 2 3 5 2 3 2 4 5" xfId="20307" xr:uid="{00000000-0005-0000-0000-0000674F0000}"/>
    <cellStyle name="Normal 2 3 5 2 3 2 5" xfId="11900" xr:uid="{00000000-0005-0000-0000-00008D2E0000}"/>
    <cellStyle name="Normal 2 3 5 2 3 2 5 3" xfId="26995" xr:uid="{00000000-0005-0000-0000-000087690000}"/>
    <cellStyle name="Normal 2 3 5 2 3 2 6" xfId="6879" xr:uid="{00000000-0005-0000-0000-0000F01A0000}"/>
    <cellStyle name="Normal 2 3 5 2 3 2 6 3" xfId="21978" xr:uid="{00000000-0005-0000-0000-0000EE550000}"/>
    <cellStyle name="Normal 2 3 5 2 3 2 8" xfId="16965" xr:uid="{00000000-0005-0000-0000-000059420000}"/>
    <cellStyle name="Normal 2 3 5 2 3 3" xfId="2227" xr:uid="{00000000-0005-0000-0000-0000C3080000}"/>
    <cellStyle name="Normal 2 3 5 2 3 3 2" xfId="3916" xr:uid="{00000000-0005-0000-0000-00005D0F0000}"/>
    <cellStyle name="Normal 2 3 5 2 3 3 2 2" xfId="13989" xr:uid="{00000000-0005-0000-0000-0000B6360000}"/>
    <cellStyle name="Normal 2 3 5 2 3 3 2 2 3" xfId="29084" xr:uid="{00000000-0005-0000-0000-0000B0710000}"/>
    <cellStyle name="Normal 2 3 5 2 3 3 2 3" xfId="8969" xr:uid="{00000000-0005-0000-0000-00001A230000}"/>
    <cellStyle name="Normal 2 3 5 2 3 3 2 3 3" xfId="24067" xr:uid="{00000000-0005-0000-0000-0000175E0000}"/>
    <cellStyle name="Normal 2 3 5 2 3 3 2 5" xfId="19054" xr:uid="{00000000-0005-0000-0000-0000824A0000}"/>
    <cellStyle name="Normal 2 3 5 2 3 3 3" xfId="5608" xr:uid="{00000000-0005-0000-0000-0000F9150000}"/>
    <cellStyle name="Normal 2 3 5 2 3 3 3 2" xfId="15660" xr:uid="{00000000-0005-0000-0000-00003D3D0000}"/>
    <cellStyle name="Normal 2 3 5 2 3 3 3 2 3" xfId="30755" xr:uid="{00000000-0005-0000-0000-000037780000}"/>
    <cellStyle name="Normal 2 3 5 2 3 3 3 3" xfId="10640" xr:uid="{00000000-0005-0000-0000-0000A1290000}"/>
    <cellStyle name="Normal 2 3 5 2 3 3 3 3 3" xfId="25738" xr:uid="{00000000-0005-0000-0000-00009E640000}"/>
    <cellStyle name="Normal 2 3 5 2 3 3 3 5" xfId="20725" xr:uid="{00000000-0005-0000-0000-000009510000}"/>
    <cellStyle name="Normal 2 3 5 2 3 3 4" xfId="12318" xr:uid="{00000000-0005-0000-0000-00002F300000}"/>
    <cellStyle name="Normal 2 3 5 2 3 3 4 3" xfId="27413" xr:uid="{00000000-0005-0000-0000-0000296B0000}"/>
    <cellStyle name="Normal 2 3 5 2 3 3 5" xfId="7297" xr:uid="{00000000-0005-0000-0000-0000921C0000}"/>
    <cellStyle name="Normal 2 3 5 2 3 3 5 3" xfId="22396" xr:uid="{00000000-0005-0000-0000-000090570000}"/>
    <cellStyle name="Normal 2 3 5 2 3 3 7" xfId="17383" xr:uid="{00000000-0005-0000-0000-0000FB430000}"/>
    <cellStyle name="Normal 2 3 5 2 3 4" xfId="3079" xr:uid="{00000000-0005-0000-0000-0000180C0000}"/>
    <cellStyle name="Normal 2 3 5 2 3 4 2" xfId="13153" xr:uid="{00000000-0005-0000-0000-000072330000}"/>
    <cellStyle name="Normal 2 3 5 2 3 4 2 3" xfId="28248" xr:uid="{00000000-0005-0000-0000-00006C6E0000}"/>
    <cellStyle name="Normal 2 3 5 2 3 4 3" xfId="8133" xr:uid="{00000000-0005-0000-0000-0000D61F0000}"/>
    <cellStyle name="Normal 2 3 5 2 3 4 3 3" xfId="23231" xr:uid="{00000000-0005-0000-0000-0000D35A0000}"/>
    <cellStyle name="Normal 2 3 5 2 3 4 5" xfId="18218" xr:uid="{00000000-0005-0000-0000-00003E470000}"/>
    <cellStyle name="Normal 2 3 5 2 3 5" xfId="4772" xr:uid="{00000000-0005-0000-0000-0000B5120000}"/>
    <cellStyle name="Normal 2 3 5 2 3 5 2" xfId="14824" xr:uid="{00000000-0005-0000-0000-0000F9390000}"/>
    <cellStyle name="Normal 2 3 5 2 3 5 2 3" xfId="29919" xr:uid="{00000000-0005-0000-0000-0000F3740000}"/>
    <cellStyle name="Normal 2 3 5 2 3 5 3" xfId="9804" xr:uid="{00000000-0005-0000-0000-00005D260000}"/>
    <cellStyle name="Normal 2 3 5 2 3 5 3 3" xfId="24902" xr:uid="{00000000-0005-0000-0000-00005A610000}"/>
    <cellStyle name="Normal 2 3 5 2 3 5 5" xfId="19889" xr:uid="{00000000-0005-0000-0000-0000C54D0000}"/>
    <cellStyle name="Normal 2 3 5 2 3 6" xfId="11482" xr:uid="{00000000-0005-0000-0000-0000EB2C0000}"/>
    <cellStyle name="Normal 2 3 5 2 3 6 3" xfId="26577" xr:uid="{00000000-0005-0000-0000-0000E5670000}"/>
    <cellStyle name="Normal 2 3 5 2 3 7" xfId="6461" xr:uid="{00000000-0005-0000-0000-00004E190000}"/>
    <cellStyle name="Normal 2 3 5 2 3 7 3" xfId="21560" xr:uid="{00000000-0005-0000-0000-00004C540000}"/>
    <cellStyle name="Normal 2 3 5 2 3 9" xfId="16547" xr:uid="{00000000-0005-0000-0000-0000B7400000}"/>
    <cellStyle name="Normal 2 3 5 2 4" xfId="1598" xr:uid="{00000000-0005-0000-0000-00004E060000}"/>
    <cellStyle name="Normal 2 3 5 2 4 2" xfId="2437" xr:uid="{00000000-0005-0000-0000-000095090000}"/>
    <cellStyle name="Normal 2 3 5 2 4 2 2" xfId="4126" xr:uid="{00000000-0005-0000-0000-00002F100000}"/>
    <cellStyle name="Normal 2 3 5 2 4 2 2 2" xfId="14199" xr:uid="{00000000-0005-0000-0000-000088370000}"/>
    <cellStyle name="Normal 2 3 5 2 4 2 2 2 3" xfId="29294" xr:uid="{00000000-0005-0000-0000-000082720000}"/>
    <cellStyle name="Normal 2 3 5 2 4 2 2 3" xfId="9179" xr:uid="{00000000-0005-0000-0000-0000EC230000}"/>
    <cellStyle name="Normal 2 3 5 2 4 2 2 3 3" xfId="24277" xr:uid="{00000000-0005-0000-0000-0000E95E0000}"/>
    <cellStyle name="Normal 2 3 5 2 4 2 2 5" xfId="19264" xr:uid="{00000000-0005-0000-0000-0000544B0000}"/>
    <cellStyle name="Normal 2 3 5 2 4 2 3" xfId="5818" xr:uid="{00000000-0005-0000-0000-0000CB160000}"/>
    <cellStyle name="Normal 2 3 5 2 4 2 3 2" xfId="15870" xr:uid="{00000000-0005-0000-0000-00000F3E0000}"/>
    <cellStyle name="Normal 2 3 5 2 4 2 3 2 3" xfId="30965" xr:uid="{00000000-0005-0000-0000-000009790000}"/>
    <cellStyle name="Normal 2 3 5 2 4 2 3 3" xfId="10850" xr:uid="{00000000-0005-0000-0000-0000732A0000}"/>
    <cellStyle name="Normal 2 3 5 2 4 2 3 3 3" xfId="25948" xr:uid="{00000000-0005-0000-0000-000070650000}"/>
    <cellStyle name="Normal 2 3 5 2 4 2 3 5" xfId="20935" xr:uid="{00000000-0005-0000-0000-0000DB510000}"/>
    <cellStyle name="Normal 2 3 5 2 4 2 4" xfId="12528" xr:uid="{00000000-0005-0000-0000-000001310000}"/>
    <cellStyle name="Normal 2 3 5 2 4 2 4 3" xfId="27623" xr:uid="{00000000-0005-0000-0000-0000FB6B0000}"/>
    <cellStyle name="Normal 2 3 5 2 4 2 5" xfId="7507" xr:uid="{00000000-0005-0000-0000-0000641D0000}"/>
    <cellStyle name="Normal 2 3 5 2 4 2 5 3" xfId="22606" xr:uid="{00000000-0005-0000-0000-000062580000}"/>
    <cellStyle name="Normal 2 3 5 2 4 2 7" xfId="17593" xr:uid="{00000000-0005-0000-0000-0000CD440000}"/>
    <cellStyle name="Normal 2 3 5 2 4 3" xfId="3289" xr:uid="{00000000-0005-0000-0000-0000EA0C0000}"/>
    <cellStyle name="Normal 2 3 5 2 4 3 2" xfId="13363" xr:uid="{00000000-0005-0000-0000-000044340000}"/>
    <cellStyle name="Normal 2 3 5 2 4 3 2 3" xfId="28458" xr:uid="{00000000-0005-0000-0000-00003E6F0000}"/>
    <cellStyle name="Normal 2 3 5 2 4 3 3" xfId="8343" xr:uid="{00000000-0005-0000-0000-0000A8200000}"/>
    <cellStyle name="Normal 2 3 5 2 4 3 3 3" xfId="23441" xr:uid="{00000000-0005-0000-0000-0000A55B0000}"/>
    <cellStyle name="Normal 2 3 5 2 4 3 5" xfId="18428" xr:uid="{00000000-0005-0000-0000-000010480000}"/>
    <cellStyle name="Normal 2 3 5 2 4 4" xfId="4982" xr:uid="{00000000-0005-0000-0000-000087130000}"/>
    <cellStyle name="Normal 2 3 5 2 4 4 2" xfId="15034" xr:uid="{00000000-0005-0000-0000-0000CB3A0000}"/>
    <cellStyle name="Normal 2 3 5 2 4 4 2 3" xfId="30129" xr:uid="{00000000-0005-0000-0000-0000C5750000}"/>
    <cellStyle name="Normal 2 3 5 2 4 4 3" xfId="10014" xr:uid="{00000000-0005-0000-0000-00002F270000}"/>
    <cellStyle name="Normal 2 3 5 2 4 4 3 3" xfId="25112" xr:uid="{00000000-0005-0000-0000-00002C620000}"/>
    <cellStyle name="Normal 2 3 5 2 4 4 5" xfId="20099" xr:uid="{00000000-0005-0000-0000-0000974E0000}"/>
    <cellStyle name="Normal 2 3 5 2 4 5" xfId="11692" xr:uid="{00000000-0005-0000-0000-0000BD2D0000}"/>
    <cellStyle name="Normal 2 3 5 2 4 5 3" xfId="26787" xr:uid="{00000000-0005-0000-0000-0000B7680000}"/>
    <cellStyle name="Normal 2 3 5 2 4 6" xfId="6671" xr:uid="{00000000-0005-0000-0000-0000201A0000}"/>
    <cellStyle name="Normal 2 3 5 2 4 6 3" xfId="21770" xr:uid="{00000000-0005-0000-0000-00001E550000}"/>
    <cellStyle name="Normal 2 3 5 2 4 8" xfId="16757" xr:uid="{00000000-0005-0000-0000-000089410000}"/>
    <cellStyle name="Normal 2 3 5 2 5" xfId="2019" xr:uid="{00000000-0005-0000-0000-0000F3070000}"/>
    <cellStyle name="Normal 2 3 5 2 5 2" xfId="3708" xr:uid="{00000000-0005-0000-0000-00008D0E0000}"/>
    <cellStyle name="Normal 2 3 5 2 5 2 2" xfId="13781" xr:uid="{00000000-0005-0000-0000-0000E6350000}"/>
    <cellStyle name="Normal 2 3 5 2 5 2 2 3" xfId="28876" xr:uid="{00000000-0005-0000-0000-0000E0700000}"/>
    <cellStyle name="Normal 2 3 5 2 5 2 3" xfId="8761" xr:uid="{00000000-0005-0000-0000-00004A220000}"/>
    <cellStyle name="Normal 2 3 5 2 5 2 3 3" xfId="23859" xr:uid="{00000000-0005-0000-0000-0000475D0000}"/>
    <cellStyle name="Normal 2 3 5 2 5 2 5" xfId="18846" xr:uid="{00000000-0005-0000-0000-0000B2490000}"/>
    <cellStyle name="Normal 2 3 5 2 5 3" xfId="5400" xr:uid="{00000000-0005-0000-0000-000029150000}"/>
    <cellStyle name="Normal 2 3 5 2 5 3 2" xfId="15452" xr:uid="{00000000-0005-0000-0000-00006D3C0000}"/>
    <cellStyle name="Normal 2 3 5 2 5 3 2 3" xfId="30547" xr:uid="{00000000-0005-0000-0000-000067770000}"/>
    <cellStyle name="Normal 2 3 5 2 5 3 3" xfId="10432" xr:uid="{00000000-0005-0000-0000-0000D1280000}"/>
    <cellStyle name="Normal 2 3 5 2 5 3 3 3" xfId="25530" xr:uid="{00000000-0005-0000-0000-0000CE630000}"/>
    <cellStyle name="Normal 2 3 5 2 5 3 5" xfId="20517" xr:uid="{00000000-0005-0000-0000-000039500000}"/>
    <cellStyle name="Normal 2 3 5 2 5 4" xfId="12110" xr:uid="{00000000-0005-0000-0000-00005F2F0000}"/>
    <cellStyle name="Normal 2 3 5 2 5 4 3" xfId="27205" xr:uid="{00000000-0005-0000-0000-0000596A0000}"/>
    <cellStyle name="Normal 2 3 5 2 5 5" xfId="7089" xr:uid="{00000000-0005-0000-0000-0000C21B0000}"/>
    <cellStyle name="Normal 2 3 5 2 5 5 3" xfId="22188" xr:uid="{00000000-0005-0000-0000-0000C0560000}"/>
    <cellStyle name="Normal 2 3 5 2 5 7" xfId="17175" xr:uid="{00000000-0005-0000-0000-00002B430000}"/>
    <cellStyle name="Normal 2 3 5 2 6" xfId="2871" xr:uid="{00000000-0005-0000-0000-0000480B0000}"/>
    <cellStyle name="Normal 2 3 5 2 6 2" xfId="12945" xr:uid="{00000000-0005-0000-0000-0000A2320000}"/>
    <cellStyle name="Normal 2 3 5 2 6 2 3" xfId="28040" xr:uid="{00000000-0005-0000-0000-00009C6D0000}"/>
    <cellStyle name="Normal 2 3 5 2 6 3" xfId="7925" xr:uid="{00000000-0005-0000-0000-0000061F0000}"/>
    <cellStyle name="Normal 2 3 5 2 6 3 3" xfId="23023" xr:uid="{00000000-0005-0000-0000-0000035A0000}"/>
    <cellStyle name="Normal 2 3 5 2 6 5" xfId="18010" xr:uid="{00000000-0005-0000-0000-00006E460000}"/>
    <cellStyle name="Normal 2 3 5 2 7" xfId="4564" xr:uid="{00000000-0005-0000-0000-0000E5110000}"/>
    <cellStyle name="Normal 2 3 5 2 7 2" xfId="14616" xr:uid="{00000000-0005-0000-0000-000029390000}"/>
    <cellStyle name="Normal 2 3 5 2 7 2 3" xfId="29711" xr:uid="{00000000-0005-0000-0000-000023740000}"/>
    <cellStyle name="Normal 2 3 5 2 7 3" xfId="9596" xr:uid="{00000000-0005-0000-0000-00008D250000}"/>
    <cellStyle name="Normal 2 3 5 2 7 3 3" xfId="24694" xr:uid="{00000000-0005-0000-0000-00008A600000}"/>
    <cellStyle name="Normal 2 3 5 2 7 5" xfId="19681" xr:uid="{00000000-0005-0000-0000-0000F54C0000}"/>
    <cellStyle name="Normal 2 3 5 2 8" xfId="11274" xr:uid="{00000000-0005-0000-0000-00001B2C0000}"/>
    <cellStyle name="Normal 2 3 5 2 8 3" xfId="26369" xr:uid="{00000000-0005-0000-0000-000015670000}"/>
    <cellStyle name="Normal 2 3 5 2 9" xfId="6253" xr:uid="{00000000-0005-0000-0000-00007E180000}"/>
    <cellStyle name="Normal 2 3 5 2 9 3" xfId="21352" xr:uid="{00000000-0005-0000-0000-00007C530000}"/>
    <cellStyle name="Normal 2 3 5 3" xfId="1218" xr:uid="{00000000-0005-0000-0000-0000D2040000}"/>
    <cellStyle name="Normal 2 3 5 3 10" xfId="16391" xr:uid="{00000000-0005-0000-0000-00001B400000}"/>
    <cellStyle name="Normal 2 3 5 3 2" xfId="1437" xr:uid="{00000000-0005-0000-0000-0000AD050000}"/>
    <cellStyle name="Normal 2 3 5 3 2 2" xfId="1858" xr:uid="{00000000-0005-0000-0000-000052070000}"/>
    <cellStyle name="Normal 2 3 5 3 2 2 2" xfId="2697" xr:uid="{00000000-0005-0000-0000-0000990A0000}"/>
    <cellStyle name="Normal 2 3 5 3 2 2 2 2" xfId="4386" xr:uid="{00000000-0005-0000-0000-000033110000}"/>
    <cellStyle name="Normal 2 3 5 3 2 2 2 2 2" xfId="14459" xr:uid="{00000000-0005-0000-0000-00008C380000}"/>
    <cellStyle name="Normal 2 3 5 3 2 2 2 2 2 3" xfId="29554" xr:uid="{00000000-0005-0000-0000-000086730000}"/>
    <cellStyle name="Normal 2 3 5 3 2 2 2 2 3" xfId="9439" xr:uid="{00000000-0005-0000-0000-0000F0240000}"/>
    <cellStyle name="Normal 2 3 5 3 2 2 2 2 3 3" xfId="24537" xr:uid="{00000000-0005-0000-0000-0000ED5F0000}"/>
    <cellStyle name="Normal 2 3 5 3 2 2 2 2 5" xfId="19524" xr:uid="{00000000-0005-0000-0000-0000584C0000}"/>
    <cellStyle name="Normal 2 3 5 3 2 2 2 3" xfId="6078" xr:uid="{00000000-0005-0000-0000-0000CF170000}"/>
    <cellStyle name="Normal 2 3 5 3 2 2 2 3 2" xfId="16130" xr:uid="{00000000-0005-0000-0000-0000133F0000}"/>
    <cellStyle name="Normal 2 3 5 3 2 2 2 3 2 3" xfId="31225" xr:uid="{00000000-0005-0000-0000-00000D7A0000}"/>
    <cellStyle name="Normal 2 3 5 3 2 2 2 3 3" xfId="11110" xr:uid="{00000000-0005-0000-0000-0000772B0000}"/>
    <cellStyle name="Normal 2 3 5 3 2 2 2 3 3 3" xfId="26208" xr:uid="{00000000-0005-0000-0000-000074660000}"/>
    <cellStyle name="Normal 2 3 5 3 2 2 2 3 5" xfId="21195" xr:uid="{00000000-0005-0000-0000-0000DF520000}"/>
    <cellStyle name="Normal 2 3 5 3 2 2 2 4" xfId="12788" xr:uid="{00000000-0005-0000-0000-000005320000}"/>
    <cellStyle name="Normal 2 3 5 3 2 2 2 4 3" xfId="27883" xr:uid="{00000000-0005-0000-0000-0000FF6C0000}"/>
    <cellStyle name="Normal 2 3 5 3 2 2 2 5" xfId="7767" xr:uid="{00000000-0005-0000-0000-0000681E0000}"/>
    <cellStyle name="Normal 2 3 5 3 2 2 2 5 3" xfId="22866" xr:uid="{00000000-0005-0000-0000-000066590000}"/>
    <cellStyle name="Normal 2 3 5 3 2 2 2 7" xfId="17853" xr:uid="{00000000-0005-0000-0000-0000D1450000}"/>
    <cellStyle name="Normal 2 3 5 3 2 2 3" xfId="3549" xr:uid="{00000000-0005-0000-0000-0000EE0D0000}"/>
    <cellStyle name="Normal 2 3 5 3 2 2 3 2" xfId="13623" xr:uid="{00000000-0005-0000-0000-000048350000}"/>
    <cellStyle name="Normal 2 3 5 3 2 2 3 2 3" xfId="28718" xr:uid="{00000000-0005-0000-0000-000042700000}"/>
    <cellStyle name="Normal 2 3 5 3 2 2 3 3" xfId="8603" xr:uid="{00000000-0005-0000-0000-0000AC210000}"/>
    <cellStyle name="Normal 2 3 5 3 2 2 3 3 3" xfId="23701" xr:uid="{00000000-0005-0000-0000-0000A95C0000}"/>
    <cellStyle name="Normal 2 3 5 3 2 2 3 5" xfId="18688" xr:uid="{00000000-0005-0000-0000-000014490000}"/>
    <cellStyle name="Normal 2 3 5 3 2 2 4" xfId="5242" xr:uid="{00000000-0005-0000-0000-00008B140000}"/>
    <cellStyle name="Normal 2 3 5 3 2 2 4 2" xfId="15294" xr:uid="{00000000-0005-0000-0000-0000CF3B0000}"/>
    <cellStyle name="Normal 2 3 5 3 2 2 4 2 3" xfId="30389" xr:uid="{00000000-0005-0000-0000-0000C9760000}"/>
    <cellStyle name="Normal 2 3 5 3 2 2 4 3" xfId="10274" xr:uid="{00000000-0005-0000-0000-000033280000}"/>
    <cellStyle name="Normal 2 3 5 3 2 2 4 3 3" xfId="25372" xr:uid="{00000000-0005-0000-0000-000030630000}"/>
    <cellStyle name="Normal 2 3 5 3 2 2 4 5" xfId="20359" xr:uid="{00000000-0005-0000-0000-00009B4F0000}"/>
    <cellStyle name="Normal 2 3 5 3 2 2 5" xfId="11952" xr:uid="{00000000-0005-0000-0000-0000C12E0000}"/>
    <cellStyle name="Normal 2 3 5 3 2 2 5 3" xfId="27047" xr:uid="{00000000-0005-0000-0000-0000BB690000}"/>
    <cellStyle name="Normal 2 3 5 3 2 2 6" xfId="6931" xr:uid="{00000000-0005-0000-0000-0000241B0000}"/>
    <cellStyle name="Normal 2 3 5 3 2 2 6 3" xfId="22030" xr:uid="{00000000-0005-0000-0000-000022560000}"/>
    <cellStyle name="Normal 2 3 5 3 2 2 8" xfId="17017" xr:uid="{00000000-0005-0000-0000-00008D420000}"/>
    <cellStyle name="Normal 2 3 5 3 2 3" xfId="2279" xr:uid="{00000000-0005-0000-0000-0000F7080000}"/>
    <cellStyle name="Normal 2 3 5 3 2 3 2" xfId="3968" xr:uid="{00000000-0005-0000-0000-0000910F0000}"/>
    <cellStyle name="Normal 2 3 5 3 2 3 2 2" xfId="14041" xr:uid="{00000000-0005-0000-0000-0000EA360000}"/>
    <cellStyle name="Normal 2 3 5 3 2 3 2 2 3" xfId="29136" xr:uid="{00000000-0005-0000-0000-0000E4710000}"/>
    <cellStyle name="Normal 2 3 5 3 2 3 2 3" xfId="9021" xr:uid="{00000000-0005-0000-0000-00004E230000}"/>
    <cellStyle name="Normal 2 3 5 3 2 3 2 3 3" xfId="24119" xr:uid="{00000000-0005-0000-0000-00004B5E0000}"/>
    <cellStyle name="Normal 2 3 5 3 2 3 2 5" xfId="19106" xr:uid="{00000000-0005-0000-0000-0000B64A0000}"/>
    <cellStyle name="Normal 2 3 5 3 2 3 3" xfId="5660" xr:uid="{00000000-0005-0000-0000-00002D160000}"/>
    <cellStyle name="Normal 2 3 5 3 2 3 3 2" xfId="15712" xr:uid="{00000000-0005-0000-0000-0000713D0000}"/>
    <cellStyle name="Normal 2 3 5 3 2 3 3 2 3" xfId="30807" xr:uid="{00000000-0005-0000-0000-00006B780000}"/>
    <cellStyle name="Normal 2 3 5 3 2 3 3 3" xfId="10692" xr:uid="{00000000-0005-0000-0000-0000D5290000}"/>
    <cellStyle name="Normal 2 3 5 3 2 3 3 3 3" xfId="25790" xr:uid="{00000000-0005-0000-0000-0000D2640000}"/>
    <cellStyle name="Normal 2 3 5 3 2 3 3 5" xfId="20777" xr:uid="{00000000-0005-0000-0000-00003D510000}"/>
    <cellStyle name="Normal 2 3 5 3 2 3 4" xfId="12370" xr:uid="{00000000-0005-0000-0000-000063300000}"/>
    <cellStyle name="Normal 2 3 5 3 2 3 4 3" xfId="27465" xr:uid="{00000000-0005-0000-0000-00005D6B0000}"/>
    <cellStyle name="Normal 2 3 5 3 2 3 5" xfId="7349" xr:uid="{00000000-0005-0000-0000-0000C61C0000}"/>
    <cellStyle name="Normal 2 3 5 3 2 3 5 3" xfId="22448" xr:uid="{00000000-0005-0000-0000-0000C4570000}"/>
    <cellStyle name="Normal 2 3 5 3 2 3 7" xfId="17435" xr:uid="{00000000-0005-0000-0000-00002F440000}"/>
    <cellStyle name="Normal 2 3 5 3 2 4" xfId="3131" xr:uid="{00000000-0005-0000-0000-00004C0C0000}"/>
    <cellStyle name="Normal 2 3 5 3 2 4 2" xfId="13205" xr:uid="{00000000-0005-0000-0000-0000A6330000}"/>
    <cellStyle name="Normal 2 3 5 3 2 4 2 3" xfId="28300" xr:uid="{00000000-0005-0000-0000-0000A06E0000}"/>
    <cellStyle name="Normal 2 3 5 3 2 4 3" xfId="8185" xr:uid="{00000000-0005-0000-0000-00000A200000}"/>
    <cellStyle name="Normal 2 3 5 3 2 4 3 3" xfId="23283" xr:uid="{00000000-0005-0000-0000-0000075B0000}"/>
    <cellStyle name="Normal 2 3 5 3 2 4 5" xfId="18270" xr:uid="{00000000-0005-0000-0000-000072470000}"/>
    <cellStyle name="Normal 2 3 5 3 2 5" xfId="4824" xr:uid="{00000000-0005-0000-0000-0000E9120000}"/>
    <cellStyle name="Normal 2 3 5 3 2 5 2" xfId="14876" xr:uid="{00000000-0005-0000-0000-00002D3A0000}"/>
    <cellStyle name="Normal 2 3 5 3 2 5 2 3" xfId="29971" xr:uid="{00000000-0005-0000-0000-000027750000}"/>
    <cellStyle name="Normal 2 3 5 3 2 5 3" xfId="9856" xr:uid="{00000000-0005-0000-0000-000091260000}"/>
    <cellStyle name="Normal 2 3 5 3 2 5 3 3" xfId="24954" xr:uid="{00000000-0005-0000-0000-00008E610000}"/>
    <cellStyle name="Normal 2 3 5 3 2 5 5" xfId="19941" xr:uid="{00000000-0005-0000-0000-0000F94D0000}"/>
    <cellStyle name="Normal 2 3 5 3 2 6" xfId="11534" xr:uid="{00000000-0005-0000-0000-00001F2D0000}"/>
    <cellStyle name="Normal 2 3 5 3 2 6 3" xfId="26629" xr:uid="{00000000-0005-0000-0000-000019680000}"/>
    <cellStyle name="Normal 2 3 5 3 2 7" xfId="6513" xr:uid="{00000000-0005-0000-0000-000082190000}"/>
    <cellStyle name="Normal 2 3 5 3 2 7 3" xfId="21612" xr:uid="{00000000-0005-0000-0000-000080540000}"/>
    <cellStyle name="Normal 2 3 5 3 2 9" xfId="16599" xr:uid="{00000000-0005-0000-0000-0000EB400000}"/>
    <cellStyle name="Normal 2 3 5 3 3" xfId="1650" xr:uid="{00000000-0005-0000-0000-000082060000}"/>
    <cellStyle name="Normal 2 3 5 3 3 2" xfId="2489" xr:uid="{00000000-0005-0000-0000-0000C9090000}"/>
    <cellStyle name="Normal 2 3 5 3 3 2 2" xfId="4178" xr:uid="{00000000-0005-0000-0000-000063100000}"/>
    <cellStyle name="Normal 2 3 5 3 3 2 2 2" xfId="14251" xr:uid="{00000000-0005-0000-0000-0000BC370000}"/>
    <cellStyle name="Normal 2 3 5 3 3 2 2 2 3" xfId="29346" xr:uid="{00000000-0005-0000-0000-0000B6720000}"/>
    <cellStyle name="Normal 2 3 5 3 3 2 2 3" xfId="9231" xr:uid="{00000000-0005-0000-0000-000020240000}"/>
    <cellStyle name="Normal 2 3 5 3 3 2 2 3 3" xfId="24329" xr:uid="{00000000-0005-0000-0000-00001D5F0000}"/>
    <cellStyle name="Normal 2 3 5 3 3 2 2 5" xfId="19316" xr:uid="{00000000-0005-0000-0000-0000884B0000}"/>
    <cellStyle name="Normal 2 3 5 3 3 2 3" xfId="5870" xr:uid="{00000000-0005-0000-0000-0000FF160000}"/>
    <cellStyle name="Normal 2 3 5 3 3 2 3 2" xfId="15922" xr:uid="{00000000-0005-0000-0000-0000433E0000}"/>
    <cellStyle name="Normal 2 3 5 3 3 2 3 2 3" xfId="31017" xr:uid="{00000000-0005-0000-0000-00003D790000}"/>
    <cellStyle name="Normal 2 3 5 3 3 2 3 3" xfId="10902" xr:uid="{00000000-0005-0000-0000-0000A72A0000}"/>
    <cellStyle name="Normal 2 3 5 3 3 2 3 3 3" xfId="26000" xr:uid="{00000000-0005-0000-0000-0000A4650000}"/>
    <cellStyle name="Normal 2 3 5 3 3 2 3 5" xfId="20987" xr:uid="{00000000-0005-0000-0000-00000F520000}"/>
    <cellStyle name="Normal 2 3 5 3 3 2 4" xfId="12580" xr:uid="{00000000-0005-0000-0000-000035310000}"/>
    <cellStyle name="Normal 2 3 5 3 3 2 4 3" xfId="27675" xr:uid="{00000000-0005-0000-0000-00002F6C0000}"/>
    <cellStyle name="Normal 2 3 5 3 3 2 5" xfId="7559" xr:uid="{00000000-0005-0000-0000-0000981D0000}"/>
    <cellStyle name="Normal 2 3 5 3 3 2 5 3" xfId="22658" xr:uid="{00000000-0005-0000-0000-000096580000}"/>
    <cellStyle name="Normal 2 3 5 3 3 2 7" xfId="17645" xr:uid="{00000000-0005-0000-0000-000001450000}"/>
    <cellStyle name="Normal 2 3 5 3 3 3" xfId="3341" xr:uid="{00000000-0005-0000-0000-00001E0D0000}"/>
    <cellStyle name="Normal 2 3 5 3 3 3 2" xfId="13415" xr:uid="{00000000-0005-0000-0000-000078340000}"/>
    <cellStyle name="Normal 2 3 5 3 3 3 2 3" xfId="28510" xr:uid="{00000000-0005-0000-0000-0000726F0000}"/>
    <cellStyle name="Normal 2 3 5 3 3 3 3" xfId="8395" xr:uid="{00000000-0005-0000-0000-0000DC200000}"/>
    <cellStyle name="Normal 2 3 5 3 3 3 3 3" xfId="23493" xr:uid="{00000000-0005-0000-0000-0000D95B0000}"/>
    <cellStyle name="Normal 2 3 5 3 3 3 5" xfId="18480" xr:uid="{00000000-0005-0000-0000-000044480000}"/>
    <cellStyle name="Normal 2 3 5 3 3 4" xfId="5034" xr:uid="{00000000-0005-0000-0000-0000BB130000}"/>
    <cellStyle name="Normal 2 3 5 3 3 4 2" xfId="15086" xr:uid="{00000000-0005-0000-0000-0000FF3A0000}"/>
    <cellStyle name="Normal 2 3 5 3 3 4 2 3" xfId="30181" xr:uid="{00000000-0005-0000-0000-0000F9750000}"/>
    <cellStyle name="Normal 2 3 5 3 3 4 3" xfId="10066" xr:uid="{00000000-0005-0000-0000-000063270000}"/>
    <cellStyle name="Normal 2 3 5 3 3 4 3 3" xfId="25164" xr:uid="{00000000-0005-0000-0000-000060620000}"/>
    <cellStyle name="Normal 2 3 5 3 3 4 5" xfId="20151" xr:uid="{00000000-0005-0000-0000-0000CB4E0000}"/>
    <cellStyle name="Normal 2 3 5 3 3 5" xfId="11744" xr:uid="{00000000-0005-0000-0000-0000F12D0000}"/>
    <cellStyle name="Normal 2 3 5 3 3 5 3" xfId="26839" xr:uid="{00000000-0005-0000-0000-0000EB680000}"/>
    <cellStyle name="Normal 2 3 5 3 3 6" xfId="6723" xr:uid="{00000000-0005-0000-0000-0000541A0000}"/>
    <cellStyle name="Normal 2 3 5 3 3 6 3" xfId="21822" xr:uid="{00000000-0005-0000-0000-000052550000}"/>
    <cellStyle name="Normal 2 3 5 3 3 8" xfId="16809" xr:uid="{00000000-0005-0000-0000-0000BD410000}"/>
    <cellStyle name="Normal 2 3 5 3 4" xfId="2071" xr:uid="{00000000-0005-0000-0000-000027080000}"/>
    <cellStyle name="Normal 2 3 5 3 4 2" xfId="3760" xr:uid="{00000000-0005-0000-0000-0000C10E0000}"/>
    <cellStyle name="Normal 2 3 5 3 4 2 2" xfId="13833" xr:uid="{00000000-0005-0000-0000-00001A360000}"/>
    <cellStyle name="Normal 2 3 5 3 4 2 2 3" xfId="28928" xr:uid="{00000000-0005-0000-0000-000014710000}"/>
    <cellStyle name="Normal 2 3 5 3 4 2 3" xfId="8813" xr:uid="{00000000-0005-0000-0000-00007E220000}"/>
    <cellStyle name="Normal 2 3 5 3 4 2 3 3" xfId="23911" xr:uid="{00000000-0005-0000-0000-00007B5D0000}"/>
    <cellStyle name="Normal 2 3 5 3 4 2 5" xfId="18898" xr:uid="{00000000-0005-0000-0000-0000E6490000}"/>
    <cellStyle name="Normal 2 3 5 3 4 3" xfId="5452" xr:uid="{00000000-0005-0000-0000-00005D150000}"/>
    <cellStyle name="Normal 2 3 5 3 4 3 2" xfId="15504" xr:uid="{00000000-0005-0000-0000-0000A13C0000}"/>
    <cellStyle name="Normal 2 3 5 3 4 3 2 3" xfId="30599" xr:uid="{00000000-0005-0000-0000-00009B770000}"/>
    <cellStyle name="Normal 2 3 5 3 4 3 3" xfId="10484" xr:uid="{00000000-0005-0000-0000-000005290000}"/>
    <cellStyle name="Normal 2 3 5 3 4 3 3 3" xfId="25582" xr:uid="{00000000-0005-0000-0000-000002640000}"/>
    <cellStyle name="Normal 2 3 5 3 4 3 5" xfId="20569" xr:uid="{00000000-0005-0000-0000-00006D500000}"/>
    <cellStyle name="Normal 2 3 5 3 4 4" xfId="12162" xr:uid="{00000000-0005-0000-0000-0000932F0000}"/>
    <cellStyle name="Normal 2 3 5 3 4 4 3" xfId="27257" xr:uid="{00000000-0005-0000-0000-00008D6A0000}"/>
    <cellStyle name="Normal 2 3 5 3 4 5" xfId="7141" xr:uid="{00000000-0005-0000-0000-0000F61B0000}"/>
    <cellStyle name="Normal 2 3 5 3 4 5 3" xfId="22240" xr:uid="{00000000-0005-0000-0000-0000F4560000}"/>
    <cellStyle name="Normal 2 3 5 3 4 7" xfId="17227" xr:uid="{00000000-0005-0000-0000-00005F430000}"/>
    <cellStyle name="Normal 2 3 5 3 5" xfId="2923" xr:uid="{00000000-0005-0000-0000-00007C0B0000}"/>
    <cellStyle name="Normal 2 3 5 3 5 2" xfId="12997" xr:uid="{00000000-0005-0000-0000-0000D6320000}"/>
    <cellStyle name="Normal 2 3 5 3 5 2 3" xfId="28092" xr:uid="{00000000-0005-0000-0000-0000D06D0000}"/>
    <cellStyle name="Normal 2 3 5 3 5 3" xfId="7977" xr:uid="{00000000-0005-0000-0000-00003A1F0000}"/>
    <cellStyle name="Normal 2 3 5 3 5 3 3" xfId="23075" xr:uid="{00000000-0005-0000-0000-0000375A0000}"/>
    <cellStyle name="Normal 2 3 5 3 5 5" xfId="18062" xr:uid="{00000000-0005-0000-0000-0000A2460000}"/>
    <cellStyle name="Normal 2 3 5 3 6" xfId="4616" xr:uid="{00000000-0005-0000-0000-000019120000}"/>
    <cellStyle name="Normal 2 3 5 3 6 2" xfId="14668" xr:uid="{00000000-0005-0000-0000-00005D390000}"/>
    <cellStyle name="Normal 2 3 5 3 6 2 3" xfId="29763" xr:uid="{00000000-0005-0000-0000-000057740000}"/>
    <cellStyle name="Normal 2 3 5 3 6 3" xfId="9648" xr:uid="{00000000-0005-0000-0000-0000C1250000}"/>
    <cellStyle name="Normal 2 3 5 3 6 3 3" xfId="24746" xr:uid="{00000000-0005-0000-0000-0000BE600000}"/>
    <cellStyle name="Normal 2 3 5 3 6 5" xfId="19733" xr:uid="{00000000-0005-0000-0000-0000294D0000}"/>
    <cellStyle name="Normal 2 3 5 3 7" xfId="11326" xr:uid="{00000000-0005-0000-0000-00004F2C0000}"/>
    <cellStyle name="Normal 2 3 5 3 7 3" xfId="26421" xr:uid="{00000000-0005-0000-0000-000049670000}"/>
    <cellStyle name="Normal 2 3 5 3 8" xfId="6305" xr:uid="{00000000-0005-0000-0000-0000B2180000}"/>
    <cellStyle name="Normal 2 3 5 3 8 3" xfId="21404" xr:uid="{00000000-0005-0000-0000-0000B0530000}"/>
    <cellStyle name="Normal 2 3 5 4" xfId="1331" xr:uid="{00000000-0005-0000-0000-000043050000}"/>
    <cellStyle name="Normal 2 3 5 4 2" xfId="1754" xr:uid="{00000000-0005-0000-0000-0000EA060000}"/>
    <cellStyle name="Normal 2 3 5 4 2 2" xfId="2593" xr:uid="{00000000-0005-0000-0000-0000310A0000}"/>
    <cellStyle name="Normal 2 3 5 4 2 2 2" xfId="4282" xr:uid="{00000000-0005-0000-0000-0000CB100000}"/>
    <cellStyle name="Normal 2 3 5 4 2 2 2 2" xfId="14355" xr:uid="{00000000-0005-0000-0000-000024380000}"/>
    <cellStyle name="Normal 2 3 5 4 2 2 2 2 3" xfId="29450" xr:uid="{00000000-0005-0000-0000-00001E730000}"/>
    <cellStyle name="Normal 2 3 5 4 2 2 2 3" xfId="9335" xr:uid="{00000000-0005-0000-0000-000088240000}"/>
    <cellStyle name="Normal 2 3 5 4 2 2 2 3 3" xfId="24433" xr:uid="{00000000-0005-0000-0000-0000855F0000}"/>
    <cellStyle name="Normal 2 3 5 4 2 2 2 5" xfId="19420" xr:uid="{00000000-0005-0000-0000-0000F04B0000}"/>
    <cellStyle name="Normal 2 3 5 4 2 2 3" xfId="5974" xr:uid="{00000000-0005-0000-0000-000067170000}"/>
    <cellStyle name="Normal 2 3 5 4 2 2 3 2" xfId="16026" xr:uid="{00000000-0005-0000-0000-0000AB3E0000}"/>
    <cellStyle name="Normal 2 3 5 4 2 2 3 2 3" xfId="31121" xr:uid="{00000000-0005-0000-0000-0000A5790000}"/>
    <cellStyle name="Normal 2 3 5 4 2 2 3 3" xfId="11006" xr:uid="{00000000-0005-0000-0000-00000F2B0000}"/>
    <cellStyle name="Normal 2 3 5 4 2 2 3 3 3" xfId="26104" xr:uid="{00000000-0005-0000-0000-00000C660000}"/>
    <cellStyle name="Normal 2 3 5 4 2 2 3 5" xfId="21091" xr:uid="{00000000-0005-0000-0000-000077520000}"/>
    <cellStyle name="Normal 2 3 5 4 2 2 4" xfId="12684" xr:uid="{00000000-0005-0000-0000-00009D310000}"/>
    <cellStyle name="Normal 2 3 5 4 2 2 4 3" xfId="27779" xr:uid="{00000000-0005-0000-0000-0000976C0000}"/>
    <cellStyle name="Normal 2 3 5 4 2 2 5" xfId="7663" xr:uid="{00000000-0005-0000-0000-0000001E0000}"/>
    <cellStyle name="Normal 2 3 5 4 2 2 5 3" xfId="22762" xr:uid="{00000000-0005-0000-0000-0000FE580000}"/>
    <cellStyle name="Normal 2 3 5 4 2 2 7" xfId="17749" xr:uid="{00000000-0005-0000-0000-000069450000}"/>
    <cellStyle name="Normal 2 3 5 4 2 3" xfId="3445" xr:uid="{00000000-0005-0000-0000-0000860D0000}"/>
    <cellStyle name="Normal 2 3 5 4 2 3 2" xfId="13519" xr:uid="{00000000-0005-0000-0000-0000E0340000}"/>
    <cellStyle name="Normal 2 3 5 4 2 3 2 3" xfId="28614" xr:uid="{00000000-0005-0000-0000-0000DA6F0000}"/>
    <cellStyle name="Normal 2 3 5 4 2 3 3" xfId="8499" xr:uid="{00000000-0005-0000-0000-000044210000}"/>
    <cellStyle name="Normal 2 3 5 4 2 3 3 3" xfId="23597" xr:uid="{00000000-0005-0000-0000-0000415C0000}"/>
    <cellStyle name="Normal 2 3 5 4 2 3 5" xfId="18584" xr:uid="{00000000-0005-0000-0000-0000AC480000}"/>
    <cellStyle name="Normal 2 3 5 4 2 4" xfId="5138" xr:uid="{00000000-0005-0000-0000-000023140000}"/>
    <cellStyle name="Normal 2 3 5 4 2 4 2" xfId="15190" xr:uid="{00000000-0005-0000-0000-0000673B0000}"/>
    <cellStyle name="Normal 2 3 5 4 2 4 2 3" xfId="30285" xr:uid="{00000000-0005-0000-0000-000061760000}"/>
    <cellStyle name="Normal 2 3 5 4 2 4 3" xfId="10170" xr:uid="{00000000-0005-0000-0000-0000CB270000}"/>
    <cellStyle name="Normal 2 3 5 4 2 4 3 3" xfId="25268" xr:uid="{00000000-0005-0000-0000-0000C8620000}"/>
    <cellStyle name="Normal 2 3 5 4 2 4 5" xfId="20255" xr:uid="{00000000-0005-0000-0000-0000334F0000}"/>
    <cellStyle name="Normal 2 3 5 4 2 5" xfId="11848" xr:uid="{00000000-0005-0000-0000-0000592E0000}"/>
    <cellStyle name="Normal 2 3 5 4 2 5 3" xfId="26943" xr:uid="{00000000-0005-0000-0000-000053690000}"/>
    <cellStyle name="Normal 2 3 5 4 2 6" xfId="6827" xr:uid="{00000000-0005-0000-0000-0000BC1A0000}"/>
    <cellStyle name="Normal 2 3 5 4 2 6 3" xfId="21926" xr:uid="{00000000-0005-0000-0000-0000BA550000}"/>
    <cellStyle name="Normal 2 3 5 4 2 8" xfId="16913" xr:uid="{00000000-0005-0000-0000-000025420000}"/>
    <cellStyle name="Normal 2 3 5 4 3" xfId="2175" xr:uid="{00000000-0005-0000-0000-00008F080000}"/>
    <cellStyle name="Normal 2 3 5 4 3 2" xfId="3864" xr:uid="{00000000-0005-0000-0000-0000290F0000}"/>
    <cellStyle name="Normal 2 3 5 4 3 2 2" xfId="13937" xr:uid="{00000000-0005-0000-0000-000082360000}"/>
    <cellStyle name="Normal 2 3 5 4 3 2 2 3" xfId="29032" xr:uid="{00000000-0005-0000-0000-00007C710000}"/>
    <cellStyle name="Normal 2 3 5 4 3 2 3" xfId="8917" xr:uid="{00000000-0005-0000-0000-0000E6220000}"/>
    <cellStyle name="Normal 2 3 5 4 3 2 3 3" xfId="24015" xr:uid="{00000000-0005-0000-0000-0000E35D0000}"/>
    <cellStyle name="Normal 2 3 5 4 3 2 5" xfId="19002" xr:uid="{00000000-0005-0000-0000-00004E4A0000}"/>
    <cellStyle name="Normal 2 3 5 4 3 3" xfId="5556" xr:uid="{00000000-0005-0000-0000-0000C5150000}"/>
    <cellStyle name="Normal 2 3 5 4 3 3 2" xfId="15608" xr:uid="{00000000-0005-0000-0000-0000093D0000}"/>
    <cellStyle name="Normal 2 3 5 4 3 3 2 3" xfId="30703" xr:uid="{00000000-0005-0000-0000-000003780000}"/>
    <cellStyle name="Normal 2 3 5 4 3 3 3" xfId="10588" xr:uid="{00000000-0005-0000-0000-00006D290000}"/>
    <cellStyle name="Normal 2 3 5 4 3 3 3 3" xfId="25686" xr:uid="{00000000-0005-0000-0000-00006A640000}"/>
    <cellStyle name="Normal 2 3 5 4 3 3 5" xfId="20673" xr:uid="{00000000-0005-0000-0000-0000D5500000}"/>
    <cellStyle name="Normal 2 3 5 4 3 4" xfId="12266" xr:uid="{00000000-0005-0000-0000-0000FB2F0000}"/>
    <cellStyle name="Normal 2 3 5 4 3 4 3" xfId="27361" xr:uid="{00000000-0005-0000-0000-0000F56A0000}"/>
    <cellStyle name="Normal 2 3 5 4 3 5" xfId="7245" xr:uid="{00000000-0005-0000-0000-00005E1C0000}"/>
    <cellStyle name="Normal 2 3 5 4 3 5 3" xfId="22344" xr:uid="{00000000-0005-0000-0000-00005C570000}"/>
    <cellStyle name="Normal 2 3 5 4 3 7" xfId="17331" xr:uid="{00000000-0005-0000-0000-0000C7430000}"/>
    <cellStyle name="Normal 2 3 5 4 4" xfId="3027" xr:uid="{00000000-0005-0000-0000-0000E40B0000}"/>
    <cellStyle name="Normal 2 3 5 4 4 2" xfId="13101" xr:uid="{00000000-0005-0000-0000-00003E330000}"/>
    <cellStyle name="Normal 2 3 5 4 4 2 3" xfId="28196" xr:uid="{00000000-0005-0000-0000-0000386E0000}"/>
    <cellStyle name="Normal 2 3 5 4 4 3" xfId="8081" xr:uid="{00000000-0005-0000-0000-0000A21F0000}"/>
    <cellStyle name="Normal 2 3 5 4 4 3 3" xfId="23179" xr:uid="{00000000-0005-0000-0000-00009F5A0000}"/>
    <cellStyle name="Normal 2 3 5 4 4 5" xfId="18166" xr:uid="{00000000-0005-0000-0000-00000A470000}"/>
    <cellStyle name="Normal 2 3 5 4 5" xfId="4720" xr:uid="{00000000-0005-0000-0000-000081120000}"/>
    <cellStyle name="Normal 2 3 5 4 5 2" xfId="14772" xr:uid="{00000000-0005-0000-0000-0000C5390000}"/>
    <cellStyle name="Normal 2 3 5 4 5 2 3" xfId="29867" xr:uid="{00000000-0005-0000-0000-0000BF740000}"/>
    <cellStyle name="Normal 2 3 5 4 5 3" xfId="9752" xr:uid="{00000000-0005-0000-0000-000029260000}"/>
    <cellStyle name="Normal 2 3 5 4 5 3 3" xfId="24850" xr:uid="{00000000-0005-0000-0000-000026610000}"/>
    <cellStyle name="Normal 2 3 5 4 5 5" xfId="19837" xr:uid="{00000000-0005-0000-0000-0000914D0000}"/>
    <cellStyle name="Normal 2 3 5 4 6" xfId="11430" xr:uid="{00000000-0005-0000-0000-0000B72C0000}"/>
    <cellStyle name="Normal 2 3 5 4 6 3" xfId="26525" xr:uid="{00000000-0005-0000-0000-0000B1670000}"/>
    <cellStyle name="Normal 2 3 5 4 7" xfId="6409" xr:uid="{00000000-0005-0000-0000-00001A190000}"/>
    <cellStyle name="Normal 2 3 5 4 7 3" xfId="21508" xr:uid="{00000000-0005-0000-0000-000018540000}"/>
    <cellStyle name="Normal 2 3 5 4 9" xfId="16495" xr:uid="{00000000-0005-0000-0000-000083400000}"/>
    <cellStyle name="Normal 2 3 5 5" xfId="1544" xr:uid="{00000000-0005-0000-0000-000018060000}"/>
    <cellStyle name="Normal 2 3 5 5 2" xfId="2385" xr:uid="{00000000-0005-0000-0000-000061090000}"/>
    <cellStyle name="Normal 2 3 5 5 2 2" xfId="4074" xr:uid="{00000000-0005-0000-0000-0000FB0F0000}"/>
    <cellStyle name="Normal 2 3 5 5 2 2 2" xfId="14147" xr:uid="{00000000-0005-0000-0000-000054370000}"/>
    <cellStyle name="Normal 2 3 5 5 2 2 2 3" xfId="29242" xr:uid="{00000000-0005-0000-0000-00004E720000}"/>
    <cellStyle name="Normal 2 3 5 5 2 2 3" xfId="9127" xr:uid="{00000000-0005-0000-0000-0000B8230000}"/>
    <cellStyle name="Normal 2 3 5 5 2 2 3 3" xfId="24225" xr:uid="{00000000-0005-0000-0000-0000B55E0000}"/>
    <cellStyle name="Normal 2 3 5 5 2 2 5" xfId="19212" xr:uid="{00000000-0005-0000-0000-0000204B0000}"/>
    <cellStyle name="Normal 2 3 5 5 2 3" xfId="5766" xr:uid="{00000000-0005-0000-0000-000097160000}"/>
    <cellStyle name="Normal 2 3 5 5 2 3 2" xfId="15818" xr:uid="{00000000-0005-0000-0000-0000DB3D0000}"/>
    <cellStyle name="Normal 2 3 5 5 2 3 2 3" xfId="30913" xr:uid="{00000000-0005-0000-0000-0000D5780000}"/>
    <cellStyle name="Normal 2 3 5 5 2 3 3" xfId="10798" xr:uid="{00000000-0005-0000-0000-00003F2A0000}"/>
    <cellStyle name="Normal 2 3 5 5 2 3 3 3" xfId="25896" xr:uid="{00000000-0005-0000-0000-00003C650000}"/>
    <cellStyle name="Normal 2 3 5 5 2 3 5" xfId="20883" xr:uid="{00000000-0005-0000-0000-0000A7510000}"/>
    <cellStyle name="Normal 2 3 5 5 2 4" xfId="12476" xr:uid="{00000000-0005-0000-0000-0000CD300000}"/>
    <cellStyle name="Normal 2 3 5 5 2 4 3" xfId="27571" xr:uid="{00000000-0005-0000-0000-0000C76B0000}"/>
    <cellStyle name="Normal 2 3 5 5 2 5" xfId="7455" xr:uid="{00000000-0005-0000-0000-0000301D0000}"/>
    <cellStyle name="Normal 2 3 5 5 2 5 3" xfId="22554" xr:uid="{00000000-0005-0000-0000-00002E580000}"/>
    <cellStyle name="Normal 2 3 5 5 2 7" xfId="17541" xr:uid="{00000000-0005-0000-0000-000099440000}"/>
    <cellStyle name="Normal 2 3 5 5 3" xfId="3237" xr:uid="{00000000-0005-0000-0000-0000B60C0000}"/>
    <cellStyle name="Normal 2 3 5 5 3 2" xfId="13311" xr:uid="{00000000-0005-0000-0000-000010340000}"/>
    <cellStyle name="Normal 2 3 5 5 3 2 3" xfId="28406" xr:uid="{00000000-0005-0000-0000-00000A6F0000}"/>
    <cellStyle name="Normal 2 3 5 5 3 3" xfId="8291" xr:uid="{00000000-0005-0000-0000-000074200000}"/>
    <cellStyle name="Normal 2 3 5 5 3 3 3" xfId="23389" xr:uid="{00000000-0005-0000-0000-0000715B0000}"/>
    <cellStyle name="Normal 2 3 5 5 3 5" xfId="18376" xr:uid="{00000000-0005-0000-0000-0000DC470000}"/>
    <cellStyle name="Normal 2 3 5 5 4" xfId="4930" xr:uid="{00000000-0005-0000-0000-000053130000}"/>
    <cellStyle name="Normal 2 3 5 5 4 2" xfId="14982" xr:uid="{00000000-0005-0000-0000-0000973A0000}"/>
    <cellStyle name="Normal 2 3 5 5 4 2 3" xfId="30077" xr:uid="{00000000-0005-0000-0000-000091750000}"/>
    <cellStyle name="Normal 2 3 5 5 4 3" xfId="9962" xr:uid="{00000000-0005-0000-0000-0000FB260000}"/>
    <cellStyle name="Normal 2 3 5 5 4 3 3" xfId="25060" xr:uid="{00000000-0005-0000-0000-0000F8610000}"/>
    <cellStyle name="Normal 2 3 5 5 4 5" xfId="20047" xr:uid="{00000000-0005-0000-0000-0000634E0000}"/>
    <cellStyle name="Normal 2 3 5 5 5" xfId="11640" xr:uid="{00000000-0005-0000-0000-0000892D0000}"/>
    <cellStyle name="Normal 2 3 5 5 5 3" xfId="26735" xr:uid="{00000000-0005-0000-0000-000083680000}"/>
    <cellStyle name="Normal 2 3 5 5 6" xfId="6619" xr:uid="{00000000-0005-0000-0000-0000EC190000}"/>
    <cellStyle name="Normal 2 3 5 5 6 3" xfId="21718" xr:uid="{00000000-0005-0000-0000-0000EA540000}"/>
    <cellStyle name="Normal 2 3 5 5 8" xfId="16705" xr:uid="{00000000-0005-0000-0000-000055410000}"/>
    <cellStyle name="Normal 2 3 5 6" xfId="1965" xr:uid="{00000000-0005-0000-0000-0000BD070000}"/>
    <cellStyle name="Normal 2 3 5 6 2" xfId="3656" xr:uid="{00000000-0005-0000-0000-0000590E0000}"/>
    <cellStyle name="Normal 2 3 5 6 2 2" xfId="13729" xr:uid="{00000000-0005-0000-0000-0000B2350000}"/>
    <cellStyle name="Normal 2 3 5 6 2 2 3" xfId="28824" xr:uid="{00000000-0005-0000-0000-0000AC700000}"/>
    <cellStyle name="Normal 2 3 5 6 2 3" xfId="8709" xr:uid="{00000000-0005-0000-0000-000016220000}"/>
    <cellStyle name="Normal 2 3 5 6 2 3 3" xfId="23807" xr:uid="{00000000-0005-0000-0000-0000135D0000}"/>
    <cellStyle name="Normal 2 3 5 6 2 5" xfId="18794" xr:uid="{00000000-0005-0000-0000-00007E490000}"/>
    <cellStyle name="Normal 2 3 5 6 3" xfId="5348" xr:uid="{00000000-0005-0000-0000-0000F5140000}"/>
    <cellStyle name="Normal 2 3 5 6 3 2" xfId="15400" xr:uid="{00000000-0005-0000-0000-0000393C0000}"/>
    <cellStyle name="Normal 2 3 5 6 3 2 3" xfId="30495" xr:uid="{00000000-0005-0000-0000-000033770000}"/>
    <cellStyle name="Normal 2 3 5 6 3 3" xfId="10380" xr:uid="{00000000-0005-0000-0000-00009D280000}"/>
    <cellStyle name="Normal 2 3 5 6 3 3 3" xfId="25478" xr:uid="{00000000-0005-0000-0000-00009A630000}"/>
    <cellStyle name="Normal 2 3 5 6 3 5" xfId="20465" xr:uid="{00000000-0005-0000-0000-000005500000}"/>
    <cellStyle name="Normal 2 3 5 6 4" xfId="12058" xr:uid="{00000000-0005-0000-0000-00002B2F0000}"/>
    <cellStyle name="Normal 2 3 5 6 4 3" xfId="27153" xr:uid="{00000000-0005-0000-0000-0000256A0000}"/>
    <cellStyle name="Normal 2 3 5 6 5" xfId="7037" xr:uid="{00000000-0005-0000-0000-00008E1B0000}"/>
    <cellStyle name="Normal 2 3 5 6 5 3" xfId="22136" xr:uid="{00000000-0005-0000-0000-00008C560000}"/>
    <cellStyle name="Normal 2 3 5 6 7" xfId="17123" xr:uid="{00000000-0005-0000-0000-0000F7420000}"/>
    <cellStyle name="Normal 2 3 5 7" xfId="2815" xr:uid="{00000000-0005-0000-0000-0000100B0000}"/>
    <cellStyle name="Normal 2 3 5 7 2" xfId="12893" xr:uid="{00000000-0005-0000-0000-00006E320000}"/>
    <cellStyle name="Normal 2 3 5 7 2 3" xfId="27988" xr:uid="{00000000-0005-0000-0000-0000686D0000}"/>
    <cellStyle name="Normal 2 3 5 7 3" xfId="7873" xr:uid="{00000000-0005-0000-0000-0000D21E0000}"/>
    <cellStyle name="Normal 2 3 5 7 3 3" xfId="22971" xr:uid="{00000000-0005-0000-0000-0000CF590000}"/>
    <cellStyle name="Normal 2 3 5 7 5" xfId="17958" xr:uid="{00000000-0005-0000-0000-00003A460000}"/>
    <cellStyle name="Normal 2 3 5 8" xfId="4509" xr:uid="{00000000-0005-0000-0000-0000AE110000}"/>
    <cellStyle name="Normal 2 3 5 8 2" xfId="14564" xr:uid="{00000000-0005-0000-0000-0000F5380000}"/>
    <cellStyle name="Normal 2 3 5 8 2 3" xfId="29659" xr:uid="{00000000-0005-0000-0000-0000EF730000}"/>
    <cellStyle name="Normal 2 3 5 8 3" xfId="9544" xr:uid="{00000000-0005-0000-0000-000059250000}"/>
    <cellStyle name="Normal 2 3 5 8 3 3" xfId="24642" xr:uid="{00000000-0005-0000-0000-000056600000}"/>
    <cellStyle name="Normal 2 3 5 8 5" xfId="19629" xr:uid="{00000000-0005-0000-0000-0000C14C0000}"/>
    <cellStyle name="Normal 2 3 5 9" xfId="11220" xr:uid="{00000000-0005-0000-0000-0000E52B0000}"/>
    <cellStyle name="Normal 2 3 5 9 3" xfId="26317" xr:uid="{00000000-0005-0000-0000-0000E1660000}"/>
    <cellStyle name="Normal 2 3 6" xfId="829" xr:uid="{00000000-0005-0000-0000-00004C030000}"/>
    <cellStyle name="Normal 2 3 6 10" xfId="6196" xr:uid="{00000000-0005-0000-0000-000045180000}"/>
    <cellStyle name="Normal 2 3 6 10 3" xfId="21297" xr:uid="{00000000-0005-0000-0000-000045530000}"/>
    <cellStyle name="Normal 2 3 6 12" xfId="16282" xr:uid="{00000000-0005-0000-0000-0000AE3F0000}"/>
    <cellStyle name="Normal 2 3 6 2" xfId="1161" xr:uid="{00000000-0005-0000-0000-000099040000}"/>
    <cellStyle name="Normal 2 3 6 2 11" xfId="16336" xr:uid="{00000000-0005-0000-0000-0000E43F0000}"/>
    <cellStyle name="Normal 2 3 6 2 2" xfId="1269" xr:uid="{00000000-0005-0000-0000-000005050000}"/>
    <cellStyle name="Normal 2 3 6 2 2 10" xfId="16440" xr:uid="{00000000-0005-0000-0000-00004C400000}"/>
    <cellStyle name="Normal 2 3 6 2 2 2" xfId="1486" xr:uid="{00000000-0005-0000-0000-0000DE050000}"/>
    <cellStyle name="Normal 2 3 6 2 2 2 2" xfId="1907" xr:uid="{00000000-0005-0000-0000-000083070000}"/>
    <cellStyle name="Normal 2 3 6 2 2 2 2 2" xfId="2746" xr:uid="{00000000-0005-0000-0000-0000CA0A0000}"/>
    <cellStyle name="Normal 2 3 6 2 2 2 2 2 2" xfId="4435" xr:uid="{00000000-0005-0000-0000-000064110000}"/>
    <cellStyle name="Normal 2 3 6 2 2 2 2 2 2 2" xfId="14508" xr:uid="{00000000-0005-0000-0000-0000BD380000}"/>
    <cellStyle name="Normal 2 3 6 2 2 2 2 2 2 2 3" xfId="29603" xr:uid="{00000000-0005-0000-0000-0000B7730000}"/>
    <cellStyle name="Normal 2 3 6 2 2 2 2 2 2 3" xfId="9488" xr:uid="{00000000-0005-0000-0000-000021250000}"/>
    <cellStyle name="Normal 2 3 6 2 2 2 2 2 2 3 3" xfId="24586" xr:uid="{00000000-0005-0000-0000-00001E600000}"/>
    <cellStyle name="Normal 2 3 6 2 2 2 2 2 2 5" xfId="19573" xr:uid="{00000000-0005-0000-0000-0000894C0000}"/>
    <cellStyle name="Normal 2 3 6 2 2 2 2 2 3" xfId="6127" xr:uid="{00000000-0005-0000-0000-000000180000}"/>
    <cellStyle name="Normal 2 3 6 2 2 2 2 2 3 2" xfId="16179" xr:uid="{00000000-0005-0000-0000-0000443F0000}"/>
    <cellStyle name="Normal 2 3 6 2 2 2 2 2 3 2 3" xfId="31274" xr:uid="{00000000-0005-0000-0000-00003E7A0000}"/>
    <cellStyle name="Normal 2 3 6 2 2 2 2 2 3 3" xfId="11159" xr:uid="{00000000-0005-0000-0000-0000A82B0000}"/>
    <cellStyle name="Normal 2 3 6 2 2 2 2 2 3 3 3" xfId="26257" xr:uid="{00000000-0005-0000-0000-0000A5660000}"/>
    <cellStyle name="Normal 2 3 6 2 2 2 2 2 3 5" xfId="21244" xr:uid="{00000000-0005-0000-0000-000010530000}"/>
    <cellStyle name="Normal 2 3 6 2 2 2 2 2 4" xfId="12837" xr:uid="{00000000-0005-0000-0000-000036320000}"/>
    <cellStyle name="Normal 2 3 6 2 2 2 2 2 4 3" xfId="27932" xr:uid="{00000000-0005-0000-0000-0000306D0000}"/>
    <cellStyle name="Normal 2 3 6 2 2 2 2 2 5" xfId="7816" xr:uid="{00000000-0005-0000-0000-0000991E0000}"/>
    <cellStyle name="Normal 2 3 6 2 2 2 2 2 5 3" xfId="22915" xr:uid="{00000000-0005-0000-0000-000097590000}"/>
    <cellStyle name="Normal 2 3 6 2 2 2 2 2 7" xfId="17902" xr:uid="{00000000-0005-0000-0000-000002460000}"/>
    <cellStyle name="Normal 2 3 6 2 2 2 2 3" xfId="3598" xr:uid="{00000000-0005-0000-0000-00001F0E0000}"/>
    <cellStyle name="Normal 2 3 6 2 2 2 2 3 2" xfId="13672" xr:uid="{00000000-0005-0000-0000-000079350000}"/>
    <cellStyle name="Normal 2 3 6 2 2 2 2 3 2 3" xfId="28767" xr:uid="{00000000-0005-0000-0000-000073700000}"/>
    <cellStyle name="Normal 2 3 6 2 2 2 2 3 3" xfId="8652" xr:uid="{00000000-0005-0000-0000-0000DD210000}"/>
    <cellStyle name="Normal 2 3 6 2 2 2 2 3 3 3" xfId="23750" xr:uid="{00000000-0005-0000-0000-0000DA5C0000}"/>
    <cellStyle name="Normal 2 3 6 2 2 2 2 3 5" xfId="18737" xr:uid="{00000000-0005-0000-0000-000045490000}"/>
    <cellStyle name="Normal 2 3 6 2 2 2 2 4" xfId="5291" xr:uid="{00000000-0005-0000-0000-0000BC140000}"/>
    <cellStyle name="Normal 2 3 6 2 2 2 2 4 2" xfId="15343" xr:uid="{00000000-0005-0000-0000-0000003C0000}"/>
    <cellStyle name="Normal 2 3 6 2 2 2 2 4 2 3" xfId="30438" xr:uid="{00000000-0005-0000-0000-0000FA760000}"/>
    <cellStyle name="Normal 2 3 6 2 2 2 2 4 3" xfId="10323" xr:uid="{00000000-0005-0000-0000-000064280000}"/>
    <cellStyle name="Normal 2 3 6 2 2 2 2 4 3 3" xfId="25421" xr:uid="{00000000-0005-0000-0000-000061630000}"/>
    <cellStyle name="Normal 2 3 6 2 2 2 2 4 5" xfId="20408" xr:uid="{00000000-0005-0000-0000-0000CC4F0000}"/>
    <cellStyle name="Normal 2 3 6 2 2 2 2 5" xfId="12001" xr:uid="{00000000-0005-0000-0000-0000F22E0000}"/>
    <cellStyle name="Normal 2 3 6 2 2 2 2 5 3" xfId="27096" xr:uid="{00000000-0005-0000-0000-0000EC690000}"/>
    <cellStyle name="Normal 2 3 6 2 2 2 2 6" xfId="6980" xr:uid="{00000000-0005-0000-0000-0000551B0000}"/>
    <cellStyle name="Normal 2 3 6 2 2 2 2 6 3" xfId="22079" xr:uid="{00000000-0005-0000-0000-000053560000}"/>
    <cellStyle name="Normal 2 3 6 2 2 2 2 8" xfId="17066" xr:uid="{00000000-0005-0000-0000-0000BE420000}"/>
    <cellStyle name="Normal 2 3 6 2 2 2 3" xfId="2328" xr:uid="{00000000-0005-0000-0000-000028090000}"/>
    <cellStyle name="Normal 2 3 6 2 2 2 3 2" xfId="4017" xr:uid="{00000000-0005-0000-0000-0000C20F0000}"/>
    <cellStyle name="Normal 2 3 6 2 2 2 3 2 2" xfId="14090" xr:uid="{00000000-0005-0000-0000-00001B370000}"/>
    <cellStyle name="Normal 2 3 6 2 2 2 3 2 2 3" xfId="29185" xr:uid="{00000000-0005-0000-0000-000015720000}"/>
    <cellStyle name="Normal 2 3 6 2 2 2 3 2 3" xfId="9070" xr:uid="{00000000-0005-0000-0000-00007F230000}"/>
    <cellStyle name="Normal 2 3 6 2 2 2 3 2 3 3" xfId="24168" xr:uid="{00000000-0005-0000-0000-00007C5E0000}"/>
    <cellStyle name="Normal 2 3 6 2 2 2 3 2 5" xfId="19155" xr:uid="{00000000-0005-0000-0000-0000E74A0000}"/>
    <cellStyle name="Normal 2 3 6 2 2 2 3 3" xfId="5709" xr:uid="{00000000-0005-0000-0000-00005E160000}"/>
    <cellStyle name="Normal 2 3 6 2 2 2 3 3 2" xfId="15761" xr:uid="{00000000-0005-0000-0000-0000A23D0000}"/>
    <cellStyle name="Normal 2 3 6 2 2 2 3 3 2 3" xfId="30856" xr:uid="{00000000-0005-0000-0000-00009C780000}"/>
    <cellStyle name="Normal 2 3 6 2 2 2 3 3 3" xfId="10741" xr:uid="{00000000-0005-0000-0000-0000062A0000}"/>
    <cellStyle name="Normal 2 3 6 2 2 2 3 3 3 3" xfId="25839" xr:uid="{00000000-0005-0000-0000-000003650000}"/>
    <cellStyle name="Normal 2 3 6 2 2 2 3 3 5" xfId="20826" xr:uid="{00000000-0005-0000-0000-00006E510000}"/>
    <cellStyle name="Normal 2 3 6 2 2 2 3 4" xfId="12419" xr:uid="{00000000-0005-0000-0000-000094300000}"/>
    <cellStyle name="Normal 2 3 6 2 2 2 3 4 3" xfId="27514" xr:uid="{00000000-0005-0000-0000-00008E6B0000}"/>
    <cellStyle name="Normal 2 3 6 2 2 2 3 5" xfId="7398" xr:uid="{00000000-0005-0000-0000-0000F71C0000}"/>
    <cellStyle name="Normal 2 3 6 2 2 2 3 5 3" xfId="22497" xr:uid="{00000000-0005-0000-0000-0000F5570000}"/>
    <cellStyle name="Normal 2 3 6 2 2 2 3 7" xfId="17484" xr:uid="{00000000-0005-0000-0000-000060440000}"/>
    <cellStyle name="Normal 2 3 6 2 2 2 4" xfId="3180" xr:uid="{00000000-0005-0000-0000-00007D0C0000}"/>
    <cellStyle name="Normal 2 3 6 2 2 2 4 2" xfId="13254" xr:uid="{00000000-0005-0000-0000-0000D7330000}"/>
    <cellStyle name="Normal 2 3 6 2 2 2 4 2 3" xfId="28349" xr:uid="{00000000-0005-0000-0000-0000D16E0000}"/>
    <cellStyle name="Normal 2 3 6 2 2 2 4 3" xfId="8234" xr:uid="{00000000-0005-0000-0000-00003B200000}"/>
    <cellStyle name="Normal 2 3 6 2 2 2 4 3 3" xfId="23332" xr:uid="{00000000-0005-0000-0000-0000385B0000}"/>
    <cellStyle name="Normal 2 3 6 2 2 2 4 5" xfId="18319" xr:uid="{00000000-0005-0000-0000-0000A3470000}"/>
    <cellStyle name="Normal 2 3 6 2 2 2 5" xfId="4873" xr:uid="{00000000-0005-0000-0000-00001A130000}"/>
    <cellStyle name="Normal 2 3 6 2 2 2 5 2" xfId="14925" xr:uid="{00000000-0005-0000-0000-00005E3A0000}"/>
    <cellStyle name="Normal 2 3 6 2 2 2 5 2 3" xfId="30020" xr:uid="{00000000-0005-0000-0000-000058750000}"/>
    <cellStyle name="Normal 2 3 6 2 2 2 5 3" xfId="9905" xr:uid="{00000000-0005-0000-0000-0000C2260000}"/>
    <cellStyle name="Normal 2 3 6 2 2 2 5 3 3" xfId="25003" xr:uid="{00000000-0005-0000-0000-0000BF610000}"/>
    <cellStyle name="Normal 2 3 6 2 2 2 5 5" xfId="19990" xr:uid="{00000000-0005-0000-0000-00002A4E0000}"/>
    <cellStyle name="Normal 2 3 6 2 2 2 6" xfId="11583" xr:uid="{00000000-0005-0000-0000-0000502D0000}"/>
    <cellStyle name="Normal 2 3 6 2 2 2 6 3" xfId="26678" xr:uid="{00000000-0005-0000-0000-00004A680000}"/>
    <cellStyle name="Normal 2 3 6 2 2 2 7" xfId="6562" xr:uid="{00000000-0005-0000-0000-0000B3190000}"/>
    <cellStyle name="Normal 2 3 6 2 2 2 7 3" xfId="21661" xr:uid="{00000000-0005-0000-0000-0000B1540000}"/>
    <cellStyle name="Normal 2 3 6 2 2 2 9" xfId="16648" xr:uid="{00000000-0005-0000-0000-00001C410000}"/>
    <cellStyle name="Normal 2 3 6 2 2 3" xfId="1699" xr:uid="{00000000-0005-0000-0000-0000B3060000}"/>
    <cellStyle name="Normal 2 3 6 2 2 3 2" xfId="2538" xr:uid="{00000000-0005-0000-0000-0000FA090000}"/>
    <cellStyle name="Normal 2 3 6 2 2 3 2 2" xfId="4227" xr:uid="{00000000-0005-0000-0000-000094100000}"/>
    <cellStyle name="Normal 2 3 6 2 2 3 2 2 2" xfId="14300" xr:uid="{00000000-0005-0000-0000-0000ED370000}"/>
    <cellStyle name="Normal 2 3 6 2 2 3 2 2 2 3" xfId="29395" xr:uid="{00000000-0005-0000-0000-0000E7720000}"/>
    <cellStyle name="Normal 2 3 6 2 2 3 2 2 3" xfId="9280" xr:uid="{00000000-0005-0000-0000-000051240000}"/>
    <cellStyle name="Normal 2 3 6 2 2 3 2 2 3 3" xfId="24378" xr:uid="{00000000-0005-0000-0000-00004E5F0000}"/>
    <cellStyle name="Normal 2 3 6 2 2 3 2 2 5" xfId="19365" xr:uid="{00000000-0005-0000-0000-0000B94B0000}"/>
    <cellStyle name="Normal 2 3 6 2 2 3 2 3" xfId="5919" xr:uid="{00000000-0005-0000-0000-000030170000}"/>
    <cellStyle name="Normal 2 3 6 2 2 3 2 3 2" xfId="15971" xr:uid="{00000000-0005-0000-0000-0000743E0000}"/>
    <cellStyle name="Normal 2 3 6 2 2 3 2 3 2 3" xfId="31066" xr:uid="{00000000-0005-0000-0000-00006E790000}"/>
    <cellStyle name="Normal 2 3 6 2 2 3 2 3 3" xfId="10951" xr:uid="{00000000-0005-0000-0000-0000D82A0000}"/>
    <cellStyle name="Normal 2 3 6 2 2 3 2 3 3 3" xfId="26049" xr:uid="{00000000-0005-0000-0000-0000D5650000}"/>
    <cellStyle name="Normal 2 3 6 2 2 3 2 3 5" xfId="21036" xr:uid="{00000000-0005-0000-0000-000040520000}"/>
    <cellStyle name="Normal 2 3 6 2 2 3 2 4" xfId="12629" xr:uid="{00000000-0005-0000-0000-000066310000}"/>
    <cellStyle name="Normal 2 3 6 2 2 3 2 4 3" xfId="27724" xr:uid="{00000000-0005-0000-0000-0000606C0000}"/>
    <cellStyle name="Normal 2 3 6 2 2 3 2 5" xfId="7608" xr:uid="{00000000-0005-0000-0000-0000C91D0000}"/>
    <cellStyle name="Normal 2 3 6 2 2 3 2 5 3" xfId="22707" xr:uid="{00000000-0005-0000-0000-0000C7580000}"/>
    <cellStyle name="Normal 2 3 6 2 2 3 2 7" xfId="17694" xr:uid="{00000000-0005-0000-0000-000032450000}"/>
    <cellStyle name="Normal 2 3 6 2 2 3 3" xfId="3390" xr:uid="{00000000-0005-0000-0000-00004F0D0000}"/>
    <cellStyle name="Normal 2 3 6 2 2 3 3 2" xfId="13464" xr:uid="{00000000-0005-0000-0000-0000A9340000}"/>
    <cellStyle name="Normal 2 3 6 2 2 3 3 2 3" xfId="28559" xr:uid="{00000000-0005-0000-0000-0000A36F0000}"/>
    <cellStyle name="Normal 2 3 6 2 2 3 3 3" xfId="8444" xr:uid="{00000000-0005-0000-0000-00000D210000}"/>
    <cellStyle name="Normal 2 3 6 2 2 3 3 3 3" xfId="23542" xr:uid="{00000000-0005-0000-0000-00000A5C0000}"/>
    <cellStyle name="Normal 2 3 6 2 2 3 3 5" xfId="18529" xr:uid="{00000000-0005-0000-0000-000075480000}"/>
    <cellStyle name="Normal 2 3 6 2 2 3 4" xfId="5083" xr:uid="{00000000-0005-0000-0000-0000EC130000}"/>
    <cellStyle name="Normal 2 3 6 2 2 3 4 2" xfId="15135" xr:uid="{00000000-0005-0000-0000-0000303B0000}"/>
    <cellStyle name="Normal 2 3 6 2 2 3 4 2 3" xfId="30230" xr:uid="{00000000-0005-0000-0000-00002A760000}"/>
    <cellStyle name="Normal 2 3 6 2 2 3 4 3" xfId="10115" xr:uid="{00000000-0005-0000-0000-000094270000}"/>
    <cellStyle name="Normal 2 3 6 2 2 3 4 3 3" xfId="25213" xr:uid="{00000000-0005-0000-0000-000091620000}"/>
    <cellStyle name="Normal 2 3 6 2 2 3 4 5" xfId="20200" xr:uid="{00000000-0005-0000-0000-0000FC4E0000}"/>
    <cellStyle name="Normal 2 3 6 2 2 3 5" xfId="11793" xr:uid="{00000000-0005-0000-0000-0000222E0000}"/>
    <cellStyle name="Normal 2 3 6 2 2 3 5 3" xfId="26888" xr:uid="{00000000-0005-0000-0000-00001C690000}"/>
    <cellStyle name="Normal 2 3 6 2 2 3 6" xfId="6772" xr:uid="{00000000-0005-0000-0000-0000851A0000}"/>
    <cellStyle name="Normal 2 3 6 2 2 3 6 3" xfId="21871" xr:uid="{00000000-0005-0000-0000-000083550000}"/>
    <cellStyle name="Normal 2 3 6 2 2 3 8" xfId="16858" xr:uid="{00000000-0005-0000-0000-0000EE410000}"/>
    <cellStyle name="Normal 2 3 6 2 2 4" xfId="2120" xr:uid="{00000000-0005-0000-0000-000058080000}"/>
    <cellStyle name="Normal 2 3 6 2 2 4 2" xfId="3809" xr:uid="{00000000-0005-0000-0000-0000F20E0000}"/>
    <cellStyle name="Normal 2 3 6 2 2 4 2 2" xfId="13882" xr:uid="{00000000-0005-0000-0000-00004B360000}"/>
    <cellStyle name="Normal 2 3 6 2 2 4 2 2 3" xfId="28977" xr:uid="{00000000-0005-0000-0000-000045710000}"/>
    <cellStyle name="Normal 2 3 6 2 2 4 2 3" xfId="8862" xr:uid="{00000000-0005-0000-0000-0000AF220000}"/>
    <cellStyle name="Normal 2 3 6 2 2 4 2 3 3" xfId="23960" xr:uid="{00000000-0005-0000-0000-0000AC5D0000}"/>
    <cellStyle name="Normal 2 3 6 2 2 4 2 5" xfId="18947" xr:uid="{00000000-0005-0000-0000-0000174A0000}"/>
    <cellStyle name="Normal 2 3 6 2 2 4 3" xfId="5501" xr:uid="{00000000-0005-0000-0000-00008E150000}"/>
    <cellStyle name="Normal 2 3 6 2 2 4 3 2" xfId="15553" xr:uid="{00000000-0005-0000-0000-0000D23C0000}"/>
    <cellStyle name="Normal 2 3 6 2 2 4 3 2 3" xfId="30648" xr:uid="{00000000-0005-0000-0000-0000CC770000}"/>
    <cellStyle name="Normal 2 3 6 2 2 4 3 3" xfId="10533" xr:uid="{00000000-0005-0000-0000-000036290000}"/>
    <cellStyle name="Normal 2 3 6 2 2 4 3 3 3" xfId="25631" xr:uid="{00000000-0005-0000-0000-000033640000}"/>
    <cellStyle name="Normal 2 3 6 2 2 4 3 5" xfId="20618" xr:uid="{00000000-0005-0000-0000-00009E500000}"/>
    <cellStyle name="Normal 2 3 6 2 2 4 4" xfId="12211" xr:uid="{00000000-0005-0000-0000-0000C42F0000}"/>
    <cellStyle name="Normal 2 3 6 2 2 4 4 3" xfId="27306" xr:uid="{00000000-0005-0000-0000-0000BE6A0000}"/>
    <cellStyle name="Normal 2 3 6 2 2 4 5" xfId="7190" xr:uid="{00000000-0005-0000-0000-0000271C0000}"/>
    <cellStyle name="Normal 2 3 6 2 2 4 5 3" xfId="22289" xr:uid="{00000000-0005-0000-0000-000025570000}"/>
    <cellStyle name="Normal 2 3 6 2 2 4 7" xfId="17276" xr:uid="{00000000-0005-0000-0000-000090430000}"/>
    <cellStyle name="Normal 2 3 6 2 2 5" xfId="2972" xr:uid="{00000000-0005-0000-0000-0000AD0B0000}"/>
    <cellStyle name="Normal 2 3 6 2 2 5 2" xfId="13046" xr:uid="{00000000-0005-0000-0000-000007330000}"/>
    <cellStyle name="Normal 2 3 6 2 2 5 2 3" xfId="28141" xr:uid="{00000000-0005-0000-0000-0000016E0000}"/>
    <cellStyle name="Normal 2 3 6 2 2 5 3" xfId="8026" xr:uid="{00000000-0005-0000-0000-00006B1F0000}"/>
    <cellStyle name="Normal 2 3 6 2 2 5 3 3" xfId="23124" xr:uid="{00000000-0005-0000-0000-0000685A0000}"/>
    <cellStyle name="Normal 2 3 6 2 2 5 5" xfId="18111" xr:uid="{00000000-0005-0000-0000-0000D3460000}"/>
    <cellStyle name="Normal 2 3 6 2 2 6" xfId="4665" xr:uid="{00000000-0005-0000-0000-00004A120000}"/>
    <cellStyle name="Normal 2 3 6 2 2 6 2" xfId="14717" xr:uid="{00000000-0005-0000-0000-00008E390000}"/>
    <cellStyle name="Normal 2 3 6 2 2 6 2 3" xfId="29812" xr:uid="{00000000-0005-0000-0000-000088740000}"/>
    <cellStyle name="Normal 2 3 6 2 2 6 3" xfId="9697" xr:uid="{00000000-0005-0000-0000-0000F2250000}"/>
    <cellStyle name="Normal 2 3 6 2 2 6 3 3" xfId="24795" xr:uid="{00000000-0005-0000-0000-0000EF600000}"/>
    <cellStyle name="Normal 2 3 6 2 2 6 5" xfId="19782" xr:uid="{00000000-0005-0000-0000-00005A4D0000}"/>
    <cellStyle name="Normal 2 3 6 2 2 7" xfId="11375" xr:uid="{00000000-0005-0000-0000-0000802C0000}"/>
    <cellStyle name="Normal 2 3 6 2 2 7 3" xfId="26470" xr:uid="{00000000-0005-0000-0000-00007A670000}"/>
    <cellStyle name="Normal 2 3 6 2 2 8" xfId="6354" xr:uid="{00000000-0005-0000-0000-0000E3180000}"/>
    <cellStyle name="Normal 2 3 6 2 2 8 3" xfId="21453" xr:uid="{00000000-0005-0000-0000-0000E1530000}"/>
    <cellStyle name="Normal 2 3 6 2 3" xfId="1382" xr:uid="{00000000-0005-0000-0000-000076050000}"/>
    <cellStyle name="Normal 2 3 6 2 3 2" xfId="1803" xr:uid="{00000000-0005-0000-0000-00001B070000}"/>
    <cellStyle name="Normal 2 3 6 2 3 2 2" xfId="2642" xr:uid="{00000000-0005-0000-0000-0000620A0000}"/>
    <cellStyle name="Normal 2 3 6 2 3 2 2 2" xfId="4331" xr:uid="{00000000-0005-0000-0000-0000FC100000}"/>
    <cellStyle name="Normal 2 3 6 2 3 2 2 2 2" xfId="14404" xr:uid="{00000000-0005-0000-0000-000055380000}"/>
    <cellStyle name="Normal 2 3 6 2 3 2 2 2 2 3" xfId="29499" xr:uid="{00000000-0005-0000-0000-00004F730000}"/>
    <cellStyle name="Normal 2 3 6 2 3 2 2 2 3" xfId="9384" xr:uid="{00000000-0005-0000-0000-0000B9240000}"/>
    <cellStyle name="Normal 2 3 6 2 3 2 2 2 3 3" xfId="24482" xr:uid="{00000000-0005-0000-0000-0000B65F0000}"/>
    <cellStyle name="Normal 2 3 6 2 3 2 2 2 5" xfId="19469" xr:uid="{00000000-0005-0000-0000-0000214C0000}"/>
    <cellStyle name="Normal 2 3 6 2 3 2 2 3" xfId="6023" xr:uid="{00000000-0005-0000-0000-000098170000}"/>
    <cellStyle name="Normal 2 3 6 2 3 2 2 3 2" xfId="16075" xr:uid="{00000000-0005-0000-0000-0000DC3E0000}"/>
    <cellStyle name="Normal 2 3 6 2 3 2 2 3 2 3" xfId="31170" xr:uid="{00000000-0005-0000-0000-0000D6790000}"/>
    <cellStyle name="Normal 2 3 6 2 3 2 2 3 3" xfId="11055" xr:uid="{00000000-0005-0000-0000-0000402B0000}"/>
    <cellStyle name="Normal 2 3 6 2 3 2 2 3 3 3" xfId="26153" xr:uid="{00000000-0005-0000-0000-00003D660000}"/>
    <cellStyle name="Normal 2 3 6 2 3 2 2 3 5" xfId="21140" xr:uid="{00000000-0005-0000-0000-0000A8520000}"/>
    <cellStyle name="Normal 2 3 6 2 3 2 2 4" xfId="12733" xr:uid="{00000000-0005-0000-0000-0000CE310000}"/>
    <cellStyle name="Normal 2 3 6 2 3 2 2 4 3" xfId="27828" xr:uid="{00000000-0005-0000-0000-0000C86C0000}"/>
    <cellStyle name="Normal 2 3 6 2 3 2 2 5" xfId="7712" xr:uid="{00000000-0005-0000-0000-0000311E0000}"/>
    <cellStyle name="Normal 2 3 6 2 3 2 2 5 3" xfId="22811" xr:uid="{00000000-0005-0000-0000-00002F590000}"/>
    <cellStyle name="Normal 2 3 6 2 3 2 2 7" xfId="17798" xr:uid="{00000000-0005-0000-0000-00009A450000}"/>
    <cellStyle name="Normal 2 3 6 2 3 2 3" xfId="3494" xr:uid="{00000000-0005-0000-0000-0000B70D0000}"/>
    <cellStyle name="Normal 2 3 6 2 3 2 3 2" xfId="13568" xr:uid="{00000000-0005-0000-0000-000011350000}"/>
    <cellStyle name="Normal 2 3 6 2 3 2 3 2 3" xfId="28663" xr:uid="{00000000-0005-0000-0000-00000B700000}"/>
    <cellStyle name="Normal 2 3 6 2 3 2 3 3" xfId="8548" xr:uid="{00000000-0005-0000-0000-000075210000}"/>
    <cellStyle name="Normal 2 3 6 2 3 2 3 3 3" xfId="23646" xr:uid="{00000000-0005-0000-0000-0000725C0000}"/>
    <cellStyle name="Normal 2 3 6 2 3 2 3 5" xfId="18633" xr:uid="{00000000-0005-0000-0000-0000DD480000}"/>
    <cellStyle name="Normal 2 3 6 2 3 2 4" xfId="5187" xr:uid="{00000000-0005-0000-0000-000054140000}"/>
    <cellStyle name="Normal 2 3 6 2 3 2 4 2" xfId="15239" xr:uid="{00000000-0005-0000-0000-0000983B0000}"/>
    <cellStyle name="Normal 2 3 6 2 3 2 4 2 3" xfId="30334" xr:uid="{00000000-0005-0000-0000-000092760000}"/>
    <cellStyle name="Normal 2 3 6 2 3 2 4 3" xfId="10219" xr:uid="{00000000-0005-0000-0000-0000FC270000}"/>
    <cellStyle name="Normal 2 3 6 2 3 2 4 3 3" xfId="25317" xr:uid="{00000000-0005-0000-0000-0000F9620000}"/>
    <cellStyle name="Normal 2 3 6 2 3 2 4 5" xfId="20304" xr:uid="{00000000-0005-0000-0000-0000644F0000}"/>
    <cellStyle name="Normal 2 3 6 2 3 2 5" xfId="11897" xr:uid="{00000000-0005-0000-0000-00008A2E0000}"/>
    <cellStyle name="Normal 2 3 6 2 3 2 5 3" xfId="26992" xr:uid="{00000000-0005-0000-0000-000084690000}"/>
    <cellStyle name="Normal 2 3 6 2 3 2 6" xfId="6876" xr:uid="{00000000-0005-0000-0000-0000ED1A0000}"/>
    <cellStyle name="Normal 2 3 6 2 3 2 6 3" xfId="21975" xr:uid="{00000000-0005-0000-0000-0000EB550000}"/>
    <cellStyle name="Normal 2 3 6 2 3 2 8" xfId="16962" xr:uid="{00000000-0005-0000-0000-000056420000}"/>
    <cellStyle name="Normal 2 3 6 2 3 3" xfId="2224" xr:uid="{00000000-0005-0000-0000-0000C0080000}"/>
    <cellStyle name="Normal 2 3 6 2 3 3 2" xfId="3913" xr:uid="{00000000-0005-0000-0000-00005A0F0000}"/>
    <cellStyle name="Normal 2 3 6 2 3 3 2 2" xfId="13986" xr:uid="{00000000-0005-0000-0000-0000B3360000}"/>
    <cellStyle name="Normal 2 3 6 2 3 3 2 2 3" xfId="29081" xr:uid="{00000000-0005-0000-0000-0000AD710000}"/>
    <cellStyle name="Normal 2 3 6 2 3 3 2 3" xfId="8966" xr:uid="{00000000-0005-0000-0000-000017230000}"/>
    <cellStyle name="Normal 2 3 6 2 3 3 2 3 3" xfId="24064" xr:uid="{00000000-0005-0000-0000-0000145E0000}"/>
    <cellStyle name="Normal 2 3 6 2 3 3 2 5" xfId="19051" xr:uid="{00000000-0005-0000-0000-00007F4A0000}"/>
    <cellStyle name="Normal 2 3 6 2 3 3 3" xfId="5605" xr:uid="{00000000-0005-0000-0000-0000F6150000}"/>
    <cellStyle name="Normal 2 3 6 2 3 3 3 2" xfId="15657" xr:uid="{00000000-0005-0000-0000-00003A3D0000}"/>
    <cellStyle name="Normal 2 3 6 2 3 3 3 2 3" xfId="30752" xr:uid="{00000000-0005-0000-0000-000034780000}"/>
    <cellStyle name="Normal 2 3 6 2 3 3 3 3" xfId="10637" xr:uid="{00000000-0005-0000-0000-00009E290000}"/>
    <cellStyle name="Normal 2 3 6 2 3 3 3 3 3" xfId="25735" xr:uid="{00000000-0005-0000-0000-00009B640000}"/>
    <cellStyle name="Normal 2 3 6 2 3 3 3 5" xfId="20722" xr:uid="{00000000-0005-0000-0000-000006510000}"/>
    <cellStyle name="Normal 2 3 6 2 3 3 4" xfId="12315" xr:uid="{00000000-0005-0000-0000-00002C300000}"/>
    <cellStyle name="Normal 2 3 6 2 3 3 4 3" xfId="27410" xr:uid="{00000000-0005-0000-0000-0000266B0000}"/>
    <cellStyle name="Normal 2 3 6 2 3 3 5" xfId="7294" xr:uid="{00000000-0005-0000-0000-00008F1C0000}"/>
    <cellStyle name="Normal 2 3 6 2 3 3 5 3" xfId="22393" xr:uid="{00000000-0005-0000-0000-00008D570000}"/>
    <cellStyle name="Normal 2 3 6 2 3 3 7" xfId="17380" xr:uid="{00000000-0005-0000-0000-0000F8430000}"/>
    <cellStyle name="Normal 2 3 6 2 3 4" xfId="3076" xr:uid="{00000000-0005-0000-0000-0000150C0000}"/>
    <cellStyle name="Normal 2 3 6 2 3 4 2" xfId="13150" xr:uid="{00000000-0005-0000-0000-00006F330000}"/>
    <cellStyle name="Normal 2 3 6 2 3 4 2 3" xfId="28245" xr:uid="{00000000-0005-0000-0000-0000696E0000}"/>
    <cellStyle name="Normal 2 3 6 2 3 4 3" xfId="8130" xr:uid="{00000000-0005-0000-0000-0000D31F0000}"/>
    <cellStyle name="Normal 2 3 6 2 3 4 3 3" xfId="23228" xr:uid="{00000000-0005-0000-0000-0000D05A0000}"/>
    <cellStyle name="Normal 2 3 6 2 3 4 5" xfId="18215" xr:uid="{00000000-0005-0000-0000-00003B470000}"/>
    <cellStyle name="Normal 2 3 6 2 3 5" xfId="4769" xr:uid="{00000000-0005-0000-0000-0000B2120000}"/>
    <cellStyle name="Normal 2 3 6 2 3 5 2" xfId="14821" xr:uid="{00000000-0005-0000-0000-0000F6390000}"/>
    <cellStyle name="Normal 2 3 6 2 3 5 2 3" xfId="29916" xr:uid="{00000000-0005-0000-0000-0000F0740000}"/>
    <cellStyle name="Normal 2 3 6 2 3 5 3" xfId="9801" xr:uid="{00000000-0005-0000-0000-00005A260000}"/>
    <cellStyle name="Normal 2 3 6 2 3 5 3 3" xfId="24899" xr:uid="{00000000-0005-0000-0000-000057610000}"/>
    <cellStyle name="Normal 2 3 6 2 3 5 5" xfId="19886" xr:uid="{00000000-0005-0000-0000-0000C24D0000}"/>
    <cellStyle name="Normal 2 3 6 2 3 6" xfId="11479" xr:uid="{00000000-0005-0000-0000-0000E82C0000}"/>
    <cellStyle name="Normal 2 3 6 2 3 6 3" xfId="26574" xr:uid="{00000000-0005-0000-0000-0000E2670000}"/>
    <cellStyle name="Normal 2 3 6 2 3 7" xfId="6458" xr:uid="{00000000-0005-0000-0000-00004B190000}"/>
    <cellStyle name="Normal 2 3 6 2 3 7 3" xfId="21557" xr:uid="{00000000-0005-0000-0000-000049540000}"/>
    <cellStyle name="Normal 2 3 6 2 3 9" xfId="16544" xr:uid="{00000000-0005-0000-0000-0000B4400000}"/>
    <cellStyle name="Normal 2 3 6 2 4" xfId="1595" xr:uid="{00000000-0005-0000-0000-00004B060000}"/>
    <cellStyle name="Normal 2 3 6 2 4 2" xfId="2434" xr:uid="{00000000-0005-0000-0000-000092090000}"/>
    <cellStyle name="Normal 2 3 6 2 4 2 2" xfId="4123" xr:uid="{00000000-0005-0000-0000-00002C100000}"/>
    <cellStyle name="Normal 2 3 6 2 4 2 2 2" xfId="14196" xr:uid="{00000000-0005-0000-0000-000085370000}"/>
    <cellStyle name="Normal 2 3 6 2 4 2 2 2 3" xfId="29291" xr:uid="{00000000-0005-0000-0000-00007F720000}"/>
    <cellStyle name="Normal 2 3 6 2 4 2 2 3" xfId="9176" xr:uid="{00000000-0005-0000-0000-0000E9230000}"/>
    <cellStyle name="Normal 2 3 6 2 4 2 2 3 3" xfId="24274" xr:uid="{00000000-0005-0000-0000-0000E65E0000}"/>
    <cellStyle name="Normal 2 3 6 2 4 2 2 5" xfId="19261" xr:uid="{00000000-0005-0000-0000-0000514B0000}"/>
    <cellStyle name="Normal 2 3 6 2 4 2 3" xfId="5815" xr:uid="{00000000-0005-0000-0000-0000C8160000}"/>
    <cellStyle name="Normal 2 3 6 2 4 2 3 2" xfId="15867" xr:uid="{00000000-0005-0000-0000-00000C3E0000}"/>
    <cellStyle name="Normal 2 3 6 2 4 2 3 2 3" xfId="30962" xr:uid="{00000000-0005-0000-0000-000006790000}"/>
    <cellStyle name="Normal 2 3 6 2 4 2 3 3" xfId="10847" xr:uid="{00000000-0005-0000-0000-0000702A0000}"/>
    <cellStyle name="Normal 2 3 6 2 4 2 3 3 3" xfId="25945" xr:uid="{00000000-0005-0000-0000-00006D650000}"/>
    <cellStyle name="Normal 2 3 6 2 4 2 3 5" xfId="20932" xr:uid="{00000000-0005-0000-0000-0000D8510000}"/>
    <cellStyle name="Normal 2 3 6 2 4 2 4" xfId="12525" xr:uid="{00000000-0005-0000-0000-0000FE300000}"/>
    <cellStyle name="Normal 2 3 6 2 4 2 4 3" xfId="27620" xr:uid="{00000000-0005-0000-0000-0000F86B0000}"/>
    <cellStyle name="Normal 2 3 6 2 4 2 5" xfId="7504" xr:uid="{00000000-0005-0000-0000-0000611D0000}"/>
    <cellStyle name="Normal 2 3 6 2 4 2 5 3" xfId="22603" xr:uid="{00000000-0005-0000-0000-00005F580000}"/>
    <cellStyle name="Normal 2 3 6 2 4 2 7" xfId="17590" xr:uid="{00000000-0005-0000-0000-0000CA440000}"/>
    <cellStyle name="Normal 2 3 6 2 4 3" xfId="3286" xr:uid="{00000000-0005-0000-0000-0000E70C0000}"/>
    <cellStyle name="Normal 2 3 6 2 4 3 2" xfId="13360" xr:uid="{00000000-0005-0000-0000-000041340000}"/>
    <cellStyle name="Normal 2 3 6 2 4 3 2 3" xfId="28455" xr:uid="{00000000-0005-0000-0000-00003B6F0000}"/>
    <cellStyle name="Normal 2 3 6 2 4 3 3" xfId="8340" xr:uid="{00000000-0005-0000-0000-0000A5200000}"/>
    <cellStyle name="Normal 2 3 6 2 4 3 3 3" xfId="23438" xr:uid="{00000000-0005-0000-0000-0000A25B0000}"/>
    <cellStyle name="Normal 2 3 6 2 4 3 5" xfId="18425" xr:uid="{00000000-0005-0000-0000-00000D480000}"/>
    <cellStyle name="Normal 2 3 6 2 4 4" xfId="4979" xr:uid="{00000000-0005-0000-0000-000084130000}"/>
    <cellStyle name="Normal 2 3 6 2 4 4 2" xfId="15031" xr:uid="{00000000-0005-0000-0000-0000C83A0000}"/>
    <cellStyle name="Normal 2 3 6 2 4 4 2 3" xfId="30126" xr:uid="{00000000-0005-0000-0000-0000C2750000}"/>
    <cellStyle name="Normal 2 3 6 2 4 4 3" xfId="10011" xr:uid="{00000000-0005-0000-0000-00002C270000}"/>
    <cellStyle name="Normal 2 3 6 2 4 4 3 3" xfId="25109" xr:uid="{00000000-0005-0000-0000-000029620000}"/>
    <cellStyle name="Normal 2 3 6 2 4 4 5" xfId="20096" xr:uid="{00000000-0005-0000-0000-0000944E0000}"/>
    <cellStyle name="Normal 2 3 6 2 4 5" xfId="11689" xr:uid="{00000000-0005-0000-0000-0000BA2D0000}"/>
    <cellStyle name="Normal 2 3 6 2 4 5 3" xfId="26784" xr:uid="{00000000-0005-0000-0000-0000B4680000}"/>
    <cellStyle name="Normal 2 3 6 2 4 6" xfId="6668" xr:uid="{00000000-0005-0000-0000-00001D1A0000}"/>
    <cellStyle name="Normal 2 3 6 2 4 6 3" xfId="21767" xr:uid="{00000000-0005-0000-0000-00001B550000}"/>
    <cellStyle name="Normal 2 3 6 2 4 8" xfId="16754" xr:uid="{00000000-0005-0000-0000-000086410000}"/>
    <cellStyle name="Normal 2 3 6 2 5" xfId="2016" xr:uid="{00000000-0005-0000-0000-0000F0070000}"/>
    <cellStyle name="Normal 2 3 6 2 5 2" xfId="3705" xr:uid="{00000000-0005-0000-0000-00008A0E0000}"/>
    <cellStyle name="Normal 2 3 6 2 5 2 2" xfId="13778" xr:uid="{00000000-0005-0000-0000-0000E3350000}"/>
    <cellStyle name="Normal 2 3 6 2 5 2 2 3" xfId="28873" xr:uid="{00000000-0005-0000-0000-0000DD700000}"/>
    <cellStyle name="Normal 2 3 6 2 5 2 3" xfId="8758" xr:uid="{00000000-0005-0000-0000-000047220000}"/>
    <cellStyle name="Normal 2 3 6 2 5 2 3 3" xfId="23856" xr:uid="{00000000-0005-0000-0000-0000445D0000}"/>
    <cellStyle name="Normal 2 3 6 2 5 2 5" xfId="18843" xr:uid="{00000000-0005-0000-0000-0000AF490000}"/>
    <cellStyle name="Normal 2 3 6 2 5 3" xfId="5397" xr:uid="{00000000-0005-0000-0000-000026150000}"/>
    <cellStyle name="Normal 2 3 6 2 5 3 2" xfId="15449" xr:uid="{00000000-0005-0000-0000-00006A3C0000}"/>
    <cellStyle name="Normal 2 3 6 2 5 3 2 3" xfId="30544" xr:uid="{00000000-0005-0000-0000-000064770000}"/>
    <cellStyle name="Normal 2 3 6 2 5 3 3" xfId="10429" xr:uid="{00000000-0005-0000-0000-0000CE280000}"/>
    <cellStyle name="Normal 2 3 6 2 5 3 3 3" xfId="25527" xr:uid="{00000000-0005-0000-0000-0000CB630000}"/>
    <cellStyle name="Normal 2 3 6 2 5 3 5" xfId="20514" xr:uid="{00000000-0005-0000-0000-000036500000}"/>
    <cellStyle name="Normal 2 3 6 2 5 4" xfId="12107" xr:uid="{00000000-0005-0000-0000-00005C2F0000}"/>
    <cellStyle name="Normal 2 3 6 2 5 4 3" xfId="27202" xr:uid="{00000000-0005-0000-0000-0000566A0000}"/>
    <cellStyle name="Normal 2 3 6 2 5 5" xfId="7086" xr:uid="{00000000-0005-0000-0000-0000BF1B0000}"/>
    <cellStyle name="Normal 2 3 6 2 5 5 3" xfId="22185" xr:uid="{00000000-0005-0000-0000-0000BD560000}"/>
    <cellStyle name="Normal 2 3 6 2 5 7" xfId="17172" xr:uid="{00000000-0005-0000-0000-000028430000}"/>
    <cellStyle name="Normal 2 3 6 2 6" xfId="2868" xr:uid="{00000000-0005-0000-0000-0000450B0000}"/>
    <cellStyle name="Normal 2 3 6 2 6 2" xfId="12942" xr:uid="{00000000-0005-0000-0000-00009F320000}"/>
    <cellStyle name="Normal 2 3 6 2 6 2 3" xfId="28037" xr:uid="{00000000-0005-0000-0000-0000996D0000}"/>
    <cellStyle name="Normal 2 3 6 2 6 3" xfId="7922" xr:uid="{00000000-0005-0000-0000-0000031F0000}"/>
    <cellStyle name="Normal 2 3 6 2 6 3 3" xfId="23020" xr:uid="{00000000-0005-0000-0000-0000005A0000}"/>
    <cellStyle name="Normal 2 3 6 2 6 5" xfId="18007" xr:uid="{00000000-0005-0000-0000-00006B460000}"/>
    <cellStyle name="Normal 2 3 6 2 7" xfId="4561" xr:uid="{00000000-0005-0000-0000-0000E2110000}"/>
    <cellStyle name="Normal 2 3 6 2 7 2" xfId="14613" xr:uid="{00000000-0005-0000-0000-000026390000}"/>
    <cellStyle name="Normal 2 3 6 2 7 2 3" xfId="29708" xr:uid="{00000000-0005-0000-0000-000020740000}"/>
    <cellStyle name="Normal 2 3 6 2 7 3" xfId="9593" xr:uid="{00000000-0005-0000-0000-00008A250000}"/>
    <cellStyle name="Normal 2 3 6 2 7 3 3" xfId="24691" xr:uid="{00000000-0005-0000-0000-000087600000}"/>
    <cellStyle name="Normal 2 3 6 2 7 5" xfId="19678" xr:uid="{00000000-0005-0000-0000-0000F24C0000}"/>
    <cellStyle name="Normal 2 3 6 2 8" xfId="11271" xr:uid="{00000000-0005-0000-0000-0000182C0000}"/>
    <cellStyle name="Normal 2 3 6 2 8 3" xfId="26366" xr:uid="{00000000-0005-0000-0000-000012670000}"/>
    <cellStyle name="Normal 2 3 6 2 9" xfId="6250" xr:uid="{00000000-0005-0000-0000-00007B180000}"/>
    <cellStyle name="Normal 2 3 6 2 9 3" xfId="21349" xr:uid="{00000000-0005-0000-0000-000079530000}"/>
    <cellStyle name="Normal 2 3 6 3" xfId="1215" xr:uid="{00000000-0005-0000-0000-0000CF040000}"/>
    <cellStyle name="Normal 2 3 6 3 10" xfId="16388" xr:uid="{00000000-0005-0000-0000-000018400000}"/>
    <cellStyle name="Normal 2 3 6 3 2" xfId="1434" xr:uid="{00000000-0005-0000-0000-0000AA050000}"/>
    <cellStyle name="Normal 2 3 6 3 2 2" xfId="1855" xr:uid="{00000000-0005-0000-0000-00004F070000}"/>
    <cellStyle name="Normal 2 3 6 3 2 2 2" xfId="2694" xr:uid="{00000000-0005-0000-0000-0000960A0000}"/>
    <cellStyle name="Normal 2 3 6 3 2 2 2 2" xfId="4383" xr:uid="{00000000-0005-0000-0000-000030110000}"/>
    <cellStyle name="Normal 2 3 6 3 2 2 2 2 2" xfId="14456" xr:uid="{00000000-0005-0000-0000-000089380000}"/>
    <cellStyle name="Normal 2 3 6 3 2 2 2 2 2 3" xfId="29551" xr:uid="{00000000-0005-0000-0000-000083730000}"/>
    <cellStyle name="Normal 2 3 6 3 2 2 2 2 3" xfId="9436" xr:uid="{00000000-0005-0000-0000-0000ED240000}"/>
    <cellStyle name="Normal 2 3 6 3 2 2 2 2 3 3" xfId="24534" xr:uid="{00000000-0005-0000-0000-0000EA5F0000}"/>
    <cellStyle name="Normal 2 3 6 3 2 2 2 2 5" xfId="19521" xr:uid="{00000000-0005-0000-0000-0000554C0000}"/>
    <cellStyle name="Normal 2 3 6 3 2 2 2 3" xfId="6075" xr:uid="{00000000-0005-0000-0000-0000CC170000}"/>
    <cellStyle name="Normal 2 3 6 3 2 2 2 3 2" xfId="16127" xr:uid="{00000000-0005-0000-0000-0000103F0000}"/>
    <cellStyle name="Normal 2 3 6 3 2 2 2 3 2 3" xfId="31222" xr:uid="{00000000-0005-0000-0000-00000A7A0000}"/>
    <cellStyle name="Normal 2 3 6 3 2 2 2 3 3" xfId="11107" xr:uid="{00000000-0005-0000-0000-0000742B0000}"/>
    <cellStyle name="Normal 2 3 6 3 2 2 2 3 3 3" xfId="26205" xr:uid="{00000000-0005-0000-0000-000071660000}"/>
    <cellStyle name="Normal 2 3 6 3 2 2 2 3 5" xfId="21192" xr:uid="{00000000-0005-0000-0000-0000DC520000}"/>
    <cellStyle name="Normal 2 3 6 3 2 2 2 4" xfId="12785" xr:uid="{00000000-0005-0000-0000-000002320000}"/>
    <cellStyle name="Normal 2 3 6 3 2 2 2 4 3" xfId="27880" xr:uid="{00000000-0005-0000-0000-0000FC6C0000}"/>
    <cellStyle name="Normal 2 3 6 3 2 2 2 5" xfId="7764" xr:uid="{00000000-0005-0000-0000-0000651E0000}"/>
    <cellStyle name="Normal 2 3 6 3 2 2 2 5 3" xfId="22863" xr:uid="{00000000-0005-0000-0000-000063590000}"/>
    <cellStyle name="Normal 2 3 6 3 2 2 2 7" xfId="17850" xr:uid="{00000000-0005-0000-0000-0000CE450000}"/>
    <cellStyle name="Normal 2 3 6 3 2 2 3" xfId="3546" xr:uid="{00000000-0005-0000-0000-0000EB0D0000}"/>
    <cellStyle name="Normal 2 3 6 3 2 2 3 2" xfId="13620" xr:uid="{00000000-0005-0000-0000-000045350000}"/>
    <cellStyle name="Normal 2 3 6 3 2 2 3 2 3" xfId="28715" xr:uid="{00000000-0005-0000-0000-00003F700000}"/>
    <cellStyle name="Normal 2 3 6 3 2 2 3 3" xfId="8600" xr:uid="{00000000-0005-0000-0000-0000A9210000}"/>
    <cellStyle name="Normal 2 3 6 3 2 2 3 3 3" xfId="23698" xr:uid="{00000000-0005-0000-0000-0000A65C0000}"/>
    <cellStyle name="Normal 2 3 6 3 2 2 3 5" xfId="18685" xr:uid="{00000000-0005-0000-0000-000011490000}"/>
    <cellStyle name="Normal 2 3 6 3 2 2 4" xfId="5239" xr:uid="{00000000-0005-0000-0000-000088140000}"/>
    <cellStyle name="Normal 2 3 6 3 2 2 4 2" xfId="15291" xr:uid="{00000000-0005-0000-0000-0000CC3B0000}"/>
    <cellStyle name="Normal 2 3 6 3 2 2 4 2 3" xfId="30386" xr:uid="{00000000-0005-0000-0000-0000C6760000}"/>
    <cellStyle name="Normal 2 3 6 3 2 2 4 3" xfId="10271" xr:uid="{00000000-0005-0000-0000-000030280000}"/>
    <cellStyle name="Normal 2 3 6 3 2 2 4 3 3" xfId="25369" xr:uid="{00000000-0005-0000-0000-00002D630000}"/>
    <cellStyle name="Normal 2 3 6 3 2 2 4 5" xfId="20356" xr:uid="{00000000-0005-0000-0000-0000984F0000}"/>
    <cellStyle name="Normal 2 3 6 3 2 2 5" xfId="11949" xr:uid="{00000000-0005-0000-0000-0000BE2E0000}"/>
    <cellStyle name="Normal 2 3 6 3 2 2 5 3" xfId="27044" xr:uid="{00000000-0005-0000-0000-0000B8690000}"/>
    <cellStyle name="Normal 2 3 6 3 2 2 6" xfId="6928" xr:uid="{00000000-0005-0000-0000-0000211B0000}"/>
    <cellStyle name="Normal 2 3 6 3 2 2 6 3" xfId="22027" xr:uid="{00000000-0005-0000-0000-00001F560000}"/>
    <cellStyle name="Normal 2 3 6 3 2 2 8" xfId="17014" xr:uid="{00000000-0005-0000-0000-00008A420000}"/>
    <cellStyle name="Normal 2 3 6 3 2 3" xfId="2276" xr:uid="{00000000-0005-0000-0000-0000F4080000}"/>
    <cellStyle name="Normal 2 3 6 3 2 3 2" xfId="3965" xr:uid="{00000000-0005-0000-0000-00008E0F0000}"/>
    <cellStyle name="Normal 2 3 6 3 2 3 2 2" xfId="14038" xr:uid="{00000000-0005-0000-0000-0000E7360000}"/>
    <cellStyle name="Normal 2 3 6 3 2 3 2 2 3" xfId="29133" xr:uid="{00000000-0005-0000-0000-0000E1710000}"/>
    <cellStyle name="Normal 2 3 6 3 2 3 2 3" xfId="9018" xr:uid="{00000000-0005-0000-0000-00004B230000}"/>
    <cellStyle name="Normal 2 3 6 3 2 3 2 3 3" xfId="24116" xr:uid="{00000000-0005-0000-0000-0000485E0000}"/>
    <cellStyle name="Normal 2 3 6 3 2 3 2 5" xfId="19103" xr:uid="{00000000-0005-0000-0000-0000B34A0000}"/>
    <cellStyle name="Normal 2 3 6 3 2 3 3" xfId="5657" xr:uid="{00000000-0005-0000-0000-00002A160000}"/>
    <cellStyle name="Normal 2 3 6 3 2 3 3 2" xfId="15709" xr:uid="{00000000-0005-0000-0000-00006E3D0000}"/>
    <cellStyle name="Normal 2 3 6 3 2 3 3 2 3" xfId="30804" xr:uid="{00000000-0005-0000-0000-000068780000}"/>
    <cellStyle name="Normal 2 3 6 3 2 3 3 3" xfId="10689" xr:uid="{00000000-0005-0000-0000-0000D2290000}"/>
    <cellStyle name="Normal 2 3 6 3 2 3 3 3 3" xfId="25787" xr:uid="{00000000-0005-0000-0000-0000CF640000}"/>
    <cellStyle name="Normal 2 3 6 3 2 3 3 5" xfId="20774" xr:uid="{00000000-0005-0000-0000-00003A510000}"/>
    <cellStyle name="Normal 2 3 6 3 2 3 4" xfId="12367" xr:uid="{00000000-0005-0000-0000-000060300000}"/>
    <cellStyle name="Normal 2 3 6 3 2 3 4 3" xfId="27462" xr:uid="{00000000-0005-0000-0000-00005A6B0000}"/>
    <cellStyle name="Normal 2 3 6 3 2 3 5" xfId="7346" xr:uid="{00000000-0005-0000-0000-0000C31C0000}"/>
    <cellStyle name="Normal 2 3 6 3 2 3 5 3" xfId="22445" xr:uid="{00000000-0005-0000-0000-0000C1570000}"/>
    <cellStyle name="Normal 2 3 6 3 2 3 7" xfId="17432" xr:uid="{00000000-0005-0000-0000-00002C440000}"/>
    <cellStyle name="Normal 2 3 6 3 2 4" xfId="3128" xr:uid="{00000000-0005-0000-0000-0000490C0000}"/>
    <cellStyle name="Normal 2 3 6 3 2 4 2" xfId="13202" xr:uid="{00000000-0005-0000-0000-0000A3330000}"/>
    <cellStyle name="Normal 2 3 6 3 2 4 2 3" xfId="28297" xr:uid="{00000000-0005-0000-0000-00009D6E0000}"/>
    <cellStyle name="Normal 2 3 6 3 2 4 3" xfId="8182" xr:uid="{00000000-0005-0000-0000-000007200000}"/>
    <cellStyle name="Normal 2 3 6 3 2 4 3 3" xfId="23280" xr:uid="{00000000-0005-0000-0000-0000045B0000}"/>
    <cellStyle name="Normal 2 3 6 3 2 4 5" xfId="18267" xr:uid="{00000000-0005-0000-0000-00006F470000}"/>
    <cellStyle name="Normal 2 3 6 3 2 5" xfId="4821" xr:uid="{00000000-0005-0000-0000-0000E6120000}"/>
    <cellStyle name="Normal 2 3 6 3 2 5 2" xfId="14873" xr:uid="{00000000-0005-0000-0000-00002A3A0000}"/>
    <cellStyle name="Normal 2 3 6 3 2 5 2 3" xfId="29968" xr:uid="{00000000-0005-0000-0000-000024750000}"/>
    <cellStyle name="Normal 2 3 6 3 2 5 3" xfId="9853" xr:uid="{00000000-0005-0000-0000-00008E260000}"/>
    <cellStyle name="Normal 2 3 6 3 2 5 3 3" xfId="24951" xr:uid="{00000000-0005-0000-0000-00008B610000}"/>
    <cellStyle name="Normal 2 3 6 3 2 5 5" xfId="19938" xr:uid="{00000000-0005-0000-0000-0000F64D0000}"/>
    <cellStyle name="Normal 2 3 6 3 2 6" xfId="11531" xr:uid="{00000000-0005-0000-0000-00001C2D0000}"/>
    <cellStyle name="Normal 2 3 6 3 2 6 3" xfId="26626" xr:uid="{00000000-0005-0000-0000-000016680000}"/>
    <cellStyle name="Normal 2 3 6 3 2 7" xfId="6510" xr:uid="{00000000-0005-0000-0000-00007F190000}"/>
    <cellStyle name="Normal 2 3 6 3 2 7 3" xfId="21609" xr:uid="{00000000-0005-0000-0000-00007D540000}"/>
    <cellStyle name="Normal 2 3 6 3 2 9" xfId="16596" xr:uid="{00000000-0005-0000-0000-0000E8400000}"/>
    <cellStyle name="Normal 2 3 6 3 3" xfId="1647" xr:uid="{00000000-0005-0000-0000-00007F060000}"/>
    <cellStyle name="Normal 2 3 6 3 3 2" xfId="2486" xr:uid="{00000000-0005-0000-0000-0000C6090000}"/>
    <cellStyle name="Normal 2 3 6 3 3 2 2" xfId="4175" xr:uid="{00000000-0005-0000-0000-000060100000}"/>
    <cellStyle name="Normal 2 3 6 3 3 2 2 2" xfId="14248" xr:uid="{00000000-0005-0000-0000-0000B9370000}"/>
    <cellStyle name="Normal 2 3 6 3 3 2 2 2 3" xfId="29343" xr:uid="{00000000-0005-0000-0000-0000B3720000}"/>
    <cellStyle name="Normal 2 3 6 3 3 2 2 3" xfId="9228" xr:uid="{00000000-0005-0000-0000-00001D240000}"/>
    <cellStyle name="Normal 2 3 6 3 3 2 2 3 3" xfId="24326" xr:uid="{00000000-0005-0000-0000-00001A5F0000}"/>
    <cellStyle name="Normal 2 3 6 3 3 2 2 5" xfId="19313" xr:uid="{00000000-0005-0000-0000-0000854B0000}"/>
    <cellStyle name="Normal 2 3 6 3 3 2 3" xfId="5867" xr:uid="{00000000-0005-0000-0000-0000FC160000}"/>
    <cellStyle name="Normal 2 3 6 3 3 2 3 2" xfId="15919" xr:uid="{00000000-0005-0000-0000-0000403E0000}"/>
    <cellStyle name="Normal 2 3 6 3 3 2 3 2 3" xfId="31014" xr:uid="{00000000-0005-0000-0000-00003A790000}"/>
    <cellStyle name="Normal 2 3 6 3 3 2 3 3" xfId="10899" xr:uid="{00000000-0005-0000-0000-0000A42A0000}"/>
    <cellStyle name="Normal 2 3 6 3 3 2 3 3 3" xfId="25997" xr:uid="{00000000-0005-0000-0000-0000A1650000}"/>
    <cellStyle name="Normal 2 3 6 3 3 2 3 5" xfId="20984" xr:uid="{00000000-0005-0000-0000-00000C520000}"/>
    <cellStyle name="Normal 2 3 6 3 3 2 4" xfId="12577" xr:uid="{00000000-0005-0000-0000-000032310000}"/>
    <cellStyle name="Normal 2 3 6 3 3 2 4 3" xfId="27672" xr:uid="{00000000-0005-0000-0000-00002C6C0000}"/>
    <cellStyle name="Normal 2 3 6 3 3 2 5" xfId="7556" xr:uid="{00000000-0005-0000-0000-0000951D0000}"/>
    <cellStyle name="Normal 2 3 6 3 3 2 5 3" xfId="22655" xr:uid="{00000000-0005-0000-0000-000093580000}"/>
    <cellStyle name="Normal 2 3 6 3 3 2 7" xfId="17642" xr:uid="{00000000-0005-0000-0000-0000FE440000}"/>
    <cellStyle name="Normal 2 3 6 3 3 3" xfId="3338" xr:uid="{00000000-0005-0000-0000-00001B0D0000}"/>
    <cellStyle name="Normal 2 3 6 3 3 3 2" xfId="13412" xr:uid="{00000000-0005-0000-0000-000075340000}"/>
    <cellStyle name="Normal 2 3 6 3 3 3 2 3" xfId="28507" xr:uid="{00000000-0005-0000-0000-00006F6F0000}"/>
    <cellStyle name="Normal 2 3 6 3 3 3 3" xfId="8392" xr:uid="{00000000-0005-0000-0000-0000D9200000}"/>
    <cellStyle name="Normal 2 3 6 3 3 3 3 3" xfId="23490" xr:uid="{00000000-0005-0000-0000-0000D65B0000}"/>
    <cellStyle name="Normal 2 3 6 3 3 3 5" xfId="18477" xr:uid="{00000000-0005-0000-0000-000041480000}"/>
    <cellStyle name="Normal 2 3 6 3 3 4" xfId="5031" xr:uid="{00000000-0005-0000-0000-0000B8130000}"/>
    <cellStyle name="Normal 2 3 6 3 3 4 2" xfId="15083" xr:uid="{00000000-0005-0000-0000-0000FC3A0000}"/>
    <cellStyle name="Normal 2 3 6 3 3 4 2 3" xfId="30178" xr:uid="{00000000-0005-0000-0000-0000F6750000}"/>
    <cellStyle name="Normal 2 3 6 3 3 4 3" xfId="10063" xr:uid="{00000000-0005-0000-0000-000060270000}"/>
    <cellStyle name="Normal 2 3 6 3 3 4 3 3" xfId="25161" xr:uid="{00000000-0005-0000-0000-00005D620000}"/>
    <cellStyle name="Normal 2 3 6 3 3 4 5" xfId="20148" xr:uid="{00000000-0005-0000-0000-0000C84E0000}"/>
    <cellStyle name="Normal 2 3 6 3 3 5" xfId="11741" xr:uid="{00000000-0005-0000-0000-0000EE2D0000}"/>
    <cellStyle name="Normal 2 3 6 3 3 5 3" xfId="26836" xr:uid="{00000000-0005-0000-0000-0000E8680000}"/>
    <cellStyle name="Normal 2 3 6 3 3 6" xfId="6720" xr:uid="{00000000-0005-0000-0000-0000511A0000}"/>
    <cellStyle name="Normal 2 3 6 3 3 6 3" xfId="21819" xr:uid="{00000000-0005-0000-0000-00004F550000}"/>
    <cellStyle name="Normal 2 3 6 3 3 8" xfId="16806" xr:uid="{00000000-0005-0000-0000-0000BA410000}"/>
    <cellStyle name="Normal 2 3 6 3 4" xfId="2068" xr:uid="{00000000-0005-0000-0000-000024080000}"/>
    <cellStyle name="Normal 2 3 6 3 4 2" xfId="3757" xr:uid="{00000000-0005-0000-0000-0000BE0E0000}"/>
    <cellStyle name="Normal 2 3 6 3 4 2 2" xfId="13830" xr:uid="{00000000-0005-0000-0000-000017360000}"/>
    <cellStyle name="Normal 2 3 6 3 4 2 2 3" xfId="28925" xr:uid="{00000000-0005-0000-0000-000011710000}"/>
    <cellStyle name="Normal 2 3 6 3 4 2 3" xfId="8810" xr:uid="{00000000-0005-0000-0000-00007B220000}"/>
    <cellStyle name="Normal 2 3 6 3 4 2 3 3" xfId="23908" xr:uid="{00000000-0005-0000-0000-0000785D0000}"/>
    <cellStyle name="Normal 2 3 6 3 4 2 5" xfId="18895" xr:uid="{00000000-0005-0000-0000-0000E3490000}"/>
    <cellStyle name="Normal 2 3 6 3 4 3" xfId="5449" xr:uid="{00000000-0005-0000-0000-00005A150000}"/>
    <cellStyle name="Normal 2 3 6 3 4 3 2" xfId="15501" xr:uid="{00000000-0005-0000-0000-00009E3C0000}"/>
    <cellStyle name="Normal 2 3 6 3 4 3 2 3" xfId="30596" xr:uid="{00000000-0005-0000-0000-000098770000}"/>
    <cellStyle name="Normal 2 3 6 3 4 3 3" xfId="10481" xr:uid="{00000000-0005-0000-0000-000002290000}"/>
    <cellStyle name="Normal 2 3 6 3 4 3 3 3" xfId="25579" xr:uid="{00000000-0005-0000-0000-0000FF630000}"/>
    <cellStyle name="Normal 2 3 6 3 4 3 5" xfId="20566" xr:uid="{00000000-0005-0000-0000-00006A500000}"/>
    <cellStyle name="Normal 2 3 6 3 4 4" xfId="12159" xr:uid="{00000000-0005-0000-0000-0000902F0000}"/>
    <cellStyle name="Normal 2 3 6 3 4 4 3" xfId="27254" xr:uid="{00000000-0005-0000-0000-00008A6A0000}"/>
    <cellStyle name="Normal 2 3 6 3 4 5" xfId="7138" xr:uid="{00000000-0005-0000-0000-0000F31B0000}"/>
    <cellStyle name="Normal 2 3 6 3 4 5 3" xfId="22237" xr:uid="{00000000-0005-0000-0000-0000F1560000}"/>
    <cellStyle name="Normal 2 3 6 3 4 7" xfId="17224" xr:uid="{00000000-0005-0000-0000-00005C430000}"/>
    <cellStyle name="Normal 2 3 6 3 5" xfId="2920" xr:uid="{00000000-0005-0000-0000-0000790B0000}"/>
    <cellStyle name="Normal 2 3 6 3 5 2" xfId="12994" xr:uid="{00000000-0005-0000-0000-0000D3320000}"/>
    <cellStyle name="Normal 2 3 6 3 5 2 3" xfId="28089" xr:uid="{00000000-0005-0000-0000-0000CD6D0000}"/>
    <cellStyle name="Normal 2 3 6 3 5 3" xfId="7974" xr:uid="{00000000-0005-0000-0000-0000371F0000}"/>
    <cellStyle name="Normal 2 3 6 3 5 3 3" xfId="23072" xr:uid="{00000000-0005-0000-0000-0000345A0000}"/>
    <cellStyle name="Normal 2 3 6 3 5 5" xfId="18059" xr:uid="{00000000-0005-0000-0000-00009F460000}"/>
    <cellStyle name="Normal 2 3 6 3 6" xfId="4613" xr:uid="{00000000-0005-0000-0000-000016120000}"/>
    <cellStyle name="Normal 2 3 6 3 6 2" xfId="14665" xr:uid="{00000000-0005-0000-0000-00005A390000}"/>
    <cellStyle name="Normal 2 3 6 3 6 2 3" xfId="29760" xr:uid="{00000000-0005-0000-0000-000054740000}"/>
    <cellStyle name="Normal 2 3 6 3 6 3" xfId="9645" xr:uid="{00000000-0005-0000-0000-0000BE250000}"/>
    <cellStyle name="Normal 2 3 6 3 6 3 3" xfId="24743" xr:uid="{00000000-0005-0000-0000-0000BB600000}"/>
    <cellStyle name="Normal 2 3 6 3 6 5" xfId="19730" xr:uid="{00000000-0005-0000-0000-0000264D0000}"/>
    <cellStyle name="Normal 2 3 6 3 7" xfId="11323" xr:uid="{00000000-0005-0000-0000-00004C2C0000}"/>
    <cellStyle name="Normal 2 3 6 3 7 3" xfId="26418" xr:uid="{00000000-0005-0000-0000-000046670000}"/>
    <cellStyle name="Normal 2 3 6 3 8" xfId="6302" xr:uid="{00000000-0005-0000-0000-0000AF180000}"/>
    <cellStyle name="Normal 2 3 6 3 8 3" xfId="21401" xr:uid="{00000000-0005-0000-0000-0000AD530000}"/>
    <cellStyle name="Normal 2 3 6 4" xfId="1328" xr:uid="{00000000-0005-0000-0000-000040050000}"/>
    <cellStyle name="Normal 2 3 6 4 2" xfId="1751" xr:uid="{00000000-0005-0000-0000-0000E7060000}"/>
    <cellStyle name="Normal 2 3 6 4 2 2" xfId="2590" xr:uid="{00000000-0005-0000-0000-00002E0A0000}"/>
    <cellStyle name="Normal 2 3 6 4 2 2 2" xfId="4279" xr:uid="{00000000-0005-0000-0000-0000C8100000}"/>
    <cellStyle name="Normal 2 3 6 4 2 2 2 2" xfId="14352" xr:uid="{00000000-0005-0000-0000-000021380000}"/>
    <cellStyle name="Normal 2 3 6 4 2 2 2 2 3" xfId="29447" xr:uid="{00000000-0005-0000-0000-00001B730000}"/>
    <cellStyle name="Normal 2 3 6 4 2 2 2 3" xfId="9332" xr:uid="{00000000-0005-0000-0000-000085240000}"/>
    <cellStyle name="Normal 2 3 6 4 2 2 2 3 3" xfId="24430" xr:uid="{00000000-0005-0000-0000-0000825F0000}"/>
    <cellStyle name="Normal 2 3 6 4 2 2 2 5" xfId="19417" xr:uid="{00000000-0005-0000-0000-0000ED4B0000}"/>
    <cellStyle name="Normal 2 3 6 4 2 2 3" xfId="5971" xr:uid="{00000000-0005-0000-0000-000064170000}"/>
    <cellStyle name="Normal 2 3 6 4 2 2 3 2" xfId="16023" xr:uid="{00000000-0005-0000-0000-0000A83E0000}"/>
    <cellStyle name="Normal 2 3 6 4 2 2 3 2 3" xfId="31118" xr:uid="{00000000-0005-0000-0000-0000A2790000}"/>
    <cellStyle name="Normal 2 3 6 4 2 2 3 3" xfId="11003" xr:uid="{00000000-0005-0000-0000-00000C2B0000}"/>
    <cellStyle name="Normal 2 3 6 4 2 2 3 3 3" xfId="26101" xr:uid="{00000000-0005-0000-0000-000009660000}"/>
    <cellStyle name="Normal 2 3 6 4 2 2 3 5" xfId="21088" xr:uid="{00000000-0005-0000-0000-000074520000}"/>
    <cellStyle name="Normal 2 3 6 4 2 2 4" xfId="12681" xr:uid="{00000000-0005-0000-0000-00009A310000}"/>
    <cellStyle name="Normal 2 3 6 4 2 2 4 3" xfId="27776" xr:uid="{00000000-0005-0000-0000-0000946C0000}"/>
    <cellStyle name="Normal 2 3 6 4 2 2 5" xfId="7660" xr:uid="{00000000-0005-0000-0000-0000FD1D0000}"/>
    <cellStyle name="Normal 2 3 6 4 2 2 5 3" xfId="22759" xr:uid="{00000000-0005-0000-0000-0000FB580000}"/>
    <cellStyle name="Normal 2 3 6 4 2 2 7" xfId="17746" xr:uid="{00000000-0005-0000-0000-000066450000}"/>
    <cellStyle name="Normal 2 3 6 4 2 3" xfId="3442" xr:uid="{00000000-0005-0000-0000-0000830D0000}"/>
    <cellStyle name="Normal 2 3 6 4 2 3 2" xfId="13516" xr:uid="{00000000-0005-0000-0000-0000DD340000}"/>
    <cellStyle name="Normal 2 3 6 4 2 3 2 3" xfId="28611" xr:uid="{00000000-0005-0000-0000-0000D76F0000}"/>
    <cellStyle name="Normal 2 3 6 4 2 3 3" xfId="8496" xr:uid="{00000000-0005-0000-0000-000041210000}"/>
    <cellStyle name="Normal 2 3 6 4 2 3 3 3" xfId="23594" xr:uid="{00000000-0005-0000-0000-00003E5C0000}"/>
    <cellStyle name="Normal 2 3 6 4 2 3 5" xfId="18581" xr:uid="{00000000-0005-0000-0000-0000A9480000}"/>
    <cellStyle name="Normal 2 3 6 4 2 4" xfId="5135" xr:uid="{00000000-0005-0000-0000-000020140000}"/>
    <cellStyle name="Normal 2 3 6 4 2 4 2" xfId="15187" xr:uid="{00000000-0005-0000-0000-0000643B0000}"/>
    <cellStyle name="Normal 2 3 6 4 2 4 2 3" xfId="30282" xr:uid="{00000000-0005-0000-0000-00005E760000}"/>
    <cellStyle name="Normal 2 3 6 4 2 4 3" xfId="10167" xr:uid="{00000000-0005-0000-0000-0000C8270000}"/>
    <cellStyle name="Normal 2 3 6 4 2 4 3 3" xfId="25265" xr:uid="{00000000-0005-0000-0000-0000C5620000}"/>
    <cellStyle name="Normal 2 3 6 4 2 4 5" xfId="20252" xr:uid="{00000000-0005-0000-0000-0000304F0000}"/>
    <cellStyle name="Normal 2 3 6 4 2 5" xfId="11845" xr:uid="{00000000-0005-0000-0000-0000562E0000}"/>
    <cellStyle name="Normal 2 3 6 4 2 5 3" xfId="26940" xr:uid="{00000000-0005-0000-0000-000050690000}"/>
    <cellStyle name="Normal 2 3 6 4 2 6" xfId="6824" xr:uid="{00000000-0005-0000-0000-0000B91A0000}"/>
    <cellStyle name="Normal 2 3 6 4 2 6 3" xfId="21923" xr:uid="{00000000-0005-0000-0000-0000B7550000}"/>
    <cellStyle name="Normal 2 3 6 4 2 8" xfId="16910" xr:uid="{00000000-0005-0000-0000-000022420000}"/>
    <cellStyle name="Normal 2 3 6 4 3" xfId="2172" xr:uid="{00000000-0005-0000-0000-00008C080000}"/>
    <cellStyle name="Normal 2 3 6 4 3 2" xfId="3861" xr:uid="{00000000-0005-0000-0000-0000260F0000}"/>
    <cellStyle name="Normal 2 3 6 4 3 2 2" xfId="13934" xr:uid="{00000000-0005-0000-0000-00007F360000}"/>
    <cellStyle name="Normal 2 3 6 4 3 2 2 3" xfId="29029" xr:uid="{00000000-0005-0000-0000-000079710000}"/>
    <cellStyle name="Normal 2 3 6 4 3 2 3" xfId="8914" xr:uid="{00000000-0005-0000-0000-0000E3220000}"/>
    <cellStyle name="Normal 2 3 6 4 3 2 3 3" xfId="24012" xr:uid="{00000000-0005-0000-0000-0000E05D0000}"/>
    <cellStyle name="Normal 2 3 6 4 3 2 5" xfId="18999" xr:uid="{00000000-0005-0000-0000-00004B4A0000}"/>
    <cellStyle name="Normal 2 3 6 4 3 3" xfId="5553" xr:uid="{00000000-0005-0000-0000-0000C2150000}"/>
    <cellStyle name="Normal 2 3 6 4 3 3 2" xfId="15605" xr:uid="{00000000-0005-0000-0000-0000063D0000}"/>
    <cellStyle name="Normal 2 3 6 4 3 3 2 3" xfId="30700" xr:uid="{00000000-0005-0000-0000-000000780000}"/>
    <cellStyle name="Normal 2 3 6 4 3 3 3" xfId="10585" xr:uid="{00000000-0005-0000-0000-00006A290000}"/>
    <cellStyle name="Normal 2 3 6 4 3 3 3 3" xfId="25683" xr:uid="{00000000-0005-0000-0000-000067640000}"/>
    <cellStyle name="Normal 2 3 6 4 3 3 5" xfId="20670" xr:uid="{00000000-0005-0000-0000-0000D2500000}"/>
    <cellStyle name="Normal 2 3 6 4 3 4" xfId="12263" xr:uid="{00000000-0005-0000-0000-0000F82F0000}"/>
    <cellStyle name="Normal 2 3 6 4 3 4 3" xfId="27358" xr:uid="{00000000-0005-0000-0000-0000F26A0000}"/>
    <cellStyle name="Normal 2 3 6 4 3 5" xfId="7242" xr:uid="{00000000-0005-0000-0000-00005B1C0000}"/>
    <cellStyle name="Normal 2 3 6 4 3 5 3" xfId="22341" xr:uid="{00000000-0005-0000-0000-000059570000}"/>
    <cellStyle name="Normal 2 3 6 4 3 7" xfId="17328" xr:uid="{00000000-0005-0000-0000-0000C4430000}"/>
    <cellStyle name="Normal 2 3 6 4 4" xfId="3024" xr:uid="{00000000-0005-0000-0000-0000E10B0000}"/>
    <cellStyle name="Normal 2 3 6 4 4 2" xfId="13098" xr:uid="{00000000-0005-0000-0000-00003B330000}"/>
    <cellStyle name="Normal 2 3 6 4 4 2 3" xfId="28193" xr:uid="{00000000-0005-0000-0000-0000356E0000}"/>
    <cellStyle name="Normal 2 3 6 4 4 3" xfId="8078" xr:uid="{00000000-0005-0000-0000-00009F1F0000}"/>
    <cellStyle name="Normal 2 3 6 4 4 3 3" xfId="23176" xr:uid="{00000000-0005-0000-0000-00009C5A0000}"/>
    <cellStyle name="Normal 2 3 6 4 4 5" xfId="18163" xr:uid="{00000000-0005-0000-0000-000007470000}"/>
    <cellStyle name="Normal 2 3 6 4 5" xfId="4717" xr:uid="{00000000-0005-0000-0000-00007E120000}"/>
    <cellStyle name="Normal 2 3 6 4 5 2" xfId="14769" xr:uid="{00000000-0005-0000-0000-0000C2390000}"/>
    <cellStyle name="Normal 2 3 6 4 5 2 3" xfId="29864" xr:uid="{00000000-0005-0000-0000-0000BC740000}"/>
    <cellStyle name="Normal 2 3 6 4 5 3" xfId="9749" xr:uid="{00000000-0005-0000-0000-000026260000}"/>
    <cellStyle name="Normal 2 3 6 4 5 3 3" xfId="24847" xr:uid="{00000000-0005-0000-0000-000023610000}"/>
    <cellStyle name="Normal 2 3 6 4 5 5" xfId="19834" xr:uid="{00000000-0005-0000-0000-00008E4D0000}"/>
    <cellStyle name="Normal 2 3 6 4 6" xfId="11427" xr:uid="{00000000-0005-0000-0000-0000B42C0000}"/>
    <cellStyle name="Normal 2 3 6 4 6 3" xfId="26522" xr:uid="{00000000-0005-0000-0000-0000AE670000}"/>
    <cellStyle name="Normal 2 3 6 4 7" xfId="6406" xr:uid="{00000000-0005-0000-0000-000017190000}"/>
    <cellStyle name="Normal 2 3 6 4 7 3" xfId="21505" xr:uid="{00000000-0005-0000-0000-000015540000}"/>
    <cellStyle name="Normal 2 3 6 4 9" xfId="16492" xr:uid="{00000000-0005-0000-0000-000080400000}"/>
    <cellStyle name="Normal 2 3 6 5" xfId="1541" xr:uid="{00000000-0005-0000-0000-000015060000}"/>
    <cellStyle name="Normal 2 3 6 5 2" xfId="2382" xr:uid="{00000000-0005-0000-0000-00005E090000}"/>
    <cellStyle name="Normal 2 3 6 5 2 2" xfId="4071" xr:uid="{00000000-0005-0000-0000-0000F80F0000}"/>
    <cellStyle name="Normal 2 3 6 5 2 2 2" xfId="14144" xr:uid="{00000000-0005-0000-0000-000051370000}"/>
    <cellStyle name="Normal 2 3 6 5 2 2 2 3" xfId="29239" xr:uid="{00000000-0005-0000-0000-00004B720000}"/>
    <cellStyle name="Normal 2 3 6 5 2 2 3" xfId="9124" xr:uid="{00000000-0005-0000-0000-0000B5230000}"/>
    <cellStyle name="Normal 2 3 6 5 2 2 3 3" xfId="24222" xr:uid="{00000000-0005-0000-0000-0000B25E0000}"/>
    <cellStyle name="Normal 2 3 6 5 2 2 5" xfId="19209" xr:uid="{00000000-0005-0000-0000-00001D4B0000}"/>
    <cellStyle name="Normal 2 3 6 5 2 3" xfId="5763" xr:uid="{00000000-0005-0000-0000-000094160000}"/>
    <cellStyle name="Normal 2 3 6 5 2 3 2" xfId="15815" xr:uid="{00000000-0005-0000-0000-0000D83D0000}"/>
    <cellStyle name="Normal 2 3 6 5 2 3 2 3" xfId="30910" xr:uid="{00000000-0005-0000-0000-0000D2780000}"/>
    <cellStyle name="Normal 2 3 6 5 2 3 3" xfId="10795" xr:uid="{00000000-0005-0000-0000-00003C2A0000}"/>
    <cellStyle name="Normal 2 3 6 5 2 3 3 3" xfId="25893" xr:uid="{00000000-0005-0000-0000-000039650000}"/>
    <cellStyle name="Normal 2 3 6 5 2 3 5" xfId="20880" xr:uid="{00000000-0005-0000-0000-0000A4510000}"/>
    <cellStyle name="Normal 2 3 6 5 2 4" xfId="12473" xr:uid="{00000000-0005-0000-0000-0000CA300000}"/>
    <cellStyle name="Normal 2 3 6 5 2 4 3" xfId="27568" xr:uid="{00000000-0005-0000-0000-0000C46B0000}"/>
    <cellStyle name="Normal 2 3 6 5 2 5" xfId="7452" xr:uid="{00000000-0005-0000-0000-00002D1D0000}"/>
    <cellStyle name="Normal 2 3 6 5 2 5 3" xfId="22551" xr:uid="{00000000-0005-0000-0000-00002B580000}"/>
    <cellStyle name="Normal 2 3 6 5 2 7" xfId="17538" xr:uid="{00000000-0005-0000-0000-000096440000}"/>
    <cellStyle name="Normal 2 3 6 5 3" xfId="3234" xr:uid="{00000000-0005-0000-0000-0000B30C0000}"/>
    <cellStyle name="Normal 2 3 6 5 3 2" xfId="13308" xr:uid="{00000000-0005-0000-0000-00000D340000}"/>
    <cellStyle name="Normal 2 3 6 5 3 2 3" xfId="28403" xr:uid="{00000000-0005-0000-0000-0000076F0000}"/>
    <cellStyle name="Normal 2 3 6 5 3 3" xfId="8288" xr:uid="{00000000-0005-0000-0000-000071200000}"/>
    <cellStyle name="Normal 2 3 6 5 3 3 3" xfId="23386" xr:uid="{00000000-0005-0000-0000-00006E5B0000}"/>
    <cellStyle name="Normal 2 3 6 5 3 5" xfId="18373" xr:uid="{00000000-0005-0000-0000-0000D9470000}"/>
    <cellStyle name="Normal 2 3 6 5 4" xfId="4927" xr:uid="{00000000-0005-0000-0000-000050130000}"/>
    <cellStyle name="Normal 2 3 6 5 4 2" xfId="14979" xr:uid="{00000000-0005-0000-0000-0000943A0000}"/>
    <cellStyle name="Normal 2 3 6 5 4 2 3" xfId="30074" xr:uid="{00000000-0005-0000-0000-00008E750000}"/>
    <cellStyle name="Normal 2 3 6 5 4 3" xfId="9959" xr:uid="{00000000-0005-0000-0000-0000F8260000}"/>
    <cellStyle name="Normal 2 3 6 5 4 3 3" xfId="25057" xr:uid="{00000000-0005-0000-0000-0000F5610000}"/>
    <cellStyle name="Normal 2 3 6 5 4 5" xfId="20044" xr:uid="{00000000-0005-0000-0000-0000604E0000}"/>
    <cellStyle name="Normal 2 3 6 5 5" xfId="11637" xr:uid="{00000000-0005-0000-0000-0000862D0000}"/>
    <cellStyle name="Normal 2 3 6 5 5 3" xfId="26732" xr:uid="{00000000-0005-0000-0000-000080680000}"/>
    <cellStyle name="Normal 2 3 6 5 6" xfId="6616" xr:uid="{00000000-0005-0000-0000-0000E9190000}"/>
    <cellStyle name="Normal 2 3 6 5 6 3" xfId="21715" xr:uid="{00000000-0005-0000-0000-0000E7540000}"/>
    <cellStyle name="Normal 2 3 6 5 8" xfId="16702" xr:uid="{00000000-0005-0000-0000-000052410000}"/>
    <cellStyle name="Normal 2 3 6 6" xfId="1962" xr:uid="{00000000-0005-0000-0000-0000BA070000}"/>
    <cellStyle name="Normal 2 3 6 6 2" xfId="3653" xr:uid="{00000000-0005-0000-0000-0000560E0000}"/>
    <cellStyle name="Normal 2 3 6 6 2 2" xfId="13726" xr:uid="{00000000-0005-0000-0000-0000AF350000}"/>
    <cellStyle name="Normal 2 3 6 6 2 2 3" xfId="28821" xr:uid="{00000000-0005-0000-0000-0000A9700000}"/>
    <cellStyle name="Normal 2 3 6 6 2 3" xfId="8706" xr:uid="{00000000-0005-0000-0000-000013220000}"/>
    <cellStyle name="Normal 2 3 6 6 2 3 3" xfId="23804" xr:uid="{00000000-0005-0000-0000-0000105D0000}"/>
    <cellStyle name="Normal 2 3 6 6 2 5" xfId="18791" xr:uid="{00000000-0005-0000-0000-00007B490000}"/>
    <cellStyle name="Normal 2 3 6 6 3" xfId="5345" xr:uid="{00000000-0005-0000-0000-0000F2140000}"/>
    <cellStyle name="Normal 2 3 6 6 3 2" xfId="15397" xr:uid="{00000000-0005-0000-0000-0000363C0000}"/>
    <cellStyle name="Normal 2 3 6 6 3 2 3" xfId="30492" xr:uid="{00000000-0005-0000-0000-000030770000}"/>
    <cellStyle name="Normal 2 3 6 6 3 3" xfId="10377" xr:uid="{00000000-0005-0000-0000-00009A280000}"/>
    <cellStyle name="Normal 2 3 6 6 3 3 3" xfId="25475" xr:uid="{00000000-0005-0000-0000-000097630000}"/>
    <cellStyle name="Normal 2 3 6 6 3 5" xfId="20462" xr:uid="{00000000-0005-0000-0000-000002500000}"/>
    <cellStyle name="Normal 2 3 6 6 4" xfId="12055" xr:uid="{00000000-0005-0000-0000-0000282F0000}"/>
    <cellStyle name="Normal 2 3 6 6 4 3" xfId="27150" xr:uid="{00000000-0005-0000-0000-0000226A0000}"/>
    <cellStyle name="Normal 2 3 6 6 5" xfId="7034" xr:uid="{00000000-0005-0000-0000-00008B1B0000}"/>
    <cellStyle name="Normal 2 3 6 6 5 3" xfId="22133" xr:uid="{00000000-0005-0000-0000-000089560000}"/>
    <cellStyle name="Normal 2 3 6 6 7" xfId="17120" xr:uid="{00000000-0005-0000-0000-0000F4420000}"/>
    <cellStyle name="Normal 2 3 6 7" xfId="2812" xr:uid="{00000000-0005-0000-0000-00000D0B0000}"/>
    <cellStyle name="Normal 2 3 6 7 2" xfId="12890" xr:uid="{00000000-0005-0000-0000-00006B320000}"/>
    <cellStyle name="Normal 2 3 6 7 2 3" xfId="27985" xr:uid="{00000000-0005-0000-0000-0000656D0000}"/>
    <cellStyle name="Normal 2 3 6 7 3" xfId="7870" xr:uid="{00000000-0005-0000-0000-0000CF1E0000}"/>
    <cellStyle name="Normal 2 3 6 7 3 3" xfId="22968" xr:uid="{00000000-0005-0000-0000-0000CC590000}"/>
    <cellStyle name="Normal 2 3 6 7 5" xfId="17955" xr:uid="{00000000-0005-0000-0000-000037460000}"/>
    <cellStyle name="Normal 2 3 6 8" xfId="4506" xr:uid="{00000000-0005-0000-0000-0000AB110000}"/>
    <cellStyle name="Normal 2 3 6 8 2" xfId="14561" xr:uid="{00000000-0005-0000-0000-0000F2380000}"/>
    <cellStyle name="Normal 2 3 6 8 2 3" xfId="29656" xr:uid="{00000000-0005-0000-0000-0000EC730000}"/>
    <cellStyle name="Normal 2 3 6 8 3" xfId="9541" xr:uid="{00000000-0005-0000-0000-000056250000}"/>
    <cellStyle name="Normal 2 3 6 8 3 3" xfId="24639" xr:uid="{00000000-0005-0000-0000-000053600000}"/>
    <cellStyle name="Normal 2 3 6 8 5" xfId="19626" xr:uid="{00000000-0005-0000-0000-0000BE4C0000}"/>
    <cellStyle name="Normal 2 3 6 9" xfId="11217" xr:uid="{00000000-0005-0000-0000-0000E22B0000}"/>
    <cellStyle name="Normal 2 3 6 9 3" xfId="26314" xr:uid="{00000000-0005-0000-0000-0000DE660000}"/>
    <cellStyle name="Normal 2 3 7" xfId="518" xr:uid="{00000000-0005-0000-0000-000011020000}"/>
    <cellStyle name="Normal 2 3 8" xfId="31373" xr:uid="{5D271E3D-22D0-4A82-990E-91A078464103}"/>
    <cellStyle name="Normal 2 33" xfId="31379" xr:uid="{E19B233E-C939-4E91-A826-A1549F11BC9B}"/>
    <cellStyle name="Normal 2 4" xfId="136" xr:uid="{00000000-0005-0000-0000-00008D000000}"/>
    <cellStyle name="Normal 2 4 2" xfId="834" xr:uid="{00000000-0005-0000-0000-000051030000}"/>
    <cellStyle name="Normal 2 4 2 10" xfId="6200" xr:uid="{00000000-0005-0000-0000-000049180000}"/>
    <cellStyle name="Normal 2 4 2 10 3" xfId="21301" xr:uid="{00000000-0005-0000-0000-000049530000}"/>
    <cellStyle name="Normal 2 4 2 12" xfId="16286" xr:uid="{00000000-0005-0000-0000-0000B23F0000}"/>
    <cellStyle name="Normal 2 4 2 2" xfId="1165" xr:uid="{00000000-0005-0000-0000-00009D040000}"/>
    <cellStyle name="Normal 2 4 2 2 11" xfId="16340" xr:uid="{00000000-0005-0000-0000-0000E83F0000}"/>
    <cellStyle name="Normal 2 4 2 2 2" xfId="1273" xr:uid="{00000000-0005-0000-0000-000009050000}"/>
    <cellStyle name="Normal 2 4 2 2 2 10" xfId="16444" xr:uid="{00000000-0005-0000-0000-000050400000}"/>
    <cellStyle name="Normal 2 4 2 2 2 2" xfId="1490" xr:uid="{00000000-0005-0000-0000-0000E2050000}"/>
    <cellStyle name="Normal 2 4 2 2 2 2 2" xfId="1911" xr:uid="{00000000-0005-0000-0000-000087070000}"/>
    <cellStyle name="Normal 2 4 2 2 2 2 2 2" xfId="2750" xr:uid="{00000000-0005-0000-0000-0000CE0A0000}"/>
    <cellStyle name="Normal 2 4 2 2 2 2 2 2 2" xfId="4439" xr:uid="{00000000-0005-0000-0000-000068110000}"/>
    <cellStyle name="Normal 2 4 2 2 2 2 2 2 2 2" xfId="14512" xr:uid="{00000000-0005-0000-0000-0000C1380000}"/>
    <cellStyle name="Normal 2 4 2 2 2 2 2 2 2 2 3" xfId="29607" xr:uid="{00000000-0005-0000-0000-0000BB730000}"/>
    <cellStyle name="Normal 2 4 2 2 2 2 2 2 2 3" xfId="9492" xr:uid="{00000000-0005-0000-0000-000025250000}"/>
    <cellStyle name="Normal 2 4 2 2 2 2 2 2 2 3 3" xfId="24590" xr:uid="{00000000-0005-0000-0000-000022600000}"/>
    <cellStyle name="Normal 2 4 2 2 2 2 2 2 2 5" xfId="19577" xr:uid="{00000000-0005-0000-0000-00008D4C0000}"/>
    <cellStyle name="Normal 2 4 2 2 2 2 2 2 3" xfId="6131" xr:uid="{00000000-0005-0000-0000-000004180000}"/>
    <cellStyle name="Normal 2 4 2 2 2 2 2 2 3 2" xfId="16183" xr:uid="{00000000-0005-0000-0000-0000483F0000}"/>
    <cellStyle name="Normal 2 4 2 2 2 2 2 2 3 2 3" xfId="31278" xr:uid="{00000000-0005-0000-0000-0000427A0000}"/>
    <cellStyle name="Normal 2 4 2 2 2 2 2 2 3 3" xfId="11163" xr:uid="{00000000-0005-0000-0000-0000AC2B0000}"/>
    <cellStyle name="Normal 2 4 2 2 2 2 2 2 3 3 3" xfId="26261" xr:uid="{00000000-0005-0000-0000-0000A9660000}"/>
    <cellStyle name="Normal 2 4 2 2 2 2 2 2 3 5" xfId="21248" xr:uid="{00000000-0005-0000-0000-000014530000}"/>
    <cellStyle name="Normal 2 4 2 2 2 2 2 2 4" xfId="12841" xr:uid="{00000000-0005-0000-0000-00003A320000}"/>
    <cellStyle name="Normal 2 4 2 2 2 2 2 2 4 3" xfId="27936" xr:uid="{00000000-0005-0000-0000-0000346D0000}"/>
    <cellStyle name="Normal 2 4 2 2 2 2 2 2 5" xfId="7820" xr:uid="{00000000-0005-0000-0000-00009D1E0000}"/>
    <cellStyle name="Normal 2 4 2 2 2 2 2 2 5 3" xfId="22919" xr:uid="{00000000-0005-0000-0000-00009B590000}"/>
    <cellStyle name="Normal 2 4 2 2 2 2 2 2 7" xfId="17906" xr:uid="{00000000-0005-0000-0000-000006460000}"/>
    <cellStyle name="Normal 2 4 2 2 2 2 2 3" xfId="3602" xr:uid="{00000000-0005-0000-0000-0000230E0000}"/>
    <cellStyle name="Normal 2 4 2 2 2 2 2 3 2" xfId="13676" xr:uid="{00000000-0005-0000-0000-00007D350000}"/>
    <cellStyle name="Normal 2 4 2 2 2 2 2 3 2 3" xfId="28771" xr:uid="{00000000-0005-0000-0000-000077700000}"/>
    <cellStyle name="Normal 2 4 2 2 2 2 2 3 3" xfId="8656" xr:uid="{00000000-0005-0000-0000-0000E1210000}"/>
    <cellStyle name="Normal 2 4 2 2 2 2 2 3 3 3" xfId="23754" xr:uid="{00000000-0005-0000-0000-0000DE5C0000}"/>
    <cellStyle name="Normal 2 4 2 2 2 2 2 3 5" xfId="18741" xr:uid="{00000000-0005-0000-0000-000049490000}"/>
    <cellStyle name="Normal 2 4 2 2 2 2 2 4" xfId="5295" xr:uid="{00000000-0005-0000-0000-0000C0140000}"/>
    <cellStyle name="Normal 2 4 2 2 2 2 2 4 2" xfId="15347" xr:uid="{00000000-0005-0000-0000-0000043C0000}"/>
    <cellStyle name="Normal 2 4 2 2 2 2 2 4 2 3" xfId="30442" xr:uid="{00000000-0005-0000-0000-0000FE760000}"/>
    <cellStyle name="Normal 2 4 2 2 2 2 2 4 3" xfId="10327" xr:uid="{00000000-0005-0000-0000-000068280000}"/>
    <cellStyle name="Normal 2 4 2 2 2 2 2 4 3 3" xfId="25425" xr:uid="{00000000-0005-0000-0000-000065630000}"/>
    <cellStyle name="Normal 2 4 2 2 2 2 2 4 5" xfId="20412" xr:uid="{00000000-0005-0000-0000-0000D04F0000}"/>
    <cellStyle name="Normal 2 4 2 2 2 2 2 5" xfId="12005" xr:uid="{00000000-0005-0000-0000-0000F62E0000}"/>
    <cellStyle name="Normal 2 4 2 2 2 2 2 5 3" xfId="27100" xr:uid="{00000000-0005-0000-0000-0000F0690000}"/>
    <cellStyle name="Normal 2 4 2 2 2 2 2 6" xfId="6984" xr:uid="{00000000-0005-0000-0000-0000591B0000}"/>
    <cellStyle name="Normal 2 4 2 2 2 2 2 6 3" xfId="22083" xr:uid="{00000000-0005-0000-0000-000057560000}"/>
    <cellStyle name="Normal 2 4 2 2 2 2 2 8" xfId="17070" xr:uid="{00000000-0005-0000-0000-0000C2420000}"/>
    <cellStyle name="Normal 2 4 2 2 2 2 3" xfId="2332" xr:uid="{00000000-0005-0000-0000-00002C090000}"/>
    <cellStyle name="Normal 2 4 2 2 2 2 3 2" xfId="4021" xr:uid="{00000000-0005-0000-0000-0000C60F0000}"/>
    <cellStyle name="Normal 2 4 2 2 2 2 3 2 2" xfId="14094" xr:uid="{00000000-0005-0000-0000-00001F370000}"/>
    <cellStyle name="Normal 2 4 2 2 2 2 3 2 2 3" xfId="29189" xr:uid="{00000000-0005-0000-0000-000019720000}"/>
    <cellStyle name="Normal 2 4 2 2 2 2 3 2 3" xfId="9074" xr:uid="{00000000-0005-0000-0000-000083230000}"/>
    <cellStyle name="Normal 2 4 2 2 2 2 3 2 3 3" xfId="24172" xr:uid="{00000000-0005-0000-0000-0000805E0000}"/>
    <cellStyle name="Normal 2 4 2 2 2 2 3 2 5" xfId="19159" xr:uid="{00000000-0005-0000-0000-0000EB4A0000}"/>
    <cellStyle name="Normal 2 4 2 2 2 2 3 3" xfId="5713" xr:uid="{00000000-0005-0000-0000-000062160000}"/>
    <cellStyle name="Normal 2 4 2 2 2 2 3 3 2" xfId="15765" xr:uid="{00000000-0005-0000-0000-0000A63D0000}"/>
    <cellStyle name="Normal 2 4 2 2 2 2 3 3 2 3" xfId="30860" xr:uid="{00000000-0005-0000-0000-0000A0780000}"/>
    <cellStyle name="Normal 2 4 2 2 2 2 3 3 3" xfId="10745" xr:uid="{00000000-0005-0000-0000-00000A2A0000}"/>
    <cellStyle name="Normal 2 4 2 2 2 2 3 3 3 3" xfId="25843" xr:uid="{00000000-0005-0000-0000-000007650000}"/>
    <cellStyle name="Normal 2 4 2 2 2 2 3 3 5" xfId="20830" xr:uid="{00000000-0005-0000-0000-000072510000}"/>
    <cellStyle name="Normal 2 4 2 2 2 2 3 4" xfId="12423" xr:uid="{00000000-0005-0000-0000-000098300000}"/>
    <cellStyle name="Normal 2 4 2 2 2 2 3 4 3" xfId="27518" xr:uid="{00000000-0005-0000-0000-0000926B0000}"/>
    <cellStyle name="Normal 2 4 2 2 2 2 3 5" xfId="7402" xr:uid="{00000000-0005-0000-0000-0000FB1C0000}"/>
    <cellStyle name="Normal 2 4 2 2 2 2 3 5 3" xfId="22501" xr:uid="{00000000-0005-0000-0000-0000F9570000}"/>
    <cellStyle name="Normal 2 4 2 2 2 2 3 7" xfId="17488" xr:uid="{00000000-0005-0000-0000-000064440000}"/>
    <cellStyle name="Normal 2 4 2 2 2 2 4" xfId="3184" xr:uid="{00000000-0005-0000-0000-0000810C0000}"/>
    <cellStyle name="Normal 2 4 2 2 2 2 4 2" xfId="13258" xr:uid="{00000000-0005-0000-0000-0000DB330000}"/>
    <cellStyle name="Normal 2 4 2 2 2 2 4 2 3" xfId="28353" xr:uid="{00000000-0005-0000-0000-0000D56E0000}"/>
    <cellStyle name="Normal 2 4 2 2 2 2 4 3" xfId="8238" xr:uid="{00000000-0005-0000-0000-00003F200000}"/>
    <cellStyle name="Normal 2 4 2 2 2 2 4 3 3" xfId="23336" xr:uid="{00000000-0005-0000-0000-00003C5B0000}"/>
    <cellStyle name="Normal 2 4 2 2 2 2 4 5" xfId="18323" xr:uid="{00000000-0005-0000-0000-0000A7470000}"/>
    <cellStyle name="Normal 2 4 2 2 2 2 5" xfId="4877" xr:uid="{00000000-0005-0000-0000-00001E130000}"/>
    <cellStyle name="Normal 2 4 2 2 2 2 5 2" xfId="14929" xr:uid="{00000000-0005-0000-0000-0000623A0000}"/>
    <cellStyle name="Normal 2 4 2 2 2 2 5 2 3" xfId="30024" xr:uid="{00000000-0005-0000-0000-00005C750000}"/>
    <cellStyle name="Normal 2 4 2 2 2 2 5 3" xfId="9909" xr:uid="{00000000-0005-0000-0000-0000C6260000}"/>
    <cellStyle name="Normal 2 4 2 2 2 2 5 3 3" xfId="25007" xr:uid="{00000000-0005-0000-0000-0000C3610000}"/>
    <cellStyle name="Normal 2 4 2 2 2 2 5 5" xfId="19994" xr:uid="{00000000-0005-0000-0000-00002E4E0000}"/>
    <cellStyle name="Normal 2 4 2 2 2 2 6" xfId="11587" xr:uid="{00000000-0005-0000-0000-0000542D0000}"/>
    <cellStyle name="Normal 2 4 2 2 2 2 6 3" xfId="26682" xr:uid="{00000000-0005-0000-0000-00004E680000}"/>
    <cellStyle name="Normal 2 4 2 2 2 2 7" xfId="6566" xr:uid="{00000000-0005-0000-0000-0000B7190000}"/>
    <cellStyle name="Normal 2 4 2 2 2 2 7 3" xfId="21665" xr:uid="{00000000-0005-0000-0000-0000B5540000}"/>
    <cellStyle name="Normal 2 4 2 2 2 2 9" xfId="16652" xr:uid="{00000000-0005-0000-0000-000020410000}"/>
    <cellStyle name="Normal 2 4 2 2 2 3" xfId="1703" xr:uid="{00000000-0005-0000-0000-0000B7060000}"/>
    <cellStyle name="Normal 2 4 2 2 2 3 2" xfId="2542" xr:uid="{00000000-0005-0000-0000-0000FE090000}"/>
    <cellStyle name="Normal 2 4 2 2 2 3 2 2" xfId="4231" xr:uid="{00000000-0005-0000-0000-000098100000}"/>
    <cellStyle name="Normal 2 4 2 2 2 3 2 2 2" xfId="14304" xr:uid="{00000000-0005-0000-0000-0000F1370000}"/>
    <cellStyle name="Normal 2 4 2 2 2 3 2 2 2 3" xfId="29399" xr:uid="{00000000-0005-0000-0000-0000EB720000}"/>
    <cellStyle name="Normal 2 4 2 2 2 3 2 2 3" xfId="9284" xr:uid="{00000000-0005-0000-0000-000055240000}"/>
    <cellStyle name="Normal 2 4 2 2 2 3 2 2 3 3" xfId="24382" xr:uid="{00000000-0005-0000-0000-0000525F0000}"/>
    <cellStyle name="Normal 2 4 2 2 2 3 2 2 5" xfId="19369" xr:uid="{00000000-0005-0000-0000-0000BD4B0000}"/>
    <cellStyle name="Normal 2 4 2 2 2 3 2 3" xfId="5923" xr:uid="{00000000-0005-0000-0000-000034170000}"/>
    <cellStyle name="Normal 2 4 2 2 2 3 2 3 2" xfId="15975" xr:uid="{00000000-0005-0000-0000-0000783E0000}"/>
    <cellStyle name="Normal 2 4 2 2 2 3 2 3 2 3" xfId="31070" xr:uid="{00000000-0005-0000-0000-000072790000}"/>
    <cellStyle name="Normal 2 4 2 2 2 3 2 3 3" xfId="10955" xr:uid="{00000000-0005-0000-0000-0000DC2A0000}"/>
    <cellStyle name="Normal 2 4 2 2 2 3 2 3 3 3" xfId="26053" xr:uid="{00000000-0005-0000-0000-0000D9650000}"/>
    <cellStyle name="Normal 2 4 2 2 2 3 2 3 5" xfId="21040" xr:uid="{00000000-0005-0000-0000-000044520000}"/>
    <cellStyle name="Normal 2 4 2 2 2 3 2 4" xfId="12633" xr:uid="{00000000-0005-0000-0000-00006A310000}"/>
    <cellStyle name="Normal 2 4 2 2 2 3 2 4 3" xfId="27728" xr:uid="{00000000-0005-0000-0000-0000646C0000}"/>
    <cellStyle name="Normal 2 4 2 2 2 3 2 5" xfId="7612" xr:uid="{00000000-0005-0000-0000-0000CD1D0000}"/>
    <cellStyle name="Normal 2 4 2 2 2 3 2 5 3" xfId="22711" xr:uid="{00000000-0005-0000-0000-0000CB580000}"/>
    <cellStyle name="Normal 2 4 2 2 2 3 2 7" xfId="17698" xr:uid="{00000000-0005-0000-0000-000036450000}"/>
    <cellStyle name="Normal 2 4 2 2 2 3 3" xfId="3394" xr:uid="{00000000-0005-0000-0000-0000530D0000}"/>
    <cellStyle name="Normal 2 4 2 2 2 3 3 2" xfId="13468" xr:uid="{00000000-0005-0000-0000-0000AD340000}"/>
    <cellStyle name="Normal 2 4 2 2 2 3 3 2 3" xfId="28563" xr:uid="{00000000-0005-0000-0000-0000A76F0000}"/>
    <cellStyle name="Normal 2 4 2 2 2 3 3 3" xfId="8448" xr:uid="{00000000-0005-0000-0000-000011210000}"/>
    <cellStyle name="Normal 2 4 2 2 2 3 3 3 3" xfId="23546" xr:uid="{00000000-0005-0000-0000-00000E5C0000}"/>
    <cellStyle name="Normal 2 4 2 2 2 3 3 5" xfId="18533" xr:uid="{00000000-0005-0000-0000-000079480000}"/>
    <cellStyle name="Normal 2 4 2 2 2 3 4" xfId="5087" xr:uid="{00000000-0005-0000-0000-0000F0130000}"/>
    <cellStyle name="Normal 2 4 2 2 2 3 4 2" xfId="15139" xr:uid="{00000000-0005-0000-0000-0000343B0000}"/>
    <cellStyle name="Normal 2 4 2 2 2 3 4 2 3" xfId="30234" xr:uid="{00000000-0005-0000-0000-00002E760000}"/>
    <cellStyle name="Normal 2 4 2 2 2 3 4 3" xfId="10119" xr:uid="{00000000-0005-0000-0000-000098270000}"/>
    <cellStyle name="Normal 2 4 2 2 2 3 4 3 3" xfId="25217" xr:uid="{00000000-0005-0000-0000-000095620000}"/>
    <cellStyle name="Normal 2 4 2 2 2 3 4 5" xfId="20204" xr:uid="{00000000-0005-0000-0000-0000004F0000}"/>
    <cellStyle name="Normal 2 4 2 2 2 3 5" xfId="11797" xr:uid="{00000000-0005-0000-0000-0000262E0000}"/>
    <cellStyle name="Normal 2 4 2 2 2 3 5 3" xfId="26892" xr:uid="{00000000-0005-0000-0000-000020690000}"/>
    <cellStyle name="Normal 2 4 2 2 2 3 6" xfId="6776" xr:uid="{00000000-0005-0000-0000-0000891A0000}"/>
    <cellStyle name="Normal 2 4 2 2 2 3 6 3" xfId="21875" xr:uid="{00000000-0005-0000-0000-000087550000}"/>
    <cellStyle name="Normal 2 4 2 2 2 3 8" xfId="16862" xr:uid="{00000000-0005-0000-0000-0000F2410000}"/>
    <cellStyle name="Normal 2 4 2 2 2 4" xfId="2124" xr:uid="{00000000-0005-0000-0000-00005C080000}"/>
    <cellStyle name="Normal 2 4 2 2 2 4 2" xfId="3813" xr:uid="{00000000-0005-0000-0000-0000F60E0000}"/>
    <cellStyle name="Normal 2 4 2 2 2 4 2 2" xfId="13886" xr:uid="{00000000-0005-0000-0000-00004F360000}"/>
    <cellStyle name="Normal 2 4 2 2 2 4 2 2 3" xfId="28981" xr:uid="{00000000-0005-0000-0000-000049710000}"/>
    <cellStyle name="Normal 2 4 2 2 2 4 2 3" xfId="8866" xr:uid="{00000000-0005-0000-0000-0000B3220000}"/>
    <cellStyle name="Normal 2 4 2 2 2 4 2 3 3" xfId="23964" xr:uid="{00000000-0005-0000-0000-0000B05D0000}"/>
    <cellStyle name="Normal 2 4 2 2 2 4 2 5" xfId="18951" xr:uid="{00000000-0005-0000-0000-00001B4A0000}"/>
    <cellStyle name="Normal 2 4 2 2 2 4 3" xfId="5505" xr:uid="{00000000-0005-0000-0000-000092150000}"/>
    <cellStyle name="Normal 2 4 2 2 2 4 3 2" xfId="15557" xr:uid="{00000000-0005-0000-0000-0000D63C0000}"/>
    <cellStyle name="Normal 2 4 2 2 2 4 3 2 3" xfId="30652" xr:uid="{00000000-0005-0000-0000-0000D0770000}"/>
    <cellStyle name="Normal 2 4 2 2 2 4 3 3" xfId="10537" xr:uid="{00000000-0005-0000-0000-00003A290000}"/>
    <cellStyle name="Normal 2 4 2 2 2 4 3 3 3" xfId="25635" xr:uid="{00000000-0005-0000-0000-000037640000}"/>
    <cellStyle name="Normal 2 4 2 2 2 4 3 5" xfId="20622" xr:uid="{00000000-0005-0000-0000-0000A2500000}"/>
    <cellStyle name="Normal 2 4 2 2 2 4 4" xfId="12215" xr:uid="{00000000-0005-0000-0000-0000C82F0000}"/>
    <cellStyle name="Normal 2 4 2 2 2 4 4 3" xfId="27310" xr:uid="{00000000-0005-0000-0000-0000C26A0000}"/>
    <cellStyle name="Normal 2 4 2 2 2 4 5" xfId="7194" xr:uid="{00000000-0005-0000-0000-00002B1C0000}"/>
    <cellStyle name="Normal 2 4 2 2 2 4 5 3" xfId="22293" xr:uid="{00000000-0005-0000-0000-000029570000}"/>
    <cellStyle name="Normal 2 4 2 2 2 4 7" xfId="17280" xr:uid="{00000000-0005-0000-0000-000094430000}"/>
    <cellStyle name="Normal 2 4 2 2 2 5" xfId="2976" xr:uid="{00000000-0005-0000-0000-0000B10B0000}"/>
    <cellStyle name="Normal 2 4 2 2 2 5 2" xfId="13050" xr:uid="{00000000-0005-0000-0000-00000B330000}"/>
    <cellStyle name="Normal 2 4 2 2 2 5 2 3" xfId="28145" xr:uid="{00000000-0005-0000-0000-0000056E0000}"/>
    <cellStyle name="Normal 2 4 2 2 2 5 3" xfId="8030" xr:uid="{00000000-0005-0000-0000-00006F1F0000}"/>
    <cellStyle name="Normal 2 4 2 2 2 5 3 3" xfId="23128" xr:uid="{00000000-0005-0000-0000-00006C5A0000}"/>
    <cellStyle name="Normal 2 4 2 2 2 5 5" xfId="18115" xr:uid="{00000000-0005-0000-0000-0000D7460000}"/>
    <cellStyle name="Normal 2 4 2 2 2 6" xfId="4669" xr:uid="{00000000-0005-0000-0000-00004E120000}"/>
    <cellStyle name="Normal 2 4 2 2 2 6 2" xfId="14721" xr:uid="{00000000-0005-0000-0000-000092390000}"/>
    <cellStyle name="Normal 2 4 2 2 2 6 2 3" xfId="29816" xr:uid="{00000000-0005-0000-0000-00008C740000}"/>
    <cellStyle name="Normal 2 4 2 2 2 6 3" xfId="9701" xr:uid="{00000000-0005-0000-0000-0000F6250000}"/>
    <cellStyle name="Normal 2 4 2 2 2 6 3 3" xfId="24799" xr:uid="{00000000-0005-0000-0000-0000F3600000}"/>
    <cellStyle name="Normal 2 4 2 2 2 6 5" xfId="19786" xr:uid="{00000000-0005-0000-0000-00005E4D0000}"/>
    <cellStyle name="Normal 2 4 2 2 2 7" xfId="11379" xr:uid="{00000000-0005-0000-0000-0000842C0000}"/>
    <cellStyle name="Normal 2 4 2 2 2 7 3" xfId="26474" xr:uid="{00000000-0005-0000-0000-00007E670000}"/>
    <cellStyle name="Normal 2 4 2 2 2 8" xfId="6358" xr:uid="{00000000-0005-0000-0000-0000E7180000}"/>
    <cellStyle name="Normal 2 4 2 2 2 8 3" xfId="21457" xr:uid="{00000000-0005-0000-0000-0000E5530000}"/>
    <cellStyle name="Normal 2 4 2 2 3" xfId="1386" xr:uid="{00000000-0005-0000-0000-00007A050000}"/>
    <cellStyle name="Normal 2 4 2 2 3 2" xfId="1807" xr:uid="{00000000-0005-0000-0000-00001F070000}"/>
    <cellStyle name="Normal 2 4 2 2 3 2 2" xfId="2646" xr:uid="{00000000-0005-0000-0000-0000660A0000}"/>
    <cellStyle name="Normal 2 4 2 2 3 2 2 2" xfId="4335" xr:uid="{00000000-0005-0000-0000-000000110000}"/>
    <cellStyle name="Normal 2 4 2 2 3 2 2 2 2" xfId="14408" xr:uid="{00000000-0005-0000-0000-000059380000}"/>
    <cellStyle name="Normal 2 4 2 2 3 2 2 2 2 3" xfId="29503" xr:uid="{00000000-0005-0000-0000-000053730000}"/>
    <cellStyle name="Normal 2 4 2 2 3 2 2 2 3" xfId="9388" xr:uid="{00000000-0005-0000-0000-0000BD240000}"/>
    <cellStyle name="Normal 2 4 2 2 3 2 2 2 3 3" xfId="24486" xr:uid="{00000000-0005-0000-0000-0000BA5F0000}"/>
    <cellStyle name="Normal 2 4 2 2 3 2 2 2 5" xfId="19473" xr:uid="{00000000-0005-0000-0000-0000254C0000}"/>
    <cellStyle name="Normal 2 4 2 2 3 2 2 3" xfId="6027" xr:uid="{00000000-0005-0000-0000-00009C170000}"/>
    <cellStyle name="Normal 2 4 2 2 3 2 2 3 2" xfId="16079" xr:uid="{00000000-0005-0000-0000-0000E03E0000}"/>
    <cellStyle name="Normal 2 4 2 2 3 2 2 3 2 3" xfId="31174" xr:uid="{00000000-0005-0000-0000-0000DA790000}"/>
    <cellStyle name="Normal 2 4 2 2 3 2 2 3 3" xfId="11059" xr:uid="{00000000-0005-0000-0000-0000442B0000}"/>
    <cellStyle name="Normal 2 4 2 2 3 2 2 3 3 3" xfId="26157" xr:uid="{00000000-0005-0000-0000-000041660000}"/>
    <cellStyle name="Normal 2 4 2 2 3 2 2 3 5" xfId="21144" xr:uid="{00000000-0005-0000-0000-0000AC520000}"/>
    <cellStyle name="Normal 2 4 2 2 3 2 2 4" xfId="12737" xr:uid="{00000000-0005-0000-0000-0000D2310000}"/>
    <cellStyle name="Normal 2 4 2 2 3 2 2 4 3" xfId="27832" xr:uid="{00000000-0005-0000-0000-0000CC6C0000}"/>
    <cellStyle name="Normal 2 4 2 2 3 2 2 5" xfId="7716" xr:uid="{00000000-0005-0000-0000-0000351E0000}"/>
    <cellStyle name="Normal 2 4 2 2 3 2 2 5 3" xfId="22815" xr:uid="{00000000-0005-0000-0000-000033590000}"/>
    <cellStyle name="Normal 2 4 2 2 3 2 2 7" xfId="17802" xr:uid="{00000000-0005-0000-0000-00009E450000}"/>
    <cellStyle name="Normal 2 4 2 2 3 2 3" xfId="3498" xr:uid="{00000000-0005-0000-0000-0000BB0D0000}"/>
    <cellStyle name="Normal 2 4 2 2 3 2 3 2" xfId="13572" xr:uid="{00000000-0005-0000-0000-000015350000}"/>
    <cellStyle name="Normal 2 4 2 2 3 2 3 2 3" xfId="28667" xr:uid="{00000000-0005-0000-0000-00000F700000}"/>
    <cellStyle name="Normal 2 4 2 2 3 2 3 3" xfId="8552" xr:uid="{00000000-0005-0000-0000-000079210000}"/>
    <cellStyle name="Normal 2 4 2 2 3 2 3 3 3" xfId="23650" xr:uid="{00000000-0005-0000-0000-0000765C0000}"/>
    <cellStyle name="Normal 2 4 2 2 3 2 3 5" xfId="18637" xr:uid="{00000000-0005-0000-0000-0000E1480000}"/>
    <cellStyle name="Normal 2 4 2 2 3 2 4" xfId="5191" xr:uid="{00000000-0005-0000-0000-000058140000}"/>
    <cellStyle name="Normal 2 4 2 2 3 2 4 2" xfId="15243" xr:uid="{00000000-0005-0000-0000-00009C3B0000}"/>
    <cellStyle name="Normal 2 4 2 2 3 2 4 2 3" xfId="30338" xr:uid="{00000000-0005-0000-0000-000096760000}"/>
    <cellStyle name="Normal 2 4 2 2 3 2 4 3" xfId="10223" xr:uid="{00000000-0005-0000-0000-000000280000}"/>
    <cellStyle name="Normal 2 4 2 2 3 2 4 3 3" xfId="25321" xr:uid="{00000000-0005-0000-0000-0000FD620000}"/>
    <cellStyle name="Normal 2 4 2 2 3 2 4 5" xfId="20308" xr:uid="{00000000-0005-0000-0000-0000684F0000}"/>
    <cellStyle name="Normal 2 4 2 2 3 2 5" xfId="11901" xr:uid="{00000000-0005-0000-0000-00008E2E0000}"/>
    <cellStyle name="Normal 2 4 2 2 3 2 5 3" xfId="26996" xr:uid="{00000000-0005-0000-0000-000088690000}"/>
    <cellStyle name="Normal 2 4 2 2 3 2 6" xfId="6880" xr:uid="{00000000-0005-0000-0000-0000F11A0000}"/>
    <cellStyle name="Normal 2 4 2 2 3 2 6 3" xfId="21979" xr:uid="{00000000-0005-0000-0000-0000EF550000}"/>
    <cellStyle name="Normal 2 4 2 2 3 2 8" xfId="16966" xr:uid="{00000000-0005-0000-0000-00005A420000}"/>
    <cellStyle name="Normal 2 4 2 2 3 3" xfId="2228" xr:uid="{00000000-0005-0000-0000-0000C4080000}"/>
    <cellStyle name="Normal 2 4 2 2 3 3 2" xfId="3917" xr:uid="{00000000-0005-0000-0000-00005E0F0000}"/>
    <cellStyle name="Normal 2 4 2 2 3 3 2 2" xfId="13990" xr:uid="{00000000-0005-0000-0000-0000B7360000}"/>
    <cellStyle name="Normal 2 4 2 2 3 3 2 2 3" xfId="29085" xr:uid="{00000000-0005-0000-0000-0000B1710000}"/>
    <cellStyle name="Normal 2 4 2 2 3 3 2 3" xfId="8970" xr:uid="{00000000-0005-0000-0000-00001B230000}"/>
    <cellStyle name="Normal 2 4 2 2 3 3 2 3 3" xfId="24068" xr:uid="{00000000-0005-0000-0000-0000185E0000}"/>
    <cellStyle name="Normal 2 4 2 2 3 3 2 5" xfId="19055" xr:uid="{00000000-0005-0000-0000-0000834A0000}"/>
    <cellStyle name="Normal 2 4 2 2 3 3 3" xfId="5609" xr:uid="{00000000-0005-0000-0000-0000FA150000}"/>
    <cellStyle name="Normal 2 4 2 2 3 3 3 2" xfId="15661" xr:uid="{00000000-0005-0000-0000-00003E3D0000}"/>
    <cellStyle name="Normal 2 4 2 2 3 3 3 2 3" xfId="30756" xr:uid="{00000000-0005-0000-0000-000038780000}"/>
    <cellStyle name="Normal 2 4 2 2 3 3 3 3" xfId="10641" xr:uid="{00000000-0005-0000-0000-0000A2290000}"/>
    <cellStyle name="Normal 2 4 2 2 3 3 3 3 3" xfId="25739" xr:uid="{00000000-0005-0000-0000-00009F640000}"/>
    <cellStyle name="Normal 2 4 2 2 3 3 3 5" xfId="20726" xr:uid="{00000000-0005-0000-0000-00000A510000}"/>
    <cellStyle name="Normal 2 4 2 2 3 3 4" xfId="12319" xr:uid="{00000000-0005-0000-0000-000030300000}"/>
    <cellStyle name="Normal 2 4 2 2 3 3 4 3" xfId="27414" xr:uid="{00000000-0005-0000-0000-00002A6B0000}"/>
    <cellStyle name="Normal 2 4 2 2 3 3 5" xfId="7298" xr:uid="{00000000-0005-0000-0000-0000931C0000}"/>
    <cellStyle name="Normal 2 4 2 2 3 3 5 3" xfId="22397" xr:uid="{00000000-0005-0000-0000-000091570000}"/>
    <cellStyle name="Normal 2 4 2 2 3 3 7" xfId="17384" xr:uid="{00000000-0005-0000-0000-0000FC430000}"/>
    <cellStyle name="Normal 2 4 2 2 3 4" xfId="3080" xr:uid="{00000000-0005-0000-0000-0000190C0000}"/>
    <cellStyle name="Normal 2 4 2 2 3 4 2" xfId="13154" xr:uid="{00000000-0005-0000-0000-000073330000}"/>
    <cellStyle name="Normal 2 4 2 2 3 4 2 3" xfId="28249" xr:uid="{00000000-0005-0000-0000-00006D6E0000}"/>
    <cellStyle name="Normal 2 4 2 2 3 4 3" xfId="8134" xr:uid="{00000000-0005-0000-0000-0000D71F0000}"/>
    <cellStyle name="Normal 2 4 2 2 3 4 3 3" xfId="23232" xr:uid="{00000000-0005-0000-0000-0000D45A0000}"/>
    <cellStyle name="Normal 2 4 2 2 3 4 5" xfId="18219" xr:uid="{00000000-0005-0000-0000-00003F470000}"/>
    <cellStyle name="Normal 2 4 2 2 3 5" xfId="4773" xr:uid="{00000000-0005-0000-0000-0000B6120000}"/>
    <cellStyle name="Normal 2 4 2 2 3 5 2" xfId="14825" xr:uid="{00000000-0005-0000-0000-0000FA390000}"/>
    <cellStyle name="Normal 2 4 2 2 3 5 2 3" xfId="29920" xr:uid="{00000000-0005-0000-0000-0000F4740000}"/>
    <cellStyle name="Normal 2 4 2 2 3 5 3" xfId="9805" xr:uid="{00000000-0005-0000-0000-00005E260000}"/>
    <cellStyle name="Normal 2 4 2 2 3 5 3 3" xfId="24903" xr:uid="{00000000-0005-0000-0000-00005B610000}"/>
    <cellStyle name="Normal 2 4 2 2 3 5 5" xfId="19890" xr:uid="{00000000-0005-0000-0000-0000C64D0000}"/>
    <cellStyle name="Normal 2 4 2 2 3 6" xfId="11483" xr:uid="{00000000-0005-0000-0000-0000EC2C0000}"/>
    <cellStyle name="Normal 2 4 2 2 3 6 3" xfId="26578" xr:uid="{00000000-0005-0000-0000-0000E6670000}"/>
    <cellStyle name="Normal 2 4 2 2 3 7" xfId="6462" xr:uid="{00000000-0005-0000-0000-00004F190000}"/>
    <cellStyle name="Normal 2 4 2 2 3 7 3" xfId="21561" xr:uid="{00000000-0005-0000-0000-00004D540000}"/>
    <cellStyle name="Normal 2 4 2 2 3 9" xfId="16548" xr:uid="{00000000-0005-0000-0000-0000B8400000}"/>
    <cellStyle name="Normal 2 4 2 2 4" xfId="1599" xr:uid="{00000000-0005-0000-0000-00004F060000}"/>
    <cellStyle name="Normal 2 4 2 2 4 2" xfId="2438" xr:uid="{00000000-0005-0000-0000-000096090000}"/>
    <cellStyle name="Normal 2 4 2 2 4 2 2" xfId="4127" xr:uid="{00000000-0005-0000-0000-000030100000}"/>
    <cellStyle name="Normal 2 4 2 2 4 2 2 2" xfId="14200" xr:uid="{00000000-0005-0000-0000-000089370000}"/>
    <cellStyle name="Normal 2 4 2 2 4 2 2 2 3" xfId="29295" xr:uid="{00000000-0005-0000-0000-000083720000}"/>
    <cellStyle name="Normal 2 4 2 2 4 2 2 3" xfId="9180" xr:uid="{00000000-0005-0000-0000-0000ED230000}"/>
    <cellStyle name="Normal 2 4 2 2 4 2 2 3 3" xfId="24278" xr:uid="{00000000-0005-0000-0000-0000EA5E0000}"/>
    <cellStyle name="Normal 2 4 2 2 4 2 2 5" xfId="19265" xr:uid="{00000000-0005-0000-0000-0000554B0000}"/>
    <cellStyle name="Normal 2 4 2 2 4 2 3" xfId="5819" xr:uid="{00000000-0005-0000-0000-0000CC160000}"/>
    <cellStyle name="Normal 2 4 2 2 4 2 3 2" xfId="15871" xr:uid="{00000000-0005-0000-0000-0000103E0000}"/>
    <cellStyle name="Normal 2 4 2 2 4 2 3 2 3" xfId="30966" xr:uid="{00000000-0005-0000-0000-00000A790000}"/>
    <cellStyle name="Normal 2 4 2 2 4 2 3 3" xfId="10851" xr:uid="{00000000-0005-0000-0000-0000742A0000}"/>
    <cellStyle name="Normal 2 4 2 2 4 2 3 3 3" xfId="25949" xr:uid="{00000000-0005-0000-0000-000071650000}"/>
    <cellStyle name="Normal 2 4 2 2 4 2 3 5" xfId="20936" xr:uid="{00000000-0005-0000-0000-0000DC510000}"/>
    <cellStyle name="Normal 2 4 2 2 4 2 4" xfId="12529" xr:uid="{00000000-0005-0000-0000-000002310000}"/>
    <cellStyle name="Normal 2 4 2 2 4 2 4 3" xfId="27624" xr:uid="{00000000-0005-0000-0000-0000FC6B0000}"/>
    <cellStyle name="Normal 2 4 2 2 4 2 5" xfId="7508" xr:uid="{00000000-0005-0000-0000-0000651D0000}"/>
    <cellStyle name="Normal 2 4 2 2 4 2 5 3" xfId="22607" xr:uid="{00000000-0005-0000-0000-000063580000}"/>
    <cellStyle name="Normal 2 4 2 2 4 2 7" xfId="17594" xr:uid="{00000000-0005-0000-0000-0000CE440000}"/>
    <cellStyle name="Normal 2 4 2 2 4 3" xfId="3290" xr:uid="{00000000-0005-0000-0000-0000EB0C0000}"/>
    <cellStyle name="Normal 2 4 2 2 4 3 2" xfId="13364" xr:uid="{00000000-0005-0000-0000-000045340000}"/>
    <cellStyle name="Normal 2 4 2 2 4 3 2 3" xfId="28459" xr:uid="{00000000-0005-0000-0000-00003F6F0000}"/>
    <cellStyle name="Normal 2 4 2 2 4 3 3" xfId="8344" xr:uid="{00000000-0005-0000-0000-0000A9200000}"/>
    <cellStyle name="Normal 2 4 2 2 4 3 3 3" xfId="23442" xr:uid="{00000000-0005-0000-0000-0000A65B0000}"/>
    <cellStyle name="Normal 2 4 2 2 4 3 5" xfId="18429" xr:uid="{00000000-0005-0000-0000-000011480000}"/>
    <cellStyle name="Normal 2 4 2 2 4 4" xfId="4983" xr:uid="{00000000-0005-0000-0000-000088130000}"/>
    <cellStyle name="Normal 2 4 2 2 4 4 2" xfId="15035" xr:uid="{00000000-0005-0000-0000-0000CC3A0000}"/>
    <cellStyle name="Normal 2 4 2 2 4 4 2 3" xfId="30130" xr:uid="{00000000-0005-0000-0000-0000C6750000}"/>
    <cellStyle name="Normal 2 4 2 2 4 4 3" xfId="10015" xr:uid="{00000000-0005-0000-0000-000030270000}"/>
    <cellStyle name="Normal 2 4 2 2 4 4 3 3" xfId="25113" xr:uid="{00000000-0005-0000-0000-00002D620000}"/>
    <cellStyle name="Normal 2 4 2 2 4 4 5" xfId="20100" xr:uid="{00000000-0005-0000-0000-0000984E0000}"/>
    <cellStyle name="Normal 2 4 2 2 4 5" xfId="11693" xr:uid="{00000000-0005-0000-0000-0000BE2D0000}"/>
    <cellStyle name="Normal 2 4 2 2 4 5 3" xfId="26788" xr:uid="{00000000-0005-0000-0000-0000B8680000}"/>
    <cellStyle name="Normal 2 4 2 2 4 6" xfId="6672" xr:uid="{00000000-0005-0000-0000-0000211A0000}"/>
    <cellStyle name="Normal 2 4 2 2 4 6 3" xfId="21771" xr:uid="{00000000-0005-0000-0000-00001F550000}"/>
    <cellStyle name="Normal 2 4 2 2 4 8" xfId="16758" xr:uid="{00000000-0005-0000-0000-00008A410000}"/>
    <cellStyle name="Normal 2 4 2 2 5" xfId="2020" xr:uid="{00000000-0005-0000-0000-0000F4070000}"/>
    <cellStyle name="Normal 2 4 2 2 5 2" xfId="3709" xr:uid="{00000000-0005-0000-0000-00008E0E0000}"/>
    <cellStyle name="Normal 2 4 2 2 5 2 2" xfId="13782" xr:uid="{00000000-0005-0000-0000-0000E7350000}"/>
    <cellStyle name="Normal 2 4 2 2 5 2 2 3" xfId="28877" xr:uid="{00000000-0005-0000-0000-0000E1700000}"/>
    <cellStyle name="Normal 2 4 2 2 5 2 3" xfId="8762" xr:uid="{00000000-0005-0000-0000-00004B220000}"/>
    <cellStyle name="Normal 2 4 2 2 5 2 3 3" xfId="23860" xr:uid="{00000000-0005-0000-0000-0000485D0000}"/>
    <cellStyle name="Normal 2 4 2 2 5 2 5" xfId="18847" xr:uid="{00000000-0005-0000-0000-0000B3490000}"/>
    <cellStyle name="Normal 2 4 2 2 5 3" xfId="5401" xr:uid="{00000000-0005-0000-0000-00002A150000}"/>
    <cellStyle name="Normal 2 4 2 2 5 3 2" xfId="15453" xr:uid="{00000000-0005-0000-0000-00006E3C0000}"/>
    <cellStyle name="Normal 2 4 2 2 5 3 2 3" xfId="30548" xr:uid="{00000000-0005-0000-0000-000068770000}"/>
    <cellStyle name="Normal 2 4 2 2 5 3 3" xfId="10433" xr:uid="{00000000-0005-0000-0000-0000D2280000}"/>
    <cellStyle name="Normal 2 4 2 2 5 3 3 3" xfId="25531" xr:uid="{00000000-0005-0000-0000-0000CF630000}"/>
    <cellStyle name="Normal 2 4 2 2 5 3 5" xfId="20518" xr:uid="{00000000-0005-0000-0000-00003A500000}"/>
    <cellStyle name="Normal 2 4 2 2 5 4" xfId="12111" xr:uid="{00000000-0005-0000-0000-0000602F0000}"/>
    <cellStyle name="Normal 2 4 2 2 5 4 3" xfId="27206" xr:uid="{00000000-0005-0000-0000-00005A6A0000}"/>
    <cellStyle name="Normal 2 4 2 2 5 5" xfId="7090" xr:uid="{00000000-0005-0000-0000-0000C31B0000}"/>
    <cellStyle name="Normal 2 4 2 2 5 5 3" xfId="22189" xr:uid="{00000000-0005-0000-0000-0000C1560000}"/>
    <cellStyle name="Normal 2 4 2 2 5 7" xfId="17176" xr:uid="{00000000-0005-0000-0000-00002C430000}"/>
    <cellStyle name="Normal 2 4 2 2 6" xfId="2872" xr:uid="{00000000-0005-0000-0000-0000490B0000}"/>
    <cellStyle name="Normal 2 4 2 2 6 2" xfId="12946" xr:uid="{00000000-0005-0000-0000-0000A3320000}"/>
    <cellStyle name="Normal 2 4 2 2 6 2 3" xfId="28041" xr:uid="{00000000-0005-0000-0000-00009D6D0000}"/>
    <cellStyle name="Normal 2 4 2 2 6 3" xfId="7926" xr:uid="{00000000-0005-0000-0000-0000071F0000}"/>
    <cellStyle name="Normal 2 4 2 2 6 3 3" xfId="23024" xr:uid="{00000000-0005-0000-0000-0000045A0000}"/>
    <cellStyle name="Normal 2 4 2 2 6 5" xfId="18011" xr:uid="{00000000-0005-0000-0000-00006F460000}"/>
    <cellStyle name="Normal 2 4 2 2 7" xfId="4565" xr:uid="{00000000-0005-0000-0000-0000E6110000}"/>
    <cellStyle name="Normal 2 4 2 2 7 2" xfId="14617" xr:uid="{00000000-0005-0000-0000-00002A390000}"/>
    <cellStyle name="Normal 2 4 2 2 7 2 3" xfId="29712" xr:uid="{00000000-0005-0000-0000-000024740000}"/>
    <cellStyle name="Normal 2 4 2 2 7 3" xfId="9597" xr:uid="{00000000-0005-0000-0000-00008E250000}"/>
    <cellStyle name="Normal 2 4 2 2 7 3 3" xfId="24695" xr:uid="{00000000-0005-0000-0000-00008B600000}"/>
    <cellStyle name="Normal 2 4 2 2 7 5" xfId="19682" xr:uid="{00000000-0005-0000-0000-0000F64C0000}"/>
    <cellStyle name="Normal 2 4 2 2 8" xfId="11275" xr:uid="{00000000-0005-0000-0000-00001C2C0000}"/>
    <cellStyle name="Normal 2 4 2 2 8 3" xfId="26370" xr:uid="{00000000-0005-0000-0000-000016670000}"/>
    <cellStyle name="Normal 2 4 2 2 9" xfId="6254" xr:uid="{00000000-0005-0000-0000-00007F180000}"/>
    <cellStyle name="Normal 2 4 2 2 9 3" xfId="21353" xr:uid="{00000000-0005-0000-0000-00007D530000}"/>
    <cellStyle name="Normal 2 4 2 3" xfId="1219" xr:uid="{00000000-0005-0000-0000-0000D3040000}"/>
    <cellStyle name="Normal 2 4 2 3 10" xfId="16392" xr:uid="{00000000-0005-0000-0000-00001C400000}"/>
    <cellStyle name="Normal 2 4 2 3 2" xfId="1438" xr:uid="{00000000-0005-0000-0000-0000AE050000}"/>
    <cellStyle name="Normal 2 4 2 3 2 2" xfId="1859" xr:uid="{00000000-0005-0000-0000-000053070000}"/>
    <cellStyle name="Normal 2 4 2 3 2 2 2" xfId="2698" xr:uid="{00000000-0005-0000-0000-00009A0A0000}"/>
    <cellStyle name="Normal 2 4 2 3 2 2 2 2" xfId="4387" xr:uid="{00000000-0005-0000-0000-000034110000}"/>
    <cellStyle name="Normal 2 4 2 3 2 2 2 2 2" xfId="14460" xr:uid="{00000000-0005-0000-0000-00008D380000}"/>
    <cellStyle name="Normal 2 4 2 3 2 2 2 2 2 3" xfId="29555" xr:uid="{00000000-0005-0000-0000-000087730000}"/>
    <cellStyle name="Normal 2 4 2 3 2 2 2 2 3" xfId="9440" xr:uid="{00000000-0005-0000-0000-0000F1240000}"/>
    <cellStyle name="Normal 2 4 2 3 2 2 2 2 3 3" xfId="24538" xr:uid="{00000000-0005-0000-0000-0000EE5F0000}"/>
    <cellStyle name="Normal 2 4 2 3 2 2 2 2 5" xfId="19525" xr:uid="{00000000-0005-0000-0000-0000594C0000}"/>
    <cellStyle name="Normal 2 4 2 3 2 2 2 3" xfId="6079" xr:uid="{00000000-0005-0000-0000-0000D0170000}"/>
    <cellStyle name="Normal 2 4 2 3 2 2 2 3 2" xfId="16131" xr:uid="{00000000-0005-0000-0000-0000143F0000}"/>
    <cellStyle name="Normal 2 4 2 3 2 2 2 3 2 3" xfId="31226" xr:uid="{00000000-0005-0000-0000-00000E7A0000}"/>
    <cellStyle name="Normal 2 4 2 3 2 2 2 3 3" xfId="11111" xr:uid="{00000000-0005-0000-0000-0000782B0000}"/>
    <cellStyle name="Normal 2 4 2 3 2 2 2 3 3 3" xfId="26209" xr:uid="{00000000-0005-0000-0000-000075660000}"/>
    <cellStyle name="Normal 2 4 2 3 2 2 2 3 5" xfId="21196" xr:uid="{00000000-0005-0000-0000-0000E0520000}"/>
    <cellStyle name="Normal 2 4 2 3 2 2 2 4" xfId="12789" xr:uid="{00000000-0005-0000-0000-000006320000}"/>
    <cellStyle name="Normal 2 4 2 3 2 2 2 4 3" xfId="27884" xr:uid="{00000000-0005-0000-0000-0000006D0000}"/>
    <cellStyle name="Normal 2 4 2 3 2 2 2 5" xfId="7768" xr:uid="{00000000-0005-0000-0000-0000691E0000}"/>
    <cellStyle name="Normal 2 4 2 3 2 2 2 5 3" xfId="22867" xr:uid="{00000000-0005-0000-0000-000067590000}"/>
    <cellStyle name="Normal 2 4 2 3 2 2 2 7" xfId="17854" xr:uid="{00000000-0005-0000-0000-0000D2450000}"/>
    <cellStyle name="Normal 2 4 2 3 2 2 3" xfId="3550" xr:uid="{00000000-0005-0000-0000-0000EF0D0000}"/>
    <cellStyle name="Normal 2 4 2 3 2 2 3 2" xfId="13624" xr:uid="{00000000-0005-0000-0000-000049350000}"/>
    <cellStyle name="Normal 2 4 2 3 2 2 3 2 3" xfId="28719" xr:uid="{00000000-0005-0000-0000-000043700000}"/>
    <cellStyle name="Normal 2 4 2 3 2 2 3 3" xfId="8604" xr:uid="{00000000-0005-0000-0000-0000AD210000}"/>
    <cellStyle name="Normal 2 4 2 3 2 2 3 3 3" xfId="23702" xr:uid="{00000000-0005-0000-0000-0000AA5C0000}"/>
    <cellStyle name="Normal 2 4 2 3 2 2 3 5" xfId="18689" xr:uid="{00000000-0005-0000-0000-000015490000}"/>
    <cellStyle name="Normal 2 4 2 3 2 2 4" xfId="5243" xr:uid="{00000000-0005-0000-0000-00008C140000}"/>
    <cellStyle name="Normal 2 4 2 3 2 2 4 2" xfId="15295" xr:uid="{00000000-0005-0000-0000-0000D03B0000}"/>
    <cellStyle name="Normal 2 4 2 3 2 2 4 2 3" xfId="30390" xr:uid="{00000000-0005-0000-0000-0000CA760000}"/>
    <cellStyle name="Normal 2 4 2 3 2 2 4 3" xfId="10275" xr:uid="{00000000-0005-0000-0000-000034280000}"/>
    <cellStyle name="Normal 2 4 2 3 2 2 4 3 3" xfId="25373" xr:uid="{00000000-0005-0000-0000-000031630000}"/>
    <cellStyle name="Normal 2 4 2 3 2 2 4 5" xfId="20360" xr:uid="{00000000-0005-0000-0000-00009C4F0000}"/>
    <cellStyle name="Normal 2 4 2 3 2 2 5" xfId="11953" xr:uid="{00000000-0005-0000-0000-0000C22E0000}"/>
    <cellStyle name="Normal 2 4 2 3 2 2 5 3" xfId="27048" xr:uid="{00000000-0005-0000-0000-0000BC690000}"/>
    <cellStyle name="Normal 2 4 2 3 2 2 6" xfId="6932" xr:uid="{00000000-0005-0000-0000-0000251B0000}"/>
    <cellStyle name="Normal 2 4 2 3 2 2 6 3" xfId="22031" xr:uid="{00000000-0005-0000-0000-000023560000}"/>
    <cellStyle name="Normal 2 4 2 3 2 2 8" xfId="17018" xr:uid="{00000000-0005-0000-0000-00008E420000}"/>
    <cellStyle name="Normal 2 4 2 3 2 3" xfId="2280" xr:uid="{00000000-0005-0000-0000-0000F8080000}"/>
    <cellStyle name="Normal 2 4 2 3 2 3 2" xfId="3969" xr:uid="{00000000-0005-0000-0000-0000920F0000}"/>
    <cellStyle name="Normal 2 4 2 3 2 3 2 2" xfId="14042" xr:uid="{00000000-0005-0000-0000-0000EB360000}"/>
    <cellStyle name="Normal 2 4 2 3 2 3 2 2 3" xfId="29137" xr:uid="{00000000-0005-0000-0000-0000E5710000}"/>
    <cellStyle name="Normal 2 4 2 3 2 3 2 3" xfId="9022" xr:uid="{00000000-0005-0000-0000-00004F230000}"/>
    <cellStyle name="Normal 2 4 2 3 2 3 2 3 3" xfId="24120" xr:uid="{00000000-0005-0000-0000-00004C5E0000}"/>
    <cellStyle name="Normal 2 4 2 3 2 3 2 5" xfId="19107" xr:uid="{00000000-0005-0000-0000-0000B74A0000}"/>
    <cellStyle name="Normal 2 4 2 3 2 3 3" xfId="5661" xr:uid="{00000000-0005-0000-0000-00002E160000}"/>
    <cellStyle name="Normal 2 4 2 3 2 3 3 2" xfId="15713" xr:uid="{00000000-0005-0000-0000-0000723D0000}"/>
    <cellStyle name="Normal 2 4 2 3 2 3 3 2 3" xfId="30808" xr:uid="{00000000-0005-0000-0000-00006C780000}"/>
    <cellStyle name="Normal 2 4 2 3 2 3 3 3" xfId="10693" xr:uid="{00000000-0005-0000-0000-0000D6290000}"/>
    <cellStyle name="Normal 2 4 2 3 2 3 3 3 3" xfId="25791" xr:uid="{00000000-0005-0000-0000-0000D3640000}"/>
    <cellStyle name="Normal 2 4 2 3 2 3 3 5" xfId="20778" xr:uid="{00000000-0005-0000-0000-00003E510000}"/>
    <cellStyle name="Normal 2 4 2 3 2 3 4" xfId="12371" xr:uid="{00000000-0005-0000-0000-000064300000}"/>
    <cellStyle name="Normal 2 4 2 3 2 3 4 3" xfId="27466" xr:uid="{00000000-0005-0000-0000-00005E6B0000}"/>
    <cellStyle name="Normal 2 4 2 3 2 3 5" xfId="7350" xr:uid="{00000000-0005-0000-0000-0000C71C0000}"/>
    <cellStyle name="Normal 2 4 2 3 2 3 5 3" xfId="22449" xr:uid="{00000000-0005-0000-0000-0000C5570000}"/>
    <cellStyle name="Normal 2 4 2 3 2 3 7" xfId="17436" xr:uid="{00000000-0005-0000-0000-000030440000}"/>
    <cellStyle name="Normal 2 4 2 3 2 4" xfId="3132" xr:uid="{00000000-0005-0000-0000-00004D0C0000}"/>
    <cellStyle name="Normal 2 4 2 3 2 4 2" xfId="13206" xr:uid="{00000000-0005-0000-0000-0000A7330000}"/>
    <cellStyle name="Normal 2 4 2 3 2 4 2 3" xfId="28301" xr:uid="{00000000-0005-0000-0000-0000A16E0000}"/>
    <cellStyle name="Normal 2 4 2 3 2 4 3" xfId="8186" xr:uid="{00000000-0005-0000-0000-00000B200000}"/>
    <cellStyle name="Normal 2 4 2 3 2 4 3 3" xfId="23284" xr:uid="{00000000-0005-0000-0000-0000085B0000}"/>
    <cellStyle name="Normal 2 4 2 3 2 4 5" xfId="18271" xr:uid="{00000000-0005-0000-0000-000073470000}"/>
    <cellStyle name="Normal 2 4 2 3 2 5" xfId="4825" xr:uid="{00000000-0005-0000-0000-0000EA120000}"/>
    <cellStyle name="Normal 2 4 2 3 2 5 2" xfId="14877" xr:uid="{00000000-0005-0000-0000-00002E3A0000}"/>
    <cellStyle name="Normal 2 4 2 3 2 5 2 3" xfId="29972" xr:uid="{00000000-0005-0000-0000-000028750000}"/>
    <cellStyle name="Normal 2 4 2 3 2 5 3" xfId="9857" xr:uid="{00000000-0005-0000-0000-000092260000}"/>
    <cellStyle name="Normal 2 4 2 3 2 5 3 3" xfId="24955" xr:uid="{00000000-0005-0000-0000-00008F610000}"/>
    <cellStyle name="Normal 2 4 2 3 2 5 5" xfId="19942" xr:uid="{00000000-0005-0000-0000-0000FA4D0000}"/>
    <cellStyle name="Normal 2 4 2 3 2 6" xfId="11535" xr:uid="{00000000-0005-0000-0000-0000202D0000}"/>
    <cellStyle name="Normal 2 4 2 3 2 6 3" xfId="26630" xr:uid="{00000000-0005-0000-0000-00001A680000}"/>
    <cellStyle name="Normal 2 4 2 3 2 7" xfId="6514" xr:uid="{00000000-0005-0000-0000-000083190000}"/>
    <cellStyle name="Normal 2 4 2 3 2 7 3" xfId="21613" xr:uid="{00000000-0005-0000-0000-000081540000}"/>
    <cellStyle name="Normal 2 4 2 3 2 9" xfId="16600" xr:uid="{00000000-0005-0000-0000-0000EC400000}"/>
    <cellStyle name="Normal 2 4 2 3 3" xfId="1651" xr:uid="{00000000-0005-0000-0000-000083060000}"/>
    <cellStyle name="Normal 2 4 2 3 3 2" xfId="2490" xr:uid="{00000000-0005-0000-0000-0000CA090000}"/>
    <cellStyle name="Normal 2 4 2 3 3 2 2" xfId="4179" xr:uid="{00000000-0005-0000-0000-000064100000}"/>
    <cellStyle name="Normal 2 4 2 3 3 2 2 2" xfId="14252" xr:uid="{00000000-0005-0000-0000-0000BD370000}"/>
    <cellStyle name="Normal 2 4 2 3 3 2 2 2 3" xfId="29347" xr:uid="{00000000-0005-0000-0000-0000B7720000}"/>
    <cellStyle name="Normal 2 4 2 3 3 2 2 3" xfId="9232" xr:uid="{00000000-0005-0000-0000-000021240000}"/>
    <cellStyle name="Normal 2 4 2 3 3 2 2 3 3" xfId="24330" xr:uid="{00000000-0005-0000-0000-00001E5F0000}"/>
    <cellStyle name="Normal 2 4 2 3 3 2 2 5" xfId="19317" xr:uid="{00000000-0005-0000-0000-0000894B0000}"/>
    <cellStyle name="Normal 2 4 2 3 3 2 3" xfId="5871" xr:uid="{00000000-0005-0000-0000-000000170000}"/>
    <cellStyle name="Normal 2 4 2 3 3 2 3 2" xfId="15923" xr:uid="{00000000-0005-0000-0000-0000443E0000}"/>
    <cellStyle name="Normal 2 4 2 3 3 2 3 2 3" xfId="31018" xr:uid="{00000000-0005-0000-0000-00003E790000}"/>
    <cellStyle name="Normal 2 4 2 3 3 2 3 3" xfId="10903" xr:uid="{00000000-0005-0000-0000-0000A82A0000}"/>
    <cellStyle name="Normal 2 4 2 3 3 2 3 3 3" xfId="26001" xr:uid="{00000000-0005-0000-0000-0000A5650000}"/>
    <cellStyle name="Normal 2 4 2 3 3 2 3 5" xfId="20988" xr:uid="{00000000-0005-0000-0000-000010520000}"/>
    <cellStyle name="Normal 2 4 2 3 3 2 4" xfId="12581" xr:uid="{00000000-0005-0000-0000-000036310000}"/>
    <cellStyle name="Normal 2 4 2 3 3 2 4 3" xfId="27676" xr:uid="{00000000-0005-0000-0000-0000306C0000}"/>
    <cellStyle name="Normal 2 4 2 3 3 2 5" xfId="7560" xr:uid="{00000000-0005-0000-0000-0000991D0000}"/>
    <cellStyle name="Normal 2 4 2 3 3 2 5 3" xfId="22659" xr:uid="{00000000-0005-0000-0000-000097580000}"/>
    <cellStyle name="Normal 2 4 2 3 3 2 7" xfId="17646" xr:uid="{00000000-0005-0000-0000-000002450000}"/>
    <cellStyle name="Normal 2 4 2 3 3 3" xfId="3342" xr:uid="{00000000-0005-0000-0000-00001F0D0000}"/>
    <cellStyle name="Normal 2 4 2 3 3 3 2" xfId="13416" xr:uid="{00000000-0005-0000-0000-000079340000}"/>
    <cellStyle name="Normal 2 4 2 3 3 3 2 3" xfId="28511" xr:uid="{00000000-0005-0000-0000-0000736F0000}"/>
    <cellStyle name="Normal 2 4 2 3 3 3 3" xfId="8396" xr:uid="{00000000-0005-0000-0000-0000DD200000}"/>
    <cellStyle name="Normal 2 4 2 3 3 3 3 3" xfId="23494" xr:uid="{00000000-0005-0000-0000-0000DA5B0000}"/>
    <cellStyle name="Normal 2 4 2 3 3 3 5" xfId="18481" xr:uid="{00000000-0005-0000-0000-000045480000}"/>
    <cellStyle name="Normal 2 4 2 3 3 4" xfId="5035" xr:uid="{00000000-0005-0000-0000-0000BC130000}"/>
    <cellStyle name="Normal 2 4 2 3 3 4 2" xfId="15087" xr:uid="{00000000-0005-0000-0000-0000003B0000}"/>
    <cellStyle name="Normal 2 4 2 3 3 4 2 3" xfId="30182" xr:uid="{00000000-0005-0000-0000-0000FA750000}"/>
    <cellStyle name="Normal 2 4 2 3 3 4 3" xfId="10067" xr:uid="{00000000-0005-0000-0000-000064270000}"/>
    <cellStyle name="Normal 2 4 2 3 3 4 3 3" xfId="25165" xr:uid="{00000000-0005-0000-0000-000061620000}"/>
    <cellStyle name="Normal 2 4 2 3 3 4 5" xfId="20152" xr:uid="{00000000-0005-0000-0000-0000CC4E0000}"/>
    <cellStyle name="Normal 2 4 2 3 3 5" xfId="11745" xr:uid="{00000000-0005-0000-0000-0000F22D0000}"/>
    <cellStyle name="Normal 2 4 2 3 3 5 3" xfId="26840" xr:uid="{00000000-0005-0000-0000-0000EC680000}"/>
    <cellStyle name="Normal 2 4 2 3 3 6" xfId="6724" xr:uid="{00000000-0005-0000-0000-0000551A0000}"/>
    <cellStyle name="Normal 2 4 2 3 3 6 3" xfId="21823" xr:uid="{00000000-0005-0000-0000-000053550000}"/>
    <cellStyle name="Normal 2 4 2 3 3 8" xfId="16810" xr:uid="{00000000-0005-0000-0000-0000BE410000}"/>
    <cellStyle name="Normal 2 4 2 3 4" xfId="2072" xr:uid="{00000000-0005-0000-0000-000028080000}"/>
    <cellStyle name="Normal 2 4 2 3 4 2" xfId="3761" xr:uid="{00000000-0005-0000-0000-0000C20E0000}"/>
    <cellStyle name="Normal 2 4 2 3 4 2 2" xfId="13834" xr:uid="{00000000-0005-0000-0000-00001B360000}"/>
    <cellStyle name="Normal 2 4 2 3 4 2 2 3" xfId="28929" xr:uid="{00000000-0005-0000-0000-000015710000}"/>
    <cellStyle name="Normal 2 4 2 3 4 2 3" xfId="8814" xr:uid="{00000000-0005-0000-0000-00007F220000}"/>
    <cellStyle name="Normal 2 4 2 3 4 2 3 3" xfId="23912" xr:uid="{00000000-0005-0000-0000-00007C5D0000}"/>
    <cellStyle name="Normal 2 4 2 3 4 2 5" xfId="18899" xr:uid="{00000000-0005-0000-0000-0000E7490000}"/>
    <cellStyle name="Normal 2 4 2 3 4 3" xfId="5453" xr:uid="{00000000-0005-0000-0000-00005E150000}"/>
    <cellStyle name="Normal 2 4 2 3 4 3 2" xfId="15505" xr:uid="{00000000-0005-0000-0000-0000A23C0000}"/>
    <cellStyle name="Normal 2 4 2 3 4 3 2 3" xfId="30600" xr:uid="{00000000-0005-0000-0000-00009C770000}"/>
    <cellStyle name="Normal 2 4 2 3 4 3 3" xfId="10485" xr:uid="{00000000-0005-0000-0000-000006290000}"/>
    <cellStyle name="Normal 2 4 2 3 4 3 3 3" xfId="25583" xr:uid="{00000000-0005-0000-0000-000003640000}"/>
    <cellStyle name="Normal 2 4 2 3 4 3 5" xfId="20570" xr:uid="{00000000-0005-0000-0000-00006E500000}"/>
    <cellStyle name="Normal 2 4 2 3 4 4" xfId="12163" xr:uid="{00000000-0005-0000-0000-0000942F0000}"/>
    <cellStyle name="Normal 2 4 2 3 4 4 3" xfId="27258" xr:uid="{00000000-0005-0000-0000-00008E6A0000}"/>
    <cellStyle name="Normal 2 4 2 3 4 5" xfId="7142" xr:uid="{00000000-0005-0000-0000-0000F71B0000}"/>
    <cellStyle name="Normal 2 4 2 3 4 5 3" xfId="22241" xr:uid="{00000000-0005-0000-0000-0000F5560000}"/>
    <cellStyle name="Normal 2 4 2 3 4 7" xfId="17228" xr:uid="{00000000-0005-0000-0000-000060430000}"/>
    <cellStyle name="Normal 2 4 2 3 5" xfId="2924" xr:uid="{00000000-0005-0000-0000-00007D0B0000}"/>
    <cellStyle name="Normal 2 4 2 3 5 2" xfId="12998" xr:uid="{00000000-0005-0000-0000-0000D7320000}"/>
    <cellStyle name="Normal 2 4 2 3 5 2 3" xfId="28093" xr:uid="{00000000-0005-0000-0000-0000D16D0000}"/>
    <cellStyle name="Normal 2 4 2 3 5 3" xfId="7978" xr:uid="{00000000-0005-0000-0000-00003B1F0000}"/>
    <cellStyle name="Normal 2 4 2 3 5 3 3" xfId="23076" xr:uid="{00000000-0005-0000-0000-0000385A0000}"/>
    <cellStyle name="Normal 2 4 2 3 5 5" xfId="18063" xr:uid="{00000000-0005-0000-0000-0000A3460000}"/>
    <cellStyle name="Normal 2 4 2 3 6" xfId="4617" xr:uid="{00000000-0005-0000-0000-00001A120000}"/>
    <cellStyle name="Normal 2 4 2 3 6 2" xfId="14669" xr:uid="{00000000-0005-0000-0000-00005E390000}"/>
    <cellStyle name="Normal 2 4 2 3 6 2 3" xfId="29764" xr:uid="{00000000-0005-0000-0000-000058740000}"/>
    <cellStyle name="Normal 2 4 2 3 6 3" xfId="9649" xr:uid="{00000000-0005-0000-0000-0000C2250000}"/>
    <cellStyle name="Normal 2 4 2 3 6 3 3" xfId="24747" xr:uid="{00000000-0005-0000-0000-0000BF600000}"/>
    <cellStyle name="Normal 2 4 2 3 6 5" xfId="19734" xr:uid="{00000000-0005-0000-0000-00002A4D0000}"/>
    <cellStyle name="Normal 2 4 2 3 7" xfId="11327" xr:uid="{00000000-0005-0000-0000-0000502C0000}"/>
    <cellStyle name="Normal 2 4 2 3 7 3" xfId="26422" xr:uid="{00000000-0005-0000-0000-00004A670000}"/>
    <cellStyle name="Normal 2 4 2 3 8" xfId="6306" xr:uid="{00000000-0005-0000-0000-0000B3180000}"/>
    <cellStyle name="Normal 2 4 2 3 8 3" xfId="21405" xr:uid="{00000000-0005-0000-0000-0000B1530000}"/>
    <cellStyle name="Normal 2 4 2 4" xfId="1332" xr:uid="{00000000-0005-0000-0000-000044050000}"/>
    <cellStyle name="Normal 2 4 2 4 2" xfId="1755" xr:uid="{00000000-0005-0000-0000-0000EB060000}"/>
    <cellStyle name="Normal 2 4 2 4 2 2" xfId="2594" xr:uid="{00000000-0005-0000-0000-0000320A0000}"/>
    <cellStyle name="Normal 2 4 2 4 2 2 2" xfId="4283" xr:uid="{00000000-0005-0000-0000-0000CC100000}"/>
    <cellStyle name="Normal 2 4 2 4 2 2 2 2" xfId="14356" xr:uid="{00000000-0005-0000-0000-000025380000}"/>
    <cellStyle name="Normal 2 4 2 4 2 2 2 2 3" xfId="29451" xr:uid="{00000000-0005-0000-0000-00001F730000}"/>
    <cellStyle name="Normal 2 4 2 4 2 2 2 3" xfId="9336" xr:uid="{00000000-0005-0000-0000-000089240000}"/>
    <cellStyle name="Normal 2 4 2 4 2 2 2 3 3" xfId="24434" xr:uid="{00000000-0005-0000-0000-0000865F0000}"/>
    <cellStyle name="Normal 2 4 2 4 2 2 2 5" xfId="19421" xr:uid="{00000000-0005-0000-0000-0000F14B0000}"/>
    <cellStyle name="Normal 2 4 2 4 2 2 3" xfId="5975" xr:uid="{00000000-0005-0000-0000-000068170000}"/>
    <cellStyle name="Normal 2 4 2 4 2 2 3 2" xfId="16027" xr:uid="{00000000-0005-0000-0000-0000AC3E0000}"/>
    <cellStyle name="Normal 2 4 2 4 2 2 3 2 3" xfId="31122" xr:uid="{00000000-0005-0000-0000-0000A6790000}"/>
    <cellStyle name="Normal 2 4 2 4 2 2 3 3" xfId="11007" xr:uid="{00000000-0005-0000-0000-0000102B0000}"/>
    <cellStyle name="Normal 2 4 2 4 2 2 3 3 3" xfId="26105" xr:uid="{00000000-0005-0000-0000-00000D660000}"/>
    <cellStyle name="Normal 2 4 2 4 2 2 3 5" xfId="21092" xr:uid="{00000000-0005-0000-0000-000078520000}"/>
    <cellStyle name="Normal 2 4 2 4 2 2 4" xfId="12685" xr:uid="{00000000-0005-0000-0000-00009E310000}"/>
    <cellStyle name="Normal 2 4 2 4 2 2 4 3" xfId="27780" xr:uid="{00000000-0005-0000-0000-0000986C0000}"/>
    <cellStyle name="Normal 2 4 2 4 2 2 5" xfId="7664" xr:uid="{00000000-0005-0000-0000-0000011E0000}"/>
    <cellStyle name="Normal 2 4 2 4 2 2 5 3" xfId="22763" xr:uid="{00000000-0005-0000-0000-0000FF580000}"/>
    <cellStyle name="Normal 2 4 2 4 2 2 7" xfId="17750" xr:uid="{00000000-0005-0000-0000-00006A450000}"/>
    <cellStyle name="Normal 2 4 2 4 2 3" xfId="3446" xr:uid="{00000000-0005-0000-0000-0000870D0000}"/>
    <cellStyle name="Normal 2 4 2 4 2 3 2" xfId="13520" xr:uid="{00000000-0005-0000-0000-0000E1340000}"/>
    <cellStyle name="Normal 2 4 2 4 2 3 2 3" xfId="28615" xr:uid="{00000000-0005-0000-0000-0000DB6F0000}"/>
    <cellStyle name="Normal 2 4 2 4 2 3 3" xfId="8500" xr:uid="{00000000-0005-0000-0000-000045210000}"/>
    <cellStyle name="Normal 2 4 2 4 2 3 3 3" xfId="23598" xr:uid="{00000000-0005-0000-0000-0000425C0000}"/>
    <cellStyle name="Normal 2 4 2 4 2 3 5" xfId="18585" xr:uid="{00000000-0005-0000-0000-0000AD480000}"/>
    <cellStyle name="Normal 2 4 2 4 2 4" xfId="5139" xr:uid="{00000000-0005-0000-0000-000024140000}"/>
    <cellStyle name="Normal 2 4 2 4 2 4 2" xfId="15191" xr:uid="{00000000-0005-0000-0000-0000683B0000}"/>
    <cellStyle name="Normal 2 4 2 4 2 4 2 3" xfId="30286" xr:uid="{00000000-0005-0000-0000-000062760000}"/>
    <cellStyle name="Normal 2 4 2 4 2 4 3" xfId="10171" xr:uid="{00000000-0005-0000-0000-0000CC270000}"/>
    <cellStyle name="Normal 2 4 2 4 2 4 3 3" xfId="25269" xr:uid="{00000000-0005-0000-0000-0000C9620000}"/>
    <cellStyle name="Normal 2 4 2 4 2 4 5" xfId="20256" xr:uid="{00000000-0005-0000-0000-0000344F0000}"/>
    <cellStyle name="Normal 2 4 2 4 2 5" xfId="11849" xr:uid="{00000000-0005-0000-0000-00005A2E0000}"/>
    <cellStyle name="Normal 2 4 2 4 2 5 3" xfId="26944" xr:uid="{00000000-0005-0000-0000-000054690000}"/>
    <cellStyle name="Normal 2 4 2 4 2 6" xfId="6828" xr:uid="{00000000-0005-0000-0000-0000BD1A0000}"/>
    <cellStyle name="Normal 2 4 2 4 2 6 3" xfId="21927" xr:uid="{00000000-0005-0000-0000-0000BB550000}"/>
    <cellStyle name="Normal 2 4 2 4 2 8" xfId="16914" xr:uid="{00000000-0005-0000-0000-000026420000}"/>
    <cellStyle name="Normal 2 4 2 4 3" xfId="2176" xr:uid="{00000000-0005-0000-0000-000090080000}"/>
    <cellStyle name="Normal 2 4 2 4 3 2" xfId="3865" xr:uid="{00000000-0005-0000-0000-00002A0F0000}"/>
    <cellStyle name="Normal 2 4 2 4 3 2 2" xfId="13938" xr:uid="{00000000-0005-0000-0000-000083360000}"/>
    <cellStyle name="Normal 2 4 2 4 3 2 2 3" xfId="29033" xr:uid="{00000000-0005-0000-0000-00007D710000}"/>
    <cellStyle name="Normal 2 4 2 4 3 2 3" xfId="8918" xr:uid="{00000000-0005-0000-0000-0000E7220000}"/>
    <cellStyle name="Normal 2 4 2 4 3 2 3 3" xfId="24016" xr:uid="{00000000-0005-0000-0000-0000E45D0000}"/>
    <cellStyle name="Normal 2 4 2 4 3 2 5" xfId="19003" xr:uid="{00000000-0005-0000-0000-00004F4A0000}"/>
    <cellStyle name="Normal 2 4 2 4 3 3" xfId="5557" xr:uid="{00000000-0005-0000-0000-0000C6150000}"/>
    <cellStyle name="Normal 2 4 2 4 3 3 2" xfId="15609" xr:uid="{00000000-0005-0000-0000-00000A3D0000}"/>
    <cellStyle name="Normal 2 4 2 4 3 3 2 3" xfId="30704" xr:uid="{00000000-0005-0000-0000-000004780000}"/>
    <cellStyle name="Normal 2 4 2 4 3 3 3" xfId="10589" xr:uid="{00000000-0005-0000-0000-00006E290000}"/>
    <cellStyle name="Normal 2 4 2 4 3 3 3 3" xfId="25687" xr:uid="{00000000-0005-0000-0000-00006B640000}"/>
    <cellStyle name="Normal 2 4 2 4 3 3 5" xfId="20674" xr:uid="{00000000-0005-0000-0000-0000D6500000}"/>
    <cellStyle name="Normal 2 4 2 4 3 4" xfId="12267" xr:uid="{00000000-0005-0000-0000-0000FC2F0000}"/>
    <cellStyle name="Normal 2 4 2 4 3 4 3" xfId="27362" xr:uid="{00000000-0005-0000-0000-0000F66A0000}"/>
    <cellStyle name="Normal 2 4 2 4 3 5" xfId="7246" xr:uid="{00000000-0005-0000-0000-00005F1C0000}"/>
    <cellStyle name="Normal 2 4 2 4 3 5 3" xfId="22345" xr:uid="{00000000-0005-0000-0000-00005D570000}"/>
    <cellStyle name="Normal 2 4 2 4 3 7" xfId="17332" xr:uid="{00000000-0005-0000-0000-0000C8430000}"/>
    <cellStyle name="Normal 2 4 2 4 4" xfId="3028" xr:uid="{00000000-0005-0000-0000-0000E50B0000}"/>
    <cellStyle name="Normal 2 4 2 4 4 2" xfId="13102" xr:uid="{00000000-0005-0000-0000-00003F330000}"/>
    <cellStyle name="Normal 2 4 2 4 4 2 3" xfId="28197" xr:uid="{00000000-0005-0000-0000-0000396E0000}"/>
    <cellStyle name="Normal 2 4 2 4 4 3" xfId="8082" xr:uid="{00000000-0005-0000-0000-0000A31F0000}"/>
    <cellStyle name="Normal 2 4 2 4 4 3 3" xfId="23180" xr:uid="{00000000-0005-0000-0000-0000A05A0000}"/>
    <cellStyle name="Normal 2 4 2 4 4 5" xfId="18167" xr:uid="{00000000-0005-0000-0000-00000B470000}"/>
    <cellStyle name="Normal 2 4 2 4 5" xfId="4721" xr:uid="{00000000-0005-0000-0000-000082120000}"/>
    <cellStyle name="Normal 2 4 2 4 5 2" xfId="14773" xr:uid="{00000000-0005-0000-0000-0000C6390000}"/>
    <cellStyle name="Normal 2 4 2 4 5 2 3" xfId="29868" xr:uid="{00000000-0005-0000-0000-0000C0740000}"/>
    <cellStyle name="Normal 2 4 2 4 5 3" xfId="9753" xr:uid="{00000000-0005-0000-0000-00002A260000}"/>
    <cellStyle name="Normal 2 4 2 4 5 3 3" xfId="24851" xr:uid="{00000000-0005-0000-0000-000027610000}"/>
    <cellStyle name="Normal 2 4 2 4 5 5" xfId="19838" xr:uid="{00000000-0005-0000-0000-0000924D0000}"/>
    <cellStyle name="Normal 2 4 2 4 6" xfId="11431" xr:uid="{00000000-0005-0000-0000-0000B82C0000}"/>
    <cellStyle name="Normal 2 4 2 4 6 3" xfId="26526" xr:uid="{00000000-0005-0000-0000-0000B2670000}"/>
    <cellStyle name="Normal 2 4 2 4 7" xfId="6410" xr:uid="{00000000-0005-0000-0000-00001B190000}"/>
    <cellStyle name="Normal 2 4 2 4 7 3" xfId="21509" xr:uid="{00000000-0005-0000-0000-000019540000}"/>
    <cellStyle name="Normal 2 4 2 4 9" xfId="16496" xr:uid="{00000000-0005-0000-0000-000084400000}"/>
    <cellStyle name="Normal 2 4 2 5" xfId="1545" xr:uid="{00000000-0005-0000-0000-000019060000}"/>
    <cellStyle name="Normal 2 4 2 5 2" xfId="2386" xr:uid="{00000000-0005-0000-0000-000062090000}"/>
    <cellStyle name="Normal 2 4 2 5 2 2" xfId="4075" xr:uid="{00000000-0005-0000-0000-0000FC0F0000}"/>
    <cellStyle name="Normal 2 4 2 5 2 2 2" xfId="14148" xr:uid="{00000000-0005-0000-0000-000055370000}"/>
    <cellStyle name="Normal 2 4 2 5 2 2 2 3" xfId="29243" xr:uid="{00000000-0005-0000-0000-00004F720000}"/>
    <cellStyle name="Normal 2 4 2 5 2 2 3" xfId="9128" xr:uid="{00000000-0005-0000-0000-0000B9230000}"/>
    <cellStyle name="Normal 2 4 2 5 2 2 3 3" xfId="24226" xr:uid="{00000000-0005-0000-0000-0000B65E0000}"/>
    <cellStyle name="Normal 2 4 2 5 2 2 5" xfId="19213" xr:uid="{00000000-0005-0000-0000-0000214B0000}"/>
    <cellStyle name="Normal 2 4 2 5 2 3" xfId="5767" xr:uid="{00000000-0005-0000-0000-000098160000}"/>
    <cellStyle name="Normal 2 4 2 5 2 3 2" xfId="15819" xr:uid="{00000000-0005-0000-0000-0000DC3D0000}"/>
    <cellStyle name="Normal 2 4 2 5 2 3 2 3" xfId="30914" xr:uid="{00000000-0005-0000-0000-0000D6780000}"/>
    <cellStyle name="Normal 2 4 2 5 2 3 3" xfId="10799" xr:uid="{00000000-0005-0000-0000-0000402A0000}"/>
    <cellStyle name="Normal 2 4 2 5 2 3 3 3" xfId="25897" xr:uid="{00000000-0005-0000-0000-00003D650000}"/>
    <cellStyle name="Normal 2 4 2 5 2 3 5" xfId="20884" xr:uid="{00000000-0005-0000-0000-0000A8510000}"/>
    <cellStyle name="Normal 2 4 2 5 2 4" xfId="12477" xr:uid="{00000000-0005-0000-0000-0000CE300000}"/>
    <cellStyle name="Normal 2 4 2 5 2 4 3" xfId="27572" xr:uid="{00000000-0005-0000-0000-0000C86B0000}"/>
    <cellStyle name="Normal 2 4 2 5 2 5" xfId="7456" xr:uid="{00000000-0005-0000-0000-0000311D0000}"/>
    <cellStyle name="Normal 2 4 2 5 2 5 3" xfId="22555" xr:uid="{00000000-0005-0000-0000-00002F580000}"/>
    <cellStyle name="Normal 2 4 2 5 2 7" xfId="17542" xr:uid="{00000000-0005-0000-0000-00009A440000}"/>
    <cellStyle name="Normal 2 4 2 5 3" xfId="3238" xr:uid="{00000000-0005-0000-0000-0000B70C0000}"/>
    <cellStyle name="Normal 2 4 2 5 3 2" xfId="13312" xr:uid="{00000000-0005-0000-0000-000011340000}"/>
    <cellStyle name="Normal 2 4 2 5 3 2 3" xfId="28407" xr:uid="{00000000-0005-0000-0000-00000B6F0000}"/>
    <cellStyle name="Normal 2 4 2 5 3 3" xfId="8292" xr:uid="{00000000-0005-0000-0000-000075200000}"/>
    <cellStyle name="Normal 2 4 2 5 3 3 3" xfId="23390" xr:uid="{00000000-0005-0000-0000-0000725B0000}"/>
    <cellStyle name="Normal 2 4 2 5 3 5" xfId="18377" xr:uid="{00000000-0005-0000-0000-0000DD470000}"/>
    <cellStyle name="Normal 2 4 2 5 4" xfId="4931" xr:uid="{00000000-0005-0000-0000-000054130000}"/>
    <cellStyle name="Normal 2 4 2 5 4 2" xfId="14983" xr:uid="{00000000-0005-0000-0000-0000983A0000}"/>
    <cellStyle name="Normal 2 4 2 5 4 2 3" xfId="30078" xr:uid="{00000000-0005-0000-0000-000092750000}"/>
    <cellStyle name="Normal 2 4 2 5 4 3" xfId="9963" xr:uid="{00000000-0005-0000-0000-0000FC260000}"/>
    <cellStyle name="Normal 2 4 2 5 4 3 3" xfId="25061" xr:uid="{00000000-0005-0000-0000-0000F9610000}"/>
    <cellStyle name="Normal 2 4 2 5 4 5" xfId="20048" xr:uid="{00000000-0005-0000-0000-0000644E0000}"/>
    <cellStyle name="Normal 2 4 2 5 5" xfId="11641" xr:uid="{00000000-0005-0000-0000-00008A2D0000}"/>
    <cellStyle name="Normal 2 4 2 5 5 3" xfId="26736" xr:uid="{00000000-0005-0000-0000-000084680000}"/>
    <cellStyle name="Normal 2 4 2 5 6" xfId="6620" xr:uid="{00000000-0005-0000-0000-0000ED190000}"/>
    <cellStyle name="Normal 2 4 2 5 6 3" xfId="21719" xr:uid="{00000000-0005-0000-0000-0000EB540000}"/>
    <cellStyle name="Normal 2 4 2 5 8" xfId="16706" xr:uid="{00000000-0005-0000-0000-000056410000}"/>
    <cellStyle name="Normal 2 4 2 6" xfId="1966" xr:uid="{00000000-0005-0000-0000-0000BE070000}"/>
    <cellStyle name="Normal 2 4 2 6 2" xfId="3657" xr:uid="{00000000-0005-0000-0000-00005A0E0000}"/>
    <cellStyle name="Normal 2 4 2 6 2 2" xfId="13730" xr:uid="{00000000-0005-0000-0000-0000B3350000}"/>
    <cellStyle name="Normal 2 4 2 6 2 2 3" xfId="28825" xr:uid="{00000000-0005-0000-0000-0000AD700000}"/>
    <cellStyle name="Normal 2 4 2 6 2 3" xfId="8710" xr:uid="{00000000-0005-0000-0000-000017220000}"/>
    <cellStyle name="Normal 2 4 2 6 2 3 3" xfId="23808" xr:uid="{00000000-0005-0000-0000-0000145D0000}"/>
    <cellStyle name="Normal 2 4 2 6 2 5" xfId="18795" xr:uid="{00000000-0005-0000-0000-00007F490000}"/>
    <cellStyle name="Normal 2 4 2 6 3" xfId="5349" xr:uid="{00000000-0005-0000-0000-0000F6140000}"/>
    <cellStyle name="Normal 2 4 2 6 3 2" xfId="15401" xr:uid="{00000000-0005-0000-0000-00003A3C0000}"/>
    <cellStyle name="Normal 2 4 2 6 3 2 3" xfId="30496" xr:uid="{00000000-0005-0000-0000-000034770000}"/>
    <cellStyle name="Normal 2 4 2 6 3 3" xfId="10381" xr:uid="{00000000-0005-0000-0000-00009E280000}"/>
    <cellStyle name="Normal 2 4 2 6 3 3 3" xfId="25479" xr:uid="{00000000-0005-0000-0000-00009B630000}"/>
    <cellStyle name="Normal 2 4 2 6 3 5" xfId="20466" xr:uid="{00000000-0005-0000-0000-000006500000}"/>
    <cellStyle name="Normal 2 4 2 6 4" xfId="12059" xr:uid="{00000000-0005-0000-0000-00002C2F0000}"/>
    <cellStyle name="Normal 2 4 2 6 4 3" xfId="27154" xr:uid="{00000000-0005-0000-0000-0000266A0000}"/>
    <cellStyle name="Normal 2 4 2 6 5" xfId="7038" xr:uid="{00000000-0005-0000-0000-00008F1B0000}"/>
    <cellStyle name="Normal 2 4 2 6 5 3" xfId="22137" xr:uid="{00000000-0005-0000-0000-00008D560000}"/>
    <cellStyle name="Normal 2 4 2 6 7" xfId="17124" xr:uid="{00000000-0005-0000-0000-0000F8420000}"/>
    <cellStyle name="Normal 2 4 2 7" xfId="2816" xr:uid="{00000000-0005-0000-0000-0000110B0000}"/>
    <cellStyle name="Normal 2 4 2 7 2" xfId="12894" xr:uid="{00000000-0005-0000-0000-00006F320000}"/>
    <cellStyle name="Normal 2 4 2 7 2 3" xfId="27989" xr:uid="{00000000-0005-0000-0000-0000696D0000}"/>
    <cellStyle name="Normal 2 4 2 7 3" xfId="7874" xr:uid="{00000000-0005-0000-0000-0000D31E0000}"/>
    <cellStyle name="Normal 2 4 2 7 3 3" xfId="22972" xr:uid="{00000000-0005-0000-0000-0000D0590000}"/>
    <cellStyle name="Normal 2 4 2 7 5" xfId="17959" xr:uid="{00000000-0005-0000-0000-00003B460000}"/>
    <cellStyle name="Normal 2 4 2 8" xfId="4510" xr:uid="{00000000-0005-0000-0000-0000AF110000}"/>
    <cellStyle name="Normal 2 4 2 8 2" xfId="14565" xr:uid="{00000000-0005-0000-0000-0000F6380000}"/>
    <cellStyle name="Normal 2 4 2 8 2 3" xfId="29660" xr:uid="{00000000-0005-0000-0000-0000F0730000}"/>
    <cellStyle name="Normal 2 4 2 8 3" xfId="9545" xr:uid="{00000000-0005-0000-0000-00005A250000}"/>
    <cellStyle name="Normal 2 4 2 8 3 3" xfId="24643" xr:uid="{00000000-0005-0000-0000-000057600000}"/>
    <cellStyle name="Normal 2 4 2 8 5" xfId="19630" xr:uid="{00000000-0005-0000-0000-0000C24C0000}"/>
    <cellStyle name="Normal 2 4 2 9" xfId="11221" xr:uid="{00000000-0005-0000-0000-0000E62B0000}"/>
    <cellStyle name="Normal 2 4 2 9 3" xfId="26318" xr:uid="{00000000-0005-0000-0000-0000E2660000}"/>
    <cellStyle name="Normal 2 5" xfId="835" xr:uid="{00000000-0005-0000-0000-000052030000}"/>
    <cellStyle name="Normal 2 5 10" xfId="6201" xr:uid="{00000000-0005-0000-0000-00004A180000}"/>
    <cellStyle name="Normal 2 5 10 3" xfId="21302" xr:uid="{00000000-0005-0000-0000-00004A530000}"/>
    <cellStyle name="Normal 2 5 12" xfId="16287" xr:uid="{00000000-0005-0000-0000-0000B33F0000}"/>
    <cellStyle name="Normal 2 5 2" xfId="1166" xr:uid="{00000000-0005-0000-0000-00009E040000}"/>
    <cellStyle name="Normal 2 5 2 11" xfId="16341" xr:uid="{00000000-0005-0000-0000-0000E93F0000}"/>
    <cellStyle name="Normal 2 5 2 2" xfId="1274" xr:uid="{00000000-0005-0000-0000-00000A050000}"/>
    <cellStyle name="Normal 2 5 2 2 10" xfId="16445" xr:uid="{00000000-0005-0000-0000-000051400000}"/>
    <cellStyle name="Normal 2 5 2 2 2" xfId="1491" xr:uid="{00000000-0005-0000-0000-0000E3050000}"/>
    <cellStyle name="Normal 2 5 2 2 2 2" xfId="1912" xr:uid="{00000000-0005-0000-0000-000088070000}"/>
    <cellStyle name="Normal 2 5 2 2 2 2 2" xfId="2751" xr:uid="{00000000-0005-0000-0000-0000CF0A0000}"/>
    <cellStyle name="Normal 2 5 2 2 2 2 2 2" xfId="4440" xr:uid="{00000000-0005-0000-0000-000069110000}"/>
    <cellStyle name="Normal 2 5 2 2 2 2 2 2 2" xfId="14513" xr:uid="{00000000-0005-0000-0000-0000C2380000}"/>
    <cellStyle name="Normal 2 5 2 2 2 2 2 2 2 3" xfId="29608" xr:uid="{00000000-0005-0000-0000-0000BC730000}"/>
    <cellStyle name="Normal 2 5 2 2 2 2 2 2 3" xfId="9493" xr:uid="{00000000-0005-0000-0000-000026250000}"/>
    <cellStyle name="Normal 2 5 2 2 2 2 2 2 3 3" xfId="24591" xr:uid="{00000000-0005-0000-0000-000023600000}"/>
    <cellStyle name="Normal 2 5 2 2 2 2 2 2 5" xfId="19578" xr:uid="{00000000-0005-0000-0000-00008E4C0000}"/>
    <cellStyle name="Normal 2 5 2 2 2 2 2 3" xfId="6132" xr:uid="{00000000-0005-0000-0000-000005180000}"/>
    <cellStyle name="Normal 2 5 2 2 2 2 2 3 2" xfId="16184" xr:uid="{00000000-0005-0000-0000-0000493F0000}"/>
    <cellStyle name="Normal 2 5 2 2 2 2 2 3 2 3" xfId="31279" xr:uid="{00000000-0005-0000-0000-0000437A0000}"/>
    <cellStyle name="Normal 2 5 2 2 2 2 2 3 3" xfId="11164" xr:uid="{00000000-0005-0000-0000-0000AD2B0000}"/>
    <cellStyle name="Normal 2 5 2 2 2 2 2 3 3 3" xfId="26262" xr:uid="{00000000-0005-0000-0000-0000AA660000}"/>
    <cellStyle name="Normal 2 5 2 2 2 2 2 3 5" xfId="21249" xr:uid="{00000000-0005-0000-0000-000015530000}"/>
    <cellStyle name="Normal 2 5 2 2 2 2 2 4" xfId="12842" xr:uid="{00000000-0005-0000-0000-00003B320000}"/>
    <cellStyle name="Normal 2 5 2 2 2 2 2 4 3" xfId="27937" xr:uid="{00000000-0005-0000-0000-0000356D0000}"/>
    <cellStyle name="Normal 2 5 2 2 2 2 2 5" xfId="7821" xr:uid="{00000000-0005-0000-0000-00009E1E0000}"/>
    <cellStyle name="Normal 2 5 2 2 2 2 2 5 3" xfId="22920" xr:uid="{00000000-0005-0000-0000-00009C590000}"/>
    <cellStyle name="Normal 2 5 2 2 2 2 2 7" xfId="17907" xr:uid="{00000000-0005-0000-0000-000007460000}"/>
    <cellStyle name="Normal 2 5 2 2 2 2 3" xfId="3603" xr:uid="{00000000-0005-0000-0000-0000240E0000}"/>
    <cellStyle name="Normal 2 5 2 2 2 2 3 2" xfId="13677" xr:uid="{00000000-0005-0000-0000-00007E350000}"/>
    <cellStyle name="Normal 2 5 2 2 2 2 3 2 3" xfId="28772" xr:uid="{00000000-0005-0000-0000-000078700000}"/>
    <cellStyle name="Normal 2 5 2 2 2 2 3 3" xfId="8657" xr:uid="{00000000-0005-0000-0000-0000E2210000}"/>
    <cellStyle name="Normal 2 5 2 2 2 2 3 3 3" xfId="23755" xr:uid="{00000000-0005-0000-0000-0000DF5C0000}"/>
    <cellStyle name="Normal 2 5 2 2 2 2 3 5" xfId="18742" xr:uid="{00000000-0005-0000-0000-00004A490000}"/>
    <cellStyle name="Normal 2 5 2 2 2 2 4" xfId="5296" xr:uid="{00000000-0005-0000-0000-0000C1140000}"/>
    <cellStyle name="Normal 2 5 2 2 2 2 4 2" xfId="15348" xr:uid="{00000000-0005-0000-0000-0000053C0000}"/>
    <cellStyle name="Normal 2 5 2 2 2 2 4 2 3" xfId="30443" xr:uid="{00000000-0005-0000-0000-0000FF760000}"/>
    <cellStyle name="Normal 2 5 2 2 2 2 4 3" xfId="10328" xr:uid="{00000000-0005-0000-0000-000069280000}"/>
    <cellStyle name="Normal 2 5 2 2 2 2 4 3 3" xfId="25426" xr:uid="{00000000-0005-0000-0000-000066630000}"/>
    <cellStyle name="Normal 2 5 2 2 2 2 4 5" xfId="20413" xr:uid="{00000000-0005-0000-0000-0000D14F0000}"/>
    <cellStyle name="Normal 2 5 2 2 2 2 5" xfId="12006" xr:uid="{00000000-0005-0000-0000-0000F72E0000}"/>
    <cellStyle name="Normal 2 5 2 2 2 2 5 3" xfId="27101" xr:uid="{00000000-0005-0000-0000-0000F1690000}"/>
    <cellStyle name="Normal 2 5 2 2 2 2 6" xfId="6985" xr:uid="{00000000-0005-0000-0000-00005A1B0000}"/>
    <cellStyle name="Normal 2 5 2 2 2 2 6 3" xfId="22084" xr:uid="{00000000-0005-0000-0000-000058560000}"/>
    <cellStyle name="Normal 2 5 2 2 2 2 8" xfId="17071" xr:uid="{00000000-0005-0000-0000-0000C3420000}"/>
    <cellStyle name="Normal 2 5 2 2 2 3" xfId="2333" xr:uid="{00000000-0005-0000-0000-00002D090000}"/>
    <cellStyle name="Normal 2 5 2 2 2 3 2" xfId="4022" xr:uid="{00000000-0005-0000-0000-0000C70F0000}"/>
    <cellStyle name="Normal 2 5 2 2 2 3 2 2" xfId="14095" xr:uid="{00000000-0005-0000-0000-000020370000}"/>
    <cellStyle name="Normal 2 5 2 2 2 3 2 2 3" xfId="29190" xr:uid="{00000000-0005-0000-0000-00001A720000}"/>
    <cellStyle name="Normal 2 5 2 2 2 3 2 3" xfId="9075" xr:uid="{00000000-0005-0000-0000-000084230000}"/>
    <cellStyle name="Normal 2 5 2 2 2 3 2 3 3" xfId="24173" xr:uid="{00000000-0005-0000-0000-0000815E0000}"/>
    <cellStyle name="Normal 2 5 2 2 2 3 2 5" xfId="19160" xr:uid="{00000000-0005-0000-0000-0000EC4A0000}"/>
    <cellStyle name="Normal 2 5 2 2 2 3 3" xfId="5714" xr:uid="{00000000-0005-0000-0000-000063160000}"/>
    <cellStyle name="Normal 2 5 2 2 2 3 3 2" xfId="15766" xr:uid="{00000000-0005-0000-0000-0000A73D0000}"/>
    <cellStyle name="Normal 2 5 2 2 2 3 3 2 3" xfId="30861" xr:uid="{00000000-0005-0000-0000-0000A1780000}"/>
    <cellStyle name="Normal 2 5 2 2 2 3 3 3" xfId="10746" xr:uid="{00000000-0005-0000-0000-00000B2A0000}"/>
    <cellStyle name="Normal 2 5 2 2 2 3 3 3 3" xfId="25844" xr:uid="{00000000-0005-0000-0000-000008650000}"/>
    <cellStyle name="Normal 2 5 2 2 2 3 3 5" xfId="20831" xr:uid="{00000000-0005-0000-0000-000073510000}"/>
    <cellStyle name="Normal 2 5 2 2 2 3 4" xfId="12424" xr:uid="{00000000-0005-0000-0000-000099300000}"/>
    <cellStyle name="Normal 2 5 2 2 2 3 4 3" xfId="27519" xr:uid="{00000000-0005-0000-0000-0000936B0000}"/>
    <cellStyle name="Normal 2 5 2 2 2 3 5" xfId="7403" xr:uid="{00000000-0005-0000-0000-0000FC1C0000}"/>
    <cellStyle name="Normal 2 5 2 2 2 3 5 3" xfId="22502" xr:uid="{00000000-0005-0000-0000-0000FA570000}"/>
    <cellStyle name="Normal 2 5 2 2 2 3 7" xfId="17489" xr:uid="{00000000-0005-0000-0000-000065440000}"/>
    <cellStyle name="Normal 2 5 2 2 2 4" xfId="3185" xr:uid="{00000000-0005-0000-0000-0000820C0000}"/>
    <cellStyle name="Normal 2 5 2 2 2 4 2" xfId="13259" xr:uid="{00000000-0005-0000-0000-0000DC330000}"/>
    <cellStyle name="Normal 2 5 2 2 2 4 2 3" xfId="28354" xr:uid="{00000000-0005-0000-0000-0000D66E0000}"/>
    <cellStyle name="Normal 2 5 2 2 2 4 3" xfId="8239" xr:uid="{00000000-0005-0000-0000-000040200000}"/>
    <cellStyle name="Normal 2 5 2 2 2 4 3 3" xfId="23337" xr:uid="{00000000-0005-0000-0000-00003D5B0000}"/>
    <cellStyle name="Normal 2 5 2 2 2 4 5" xfId="18324" xr:uid="{00000000-0005-0000-0000-0000A8470000}"/>
    <cellStyle name="Normal 2 5 2 2 2 5" xfId="4878" xr:uid="{00000000-0005-0000-0000-00001F130000}"/>
    <cellStyle name="Normal 2 5 2 2 2 5 2" xfId="14930" xr:uid="{00000000-0005-0000-0000-0000633A0000}"/>
    <cellStyle name="Normal 2 5 2 2 2 5 2 3" xfId="30025" xr:uid="{00000000-0005-0000-0000-00005D750000}"/>
    <cellStyle name="Normal 2 5 2 2 2 5 3" xfId="9910" xr:uid="{00000000-0005-0000-0000-0000C7260000}"/>
    <cellStyle name="Normal 2 5 2 2 2 5 3 3" xfId="25008" xr:uid="{00000000-0005-0000-0000-0000C4610000}"/>
    <cellStyle name="Normal 2 5 2 2 2 5 5" xfId="19995" xr:uid="{00000000-0005-0000-0000-00002F4E0000}"/>
    <cellStyle name="Normal 2 5 2 2 2 6" xfId="11588" xr:uid="{00000000-0005-0000-0000-0000552D0000}"/>
    <cellStyle name="Normal 2 5 2 2 2 6 3" xfId="26683" xr:uid="{00000000-0005-0000-0000-00004F680000}"/>
    <cellStyle name="Normal 2 5 2 2 2 7" xfId="6567" xr:uid="{00000000-0005-0000-0000-0000B8190000}"/>
    <cellStyle name="Normal 2 5 2 2 2 7 3" xfId="21666" xr:uid="{00000000-0005-0000-0000-0000B6540000}"/>
    <cellStyle name="Normal 2 5 2 2 2 9" xfId="16653" xr:uid="{00000000-0005-0000-0000-000021410000}"/>
    <cellStyle name="Normal 2 5 2 2 3" xfId="1704" xr:uid="{00000000-0005-0000-0000-0000B8060000}"/>
    <cellStyle name="Normal 2 5 2 2 3 2" xfId="2543" xr:uid="{00000000-0005-0000-0000-0000FF090000}"/>
    <cellStyle name="Normal 2 5 2 2 3 2 2" xfId="4232" xr:uid="{00000000-0005-0000-0000-000099100000}"/>
    <cellStyle name="Normal 2 5 2 2 3 2 2 2" xfId="14305" xr:uid="{00000000-0005-0000-0000-0000F2370000}"/>
    <cellStyle name="Normal 2 5 2 2 3 2 2 2 3" xfId="29400" xr:uid="{00000000-0005-0000-0000-0000EC720000}"/>
    <cellStyle name="Normal 2 5 2 2 3 2 2 3" xfId="9285" xr:uid="{00000000-0005-0000-0000-000056240000}"/>
    <cellStyle name="Normal 2 5 2 2 3 2 2 3 3" xfId="24383" xr:uid="{00000000-0005-0000-0000-0000535F0000}"/>
    <cellStyle name="Normal 2 5 2 2 3 2 2 5" xfId="19370" xr:uid="{00000000-0005-0000-0000-0000BE4B0000}"/>
    <cellStyle name="Normal 2 5 2 2 3 2 3" xfId="5924" xr:uid="{00000000-0005-0000-0000-000035170000}"/>
    <cellStyle name="Normal 2 5 2 2 3 2 3 2" xfId="15976" xr:uid="{00000000-0005-0000-0000-0000793E0000}"/>
    <cellStyle name="Normal 2 5 2 2 3 2 3 2 3" xfId="31071" xr:uid="{00000000-0005-0000-0000-000073790000}"/>
    <cellStyle name="Normal 2 5 2 2 3 2 3 3" xfId="10956" xr:uid="{00000000-0005-0000-0000-0000DD2A0000}"/>
    <cellStyle name="Normal 2 5 2 2 3 2 3 3 3" xfId="26054" xr:uid="{00000000-0005-0000-0000-0000DA650000}"/>
    <cellStyle name="Normal 2 5 2 2 3 2 3 5" xfId="21041" xr:uid="{00000000-0005-0000-0000-000045520000}"/>
    <cellStyle name="Normal 2 5 2 2 3 2 4" xfId="12634" xr:uid="{00000000-0005-0000-0000-00006B310000}"/>
    <cellStyle name="Normal 2 5 2 2 3 2 4 3" xfId="27729" xr:uid="{00000000-0005-0000-0000-0000656C0000}"/>
    <cellStyle name="Normal 2 5 2 2 3 2 5" xfId="7613" xr:uid="{00000000-0005-0000-0000-0000CE1D0000}"/>
    <cellStyle name="Normal 2 5 2 2 3 2 5 3" xfId="22712" xr:uid="{00000000-0005-0000-0000-0000CC580000}"/>
    <cellStyle name="Normal 2 5 2 2 3 2 7" xfId="17699" xr:uid="{00000000-0005-0000-0000-000037450000}"/>
    <cellStyle name="Normal 2 5 2 2 3 3" xfId="3395" xr:uid="{00000000-0005-0000-0000-0000540D0000}"/>
    <cellStyle name="Normal 2 5 2 2 3 3 2" xfId="13469" xr:uid="{00000000-0005-0000-0000-0000AE340000}"/>
    <cellStyle name="Normal 2 5 2 2 3 3 2 3" xfId="28564" xr:uid="{00000000-0005-0000-0000-0000A86F0000}"/>
    <cellStyle name="Normal 2 5 2 2 3 3 3" xfId="8449" xr:uid="{00000000-0005-0000-0000-000012210000}"/>
    <cellStyle name="Normal 2 5 2 2 3 3 3 3" xfId="23547" xr:uid="{00000000-0005-0000-0000-00000F5C0000}"/>
    <cellStyle name="Normal 2 5 2 2 3 3 5" xfId="18534" xr:uid="{00000000-0005-0000-0000-00007A480000}"/>
    <cellStyle name="Normal 2 5 2 2 3 4" xfId="5088" xr:uid="{00000000-0005-0000-0000-0000F1130000}"/>
    <cellStyle name="Normal 2 5 2 2 3 4 2" xfId="15140" xr:uid="{00000000-0005-0000-0000-0000353B0000}"/>
    <cellStyle name="Normal 2 5 2 2 3 4 2 3" xfId="30235" xr:uid="{00000000-0005-0000-0000-00002F760000}"/>
    <cellStyle name="Normal 2 5 2 2 3 4 3" xfId="10120" xr:uid="{00000000-0005-0000-0000-000099270000}"/>
    <cellStyle name="Normal 2 5 2 2 3 4 3 3" xfId="25218" xr:uid="{00000000-0005-0000-0000-000096620000}"/>
    <cellStyle name="Normal 2 5 2 2 3 4 5" xfId="20205" xr:uid="{00000000-0005-0000-0000-0000014F0000}"/>
    <cellStyle name="Normal 2 5 2 2 3 5" xfId="11798" xr:uid="{00000000-0005-0000-0000-0000272E0000}"/>
    <cellStyle name="Normal 2 5 2 2 3 5 3" xfId="26893" xr:uid="{00000000-0005-0000-0000-000021690000}"/>
    <cellStyle name="Normal 2 5 2 2 3 6" xfId="6777" xr:uid="{00000000-0005-0000-0000-00008A1A0000}"/>
    <cellStyle name="Normal 2 5 2 2 3 6 3" xfId="21876" xr:uid="{00000000-0005-0000-0000-000088550000}"/>
    <cellStyle name="Normal 2 5 2 2 3 8" xfId="16863" xr:uid="{00000000-0005-0000-0000-0000F3410000}"/>
    <cellStyle name="Normal 2 5 2 2 4" xfId="2125" xr:uid="{00000000-0005-0000-0000-00005D080000}"/>
    <cellStyle name="Normal 2 5 2 2 4 2" xfId="3814" xr:uid="{00000000-0005-0000-0000-0000F70E0000}"/>
    <cellStyle name="Normal 2 5 2 2 4 2 2" xfId="13887" xr:uid="{00000000-0005-0000-0000-000050360000}"/>
    <cellStyle name="Normal 2 5 2 2 4 2 2 3" xfId="28982" xr:uid="{00000000-0005-0000-0000-00004A710000}"/>
    <cellStyle name="Normal 2 5 2 2 4 2 3" xfId="8867" xr:uid="{00000000-0005-0000-0000-0000B4220000}"/>
    <cellStyle name="Normal 2 5 2 2 4 2 3 3" xfId="23965" xr:uid="{00000000-0005-0000-0000-0000B15D0000}"/>
    <cellStyle name="Normal 2 5 2 2 4 2 5" xfId="18952" xr:uid="{00000000-0005-0000-0000-00001C4A0000}"/>
    <cellStyle name="Normal 2 5 2 2 4 3" xfId="5506" xr:uid="{00000000-0005-0000-0000-000093150000}"/>
    <cellStyle name="Normal 2 5 2 2 4 3 2" xfId="15558" xr:uid="{00000000-0005-0000-0000-0000D73C0000}"/>
    <cellStyle name="Normal 2 5 2 2 4 3 2 3" xfId="30653" xr:uid="{00000000-0005-0000-0000-0000D1770000}"/>
    <cellStyle name="Normal 2 5 2 2 4 3 3" xfId="10538" xr:uid="{00000000-0005-0000-0000-00003B290000}"/>
    <cellStyle name="Normal 2 5 2 2 4 3 3 3" xfId="25636" xr:uid="{00000000-0005-0000-0000-000038640000}"/>
    <cellStyle name="Normal 2 5 2 2 4 3 5" xfId="20623" xr:uid="{00000000-0005-0000-0000-0000A3500000}"/>
    <cellStyle name="Normal 2 5 2 2 4 4" xfId="12216" xr:uid="{00000000-0005-0000-0000-0000C92F0000}"/>
    <cellStyle name="Normal 2 5 2 2 4 4 3" xfId="27311" xr:uid="{00000000-0005-0000-0000-0000C36A0000}"/>
    <cellStyle name="Normal 2 5 2 2 4 5" xfId="7195" xr:uid="{00000000-0005-0000-0000-00002C1C0000}"/>
    <cellStyle name="Normal 2 5 2 2 4 5 3" xfId="22294" xr:uid="{00000000-0005-0000-0000-00002A570000}"/>
    <cellStyle name="Normal 2 5 2 2 4 7" xfId="17281" xr:uid="{00000000-0005-0000-0000-000095430000}"/>
    <cellStyle name="Normal 2 5 2 2 5" xfId="2977" xr:uid="{00000000-0005-0000-0000-0000B20B0000}"/>
    <cellStyle name="Normal 2 5 2 2 5 2" xfId="13051" xr:uid="{00000000-0005-0000-0000-00000C330000}"/>
    <cellStyle name="Normal 2 5 2 2 5 2 3" xfId="28146" xr:uid="{00000000-0005-0000-0000-0000066E0000}"/>
    <cellStyle name="Normal 2 5 2 2 5 3" xfId="8031" xr:uid="{00000000-0005-0000-0000-0000701F0000}"/>
    <cellStyle name="Normal 2 5 2 2 5 3 3" xfId="23129" xr:uid="{00000000-0005-0000-0000-00006D5A0000}"/>
    <cellStyle name="Normal 2 5 2 2 5 5" xfId="18116" xr:uid="{00000000-0005-0000-0000-0000D8460000}"/>
    <cellStyle name="Normal 2 5 2 2 6" xfId="4670" xr:uid="{00000000-0005-0000-0000-00004F120000}"/>
    <cellStyle name="Normal 2 5 2 2 6 2" xfId="14722" xr:uid="{00000000-0005-0000-0000-000093390000}"/>
    <cellStyle name="Normal 2 5 2 2 6 2 3" xfId="29817" xr:uid="{00000000-0005-0000-0000-00008D740000}"/>
    <cellStyle name="Normal 2 5 2 2 6 3" xfId="9702" xr:uid="{00000000-0005-0000-0000-0000F7250000}"/>
    <cellStyle name="Normal 2 5 2 2 6 3 3" xfId="24800" xr:uid="{00000000-0005-0000-0000-0000F4600000}"/>
    <cellStyle name="Normal 2 5 2 2 6 5" xfId="19787" xr:uid="{00000000-0005-0000-0000-00005F4D0000}"/>
    <cellStyle name="Normal 2 5 2 2 7" xfId="11380" xr:uid="{00000000-0005-0000-0000-0000852C0000}"/>
    <cellStyle name="Normal 2 5 2 2 7 3" xfId="26475" xr:uid="{00000000-0005-0000-0000-00007F670000}"/>
    <cellStyle name="Normal 2 5 2 2 8" xfId="6359" xr:uid="{00000000-0005-0000-0000-0000E8180000}"/>
    <cellStyle name="Normal 2 5 2 2 8 3" xfId="21458" xr:uid="{00000000-0005-0000-0000-0000E6530000}"/>
    <cellStyle name="Normal 2 5 2 3" xfId="1387" xr:uid="{00000000-0005-0000-0000-00007B050000}"/>
    <cellStyle name="Normal 2 5 2 3 2" xfId="1808" xr:uid="{00000000-0005-0000-0000-000020070000}"/>
    <cellStyle name="Normal 2 5 2 3 2 2" xfId="2647" xr:uid="{00000000-0005-0000-0000-0000670A0000}"/>
    <cellStyle name="Normal 2 5 2 3 2 2 2" xfId="4336" xr:uid="{00000000-0005-0000-0000-000001110000}"/>
    <cellStyle name="Normal 2 5 2 3 2 2 2 2" xfId="14409" xr:uid="{00000000-0005-0000-0000-00005A380000}"/>
    <cellStyle name="Normal 2 5 2 3 2 2 2 2 3" xfId="29504" xr:uid="{00000000-0005-0000-0000-000054730000}"/>
    <cellStyle name="Normal 2 5 2 3 2 2 2 3" xfId="9389" xr:uid="{00000000-0005-0000-0000-0000BE240000}"/>
    <cellStyle name="Normal 2 5 2 3 2 2 2 3 3" xfId="24487" xr:uid="{00000000-0005-0000-0000-0000BB5F0000}"/>
    <cellStyle name="Normal 2 5 2 3 2 2 2 5" xfId="19474" xr:uid="{00000000-0005-0000-0000-0000264C0000}"/>
    <cellStyle name="Normal 2 5 2 3 2 2 3" xfId="6028" xr:uid="{00000000-0005-0000-0000-00009D170000}"/>
    <cellStyle name="Normal 2 5 2 3 2 2 3 2" xfId="16080" xr:uid="{00000000-0005-0000-0000-0000E13E0000}"/>
    <cellStyle name="Normal 2 5 2 3 2 2 3 2 3" xfId="31175" xr:uid="{00000000-0005-0000-0000-0000DB790000}"/>
    <cellStyle name="Normal 2 5 2 3 2 2 3 3" xfId="11060" xr:uid="{00000000-0005-0000-0000-0000452B0000}"/>
    <cellStyle name="Normal 2 5 2 3 2 2 3 3 3" xfId="26158" xr:uid="{00000000-0005-0000-0000-000042660000}"/>
    <cellStyle name="Normal 2 5 2 3 2 2 3 5" xfId="21145" xr:uid="{00000000-0005-0000-0000-0000AD520000}"/>
    <cellStyle name="Normal 2 5 2 3 2 2 4" xfId="12738" xr:uid="{00000000-0005-0000-0000-0000D3310000}"/>
    <cellStyle name="Normal 2 5 2 3 2 2 4 3" xfId="27833" xr:uid="{00000000-0005-0000-0000-0000CD6C0000}"/>
    <cellStyle name="Normal 2 5 2 3 2 2 5" xfId="7717" xr:uid="{00000000-0005-0000-0000-0000361E0000}"/>
    <cellStyle name="Normal 2 5 2 3 2 2 5 3" xfId="22816" xr:uid="{00000000-0005-0000-0000-000034590000}"/>
    <cellStyle name="Normal 2 5 2 3 2 2 7" xfId="17803" xr:uid="{00000000-0005-0000-0000-00009F450000}"/>
    <cellStyle name="Normal 2 5 2 3 2 3" xfId="3499" xr:uid="{00000000-0005-0000-0000-0000BC0D0000}"/>
    <cellStyle name="Normal 2 5 2 3 2 3 2" xfId="13573" xr:uid="{00000000-0005-0000-0000-000016350000}"/>
    <cellStyle name="Normal 2 5 2 3 2 3 2 3" xfId="28668" xr:uid="{00000000-0005-0000-0000-000010700000}"/>
    <cellStyle name="Normal 2 5 2 3 2 3 3" xfId="8553" xr:uid="{00000000-0005-0000-0000-00007A210000}"/>
    <cellStyle name="Normal 2 5 2 3 2 3 3 3" xfId="23651" xr:uid="{00000000-0005-0000-0000-0000775C0000}"/>
    <cellStyle name="Normal 2 5 2 3 2 3 5" xfId="18638" xr:uid="{00000000-0005-0000-0000-0000E2480000}"/>
    <cellStyle name="Normal 2 5 2 3 2 4" xfId="5192" xr:uid="{00000000-0005-0000-0000-000059140000}"/>
    <cellStyle name="Normal 2 5 2 3 2 4 2" xfId="15244" xr:uid="{00000000-0005-0000-0000-00009D3B0000}"/>
    <cellStyle name="Normal 2 5 2 3 2 4 2 3" xfId="30339" xr:uid="{00000000-0005-0000-0000-000097760000}"/>
    <cellStyle name="Normal 2 5 2 3 2 4 3" xfId="10224" xr:uid="{00000000-0005-0000-0000-000001280000}"/>
    <cellStyle name="Normal 2 5 2 3 2 4 3 3" xfId="25322" xr:uid="{00000000-0005-0000-0000-0000FE620000}"/>
    <cellStyle name="Normal 2 5 2 3 2 4 5" xfId="20309" xr:uid="{00000000-0005-0000-0000-0000694F0000}"/>
    <cellStyle name="Normal 2 5 2 3 2 5" xfId="11902" xr:uid="{00000000-0005-0000-0000-00008F2E0000}"/>
    <cellStyle name="Normal 2 5 2 3 2 5 3" xfId="26997" xr:uid="{00000000-0005-0000-0000-000089690000}"/>
    <cellStyle name="Normal 2 5 2 3 2 6" xfId="6881" xr:uid="{00000000-0005-0000-0000-0000F21A0000}"/>
    <cellStyle name="Normal 2 5 2 3 2 6 3" xfId="21980" xr:uid="{00000000-0005-0000-0000-0000F0550000}"/>
    <cellStyle name="Normal 2 5 2 3 2 8" xfId="16967" xr:uid="{00000000-0005-0000-0000-00005B420000}"/>
    <cellStyle name="Normal 2 5 2 3 3" xfId="2229" xr:uid="{00000000-0005-0000-0000-0000C5080000}"/>
    <cellStyle name="Normal 2 5 2 3 3 2" xfId="3918" xr:uid="{00000000-0005-0000-0000-00005F0F0000}"/>
    <cellStyle name="Normal 2 5 2 3 3 2 2" xfId="13991" xr:uid="{00000000-0005-0000-0000-0000B8360000}"/>
    <cellStyle name="Normal 2 5 2 3 3 2 2 3" xfId="29086" xr:uid="{00000000-0005-0000-0000-0000B2710000}"/>
    <cellStyle name="Normal 2 5 2 3 3 2 3" xfId="8971" xr:uid="{00000000-0005-0000-0000-00001C230000}"/>
    <cellStyle name="Normal 2 5 2 3 3 2 3 3" xfId="24069" xr:uid="{00000000-0005-0000-0000-0000195E0000}"/>
    <cellStyle name="Normal 2 5 2 3 3 2 5" xfId="19056" xr:uid="{00000000-0005-0000-0000-0000844A0000}"/>
    <cellStyle name="Normal 2 5 2 3 3 3" xfId="5610" xr:uid="{00000000-0005-0000-0000-0000FB150000}"/>
    <cellStyle name="Normal 2 5 2 3 3 3 2" xfId="15662" xr:uid="{00000000-0005-0000-0000-00003F3D0000}"/>
    <cellStyle name="Normal 2 5 2 3 3 3 2 3" xfId="30757" xr:uid="{00000000-0005-0000-0000-000039780000}"/>
    <cellStyle name="Normal 2 5 2 3 3 3 3" xfId="10642" xr:uid="{00000000-0005-0000-0000-0000A3290000}"/>
    <cellStyle name="Normal 2 5 2 3 3 3 3 3" xfId="25740" xr:uid="{00000000-0005-0000-0000-0000A0640000}"/>
    <cellStyle name="Normal 2 5 2 3 3 3 5" xfId="20727" xr:uid="{00000000-0005-0000-0000-00000B510000}"/>
    <cellStyle name="Normal 2 5 2 3 3 4" xfId="12320" xr:uid="{00000000-0005-0000-0000-000031300000}"/>
    <cellStyle name="Normal 2 5 2 3 3 4 3" xfId="27415" xr:uid="{00000000-0005-0000-0000-00002B6B0000}"/>
    <cellStyle name="Normal 2 5 2 3 3 5" xfId="7299" xr:uid="{00000000-0005-0000-0000-0000941C0000}"/>
    <cellStyle name="Normal 2 5 2 3 3 5 3" xfId="22398" xr:uid="{00000000-0005-0000-0000-000092570000}"/>
    <cellStyle name="Normal 2 5 2 3 3 7" xfId="17385" xr:uid="{00000000-0005-0000-0000-0000FD430000}"/>
    <cellStyle name="Normal 2 5 2 3 4" xfId="3081" xr:uid="{00000000-0005-0000-0000-00001A0C0000}"/>
    <cellStyle name="Normal 2 5 2 3 4 2" xfId="13155" xr:uid="{00000000-0005-0000-0000-000074330000}"/>
    <cellStyle name="Normal 2 5 2 3 4 2 3" xfId="28250" xr:uid="{00000000-0005-0000-0000-00006E6E0000}"/>
    <cellStyle name="Normal 2 5 2 3 4 3" xfId="8135" xr:uid="{00000000-0005-0000-0000-0000D81F0000}"/>
    <cellStyle name="Normal 2 5 2 3 4 3 3" xfId="23233" xr:uid="{00000000-0005-0000-0000-0000D55A0000}"/>
    <cellStyle name="Normal 2 5 2 3 4 5" xfId="18220" xr:uid="{00000000-0005-0000-0000-000040470000}"/>
    <cellStyle name="Normal 2 5 2 3 5" xfId="4774" xr:uid="{00000000-0005-0000-0000-0000B7120000}"/>
    <cellStyle name="Normal 2 5 2 3 5 2" xfId="14826" xr:uid="{00000000-0005-0000-0000-0000FB390000}"/>
    <cellStyle name="Normal 2 5 2 3 5 2 3" xfId="29921" xr:uid="{00000000-0005-0000-0000-0000F5740000}"/>
    <cellStyle name="Normal 2 5 2 3 5 3" xfId="9806" xr:uid="{00000000-0005-0000-0000-00005F260000}"/>
    <cellStyle name="Normal 2 5 2 3 5 3 3" xfId="24904" xr:uid="{00000000-0005-0000-0000-00005C610000}"/>
    <cellStyle name="Normal 2 5 2 3 5 5" xfId="19891" xr:uid="{00000000-0005-0000-0000-0000C74D0000}"/>
    <cellStyle name="Normal 2 5 2 3 6" xfId="11484" xr:uid="{00000000-0005-0000-0000-0000ED2C0000}"/>
    <cellStyle name="Normal 2 5 2 3 6 3" xfId="26579" xr:uid="{00000000-0005-0000-0000-0000E7670000}"/>
    <cellStyle name="Normal 2 5 2 3 7" xfId="6463" xr:uid="{00000000-0005-0000-0000-000050190000}"/>
    <cellStyle name="Normal 2 5 2 3 7 3" xfId="21562" xr:uid="{00000000-0005-0000-0000-00004E540000}"/>
    <cellStyle name="Normal 2 5 2 3 9" xfId="16549" xr:uid="{00000000-0005-0000-0000-0000B9400000}"/>
    <cellStyle name="Normal 2 5 2 4" xfId="1600" xr:uid="{00000000-0005-0000-0000-000050060000}"/>
    <cellStyle name="Normal 2 5 2 4 2" xfId="2439" xr:uid="{00000000-0005-0000-0000-000097090000}"/>
    <cellStyle name="Normal 2 5 2 4 2 2" xfId="4128" xr:uid="{00000000-0005-0000-0000-000031100000}"/>
    <cellStyle name="Normal 2 5 2 4 2 2 2" xfId="14201" xr:uid="{00000000-0005-0000-0000-00008A370000}"/>
    <cellStyle name="Normal 2 5 2 4 2 2 2 3" xfId="29296" xr:uid="{00000000-0005-0000-0000-000084720000}"/>
    <cellStyle name="Normal 2 5 2 4 2 2 3" xfId="9181" xr:uid="{00000000-0005-0000-0000-0000EE230000}"/>
    <cellStyle name="Normal 2 5 2 4 2 2 3 3" xfId="24279" xr:uid="{00000000-0005-0000-0000-0000EB5E0000}"/>
    <cellStyle name="Normal 2 5 2 4 2 2 5" xfId="19266" xr:uid="{00000000-0005-0000-0000-0000564B0000}"/>
    <cellStyle name="Normal 2 5 2 4 2 3" xfId="5820" xr:uid="{00000000-0005-0000-0000-0000CD160000}"/>
    <cellStyle name="Normal 2 5 2 4 2 3 2" xfId="15872" xr:uid="{00000000-0005-0000-0000-0000113E0000}"/>
    <cellStyle name="Normal 2 5 2 4 2 3 2 3" xfId="30967" xr:uid="{00000000-0005-0000-0000-00000B790000}"/>
    <cellStyle name="Normal 2 5 2 4 2 3 3" xfId="10852" xr:uid="{00000000-0005-0000-0000-0000752A0000}"/>
    <cellStyle name="Normal 2 5 2 4 2 3 3 3" xfId="25950" xr:uid="{00000000-0005-0000-0000-000072650000}"/>
    <cellStyle name="Normal 2 5 2 4 2 3 5" xfId="20937" xr:uid="{00000000-0005-0000-0000-0000DD510000}"/>
    <cellStyle name="Normal 2 5 2 4 2 4" xfId="12530" xr:uid="{00000000-0005-0000-0000-000003310000}"/>
    <cellStyle name="Normal 2 5 2 4 2 4 3" xfId="27625" xr:uid="{00000000-0005-0000-0000-0000FD6B0000}"/>
    <cellStyle name="Normal 2 5 2 4 2 5" xfId="7509" xr:uid="{00000000-0005-0000-0000-0000661D0000}"/>
    <cellStyle name="Normal 2 5 2 4 2 5 3" xfId="22608" xr:uid="{00000000-0005-0000-0000-000064580000}"/>
    <cellStyle name="Normal 2 5 2 4 2 7" xfId="17595" xr:uid="{00000000-0005-0000-0000-0000CF440000}"/>
    <cellStyle name="Normal 2 5 2 4 3" xfId="3291" xr:uid="{00000000-0005-0000-0000-0000EC0C0000}"/>
    <cellStyle name="Normal 2 5 2 4 3 2" xfId="13365" xr:uid="{00000000-0005-0000-0000-000046340000}"/>
    <cellStyle name="Normal 2 5 2 4 3 2 3" xfId="28460" xr:uid="{00000000-0005-0000-0000-0000406F0000}"/>
    <cellStyle name="Normal 2 5 2 4 3 3" xfId="8345" xr:uid="{00000000-0005-0000-0000-0000AA200000}"/>
    <cellStyle name="Normal 2 5 2 4 3 3 3" xfId="23443" xr:uid="{00000000-0005-0000-0000-0000A75B0000}"/>
    <cellStyle name="Normal 2 5 2 4 3 5" xfId="18430" xr:uid="{00000000-0005-0000-0000-000012480000}"/>
    <cellStyle name="Normal 2 5 2 4 4" xfId="4984" xr:uid="{00000000-0005-0000-0000-000089130000}"/>
    <cellStyle name="Normal 2 5 2 4 4 2" xfId="15036" xr:uid="{00000000-0005-0000-0000-0000CD3A0000}"/>
    <cellStyle name="Normal 2 5 2 4 4 2 3" xfId="30131" xr:uid="{00000000-0005-0000-0000-0000C7750000}"/>
    <cellStyle name="Normal 2 5 2 4 4 3" xfId="10016" xr:uid="{00000000-0005-0000-0000-000031270000}"/>
    <cellStyle name="Normal 2 5 2 4 4 3 3" xfId="25114" xr:uid="{00000000-0005-0000-0000-00002E620000}"/>
    <cellStyle name="Normal 2 5 2 4 4 5" xfId="20101" xr:uid="{00000000-0005-0000-0000-0000994E0000}"/>
    <cellStyle name="Normal 2 5 2 4 5" xfId="11694" xr:uid="{00000000-0005-0000-0000-0000BF2D0000}"/>
    <cellStyle name="Normal 2 5 2 4 5 3" xfId="26789" xr:uid="{00000000-0005-0000-0000-0000B9680000}"/>
    <cellStyle name="Normal 2 5 2 4 6" xfId="6673" xr:uid="{00000000-0005-0000-0000-0000221A0000}"/>
    <cellStyle name="Normal 2 5 2 4 6 3" xfId="21772" xr:uid="{00000000-0005-0000-0000-000020550000}"/>
    <cellStyle name="Normal 2 5 2 4 8" xfId="16759" xr:uid="{00000000-0005-0000-0000-00008B410000}"/>
    <cellStyle name="Normal 2 5 2 5" xfId="2021" xr:uid="{00000000-0005-0000-0000-0000F5070000}"/>
    <cellStyle name="Normal 2 5 2 5 2" xfId="3710" xr:uid="{00000000-0005-0000-0000-00008F0E0000}"/>
    <cellStyle name="Normal 2 5 2 5 2 2" xfId="13783" xr:uid="{00000000-0005-0000-0000-0000E8350000}"/>
    <cellStyle name="Normal 2 5 2 5 2 2 3" xfId="28878" xr:uid="{00000000-0005-0000-0000-0000E2700000}"/>
    <cellStyle name="Normal 2 5 2 5 2 3" xfId="8763" xr:uid="{00000000-0005-0000-0000-00004C220000}"/>
    <cellStyle name="Normal 2 5 2 5 2 3 3" xfId="23861" xr:uid="{00000000-0005-0000-0000-0000495D0000}"/>
    <cellStyle name="Normal 2 5 2 5 2 5" xfId="18848" xr:uid="{00000000-0005-0000-0000-0000B4490000}"/>
    <cellStyle name="Normal 2 5 2 5 3" xfId="5402" xr:uid="{00000000-0005-0000-0000-00002B150000}"/>
    <cellStyle name="Normal 2 5 2 5 3 2" xfId="15454" xr:uid="{00000000-0005-0000-0000-00006F3C0000}"/>
    <cellStyle name="Normal 2 5 2 5 3 2 3" xfId="30549" xr:uid="{00000000-0005-0000-0000-000069770000}"/>
    <cellStyle name="Normal 2 5 2 5 3 3" xfId="10434" xr:uid="{00000000-0005-0000-0000-0000D3280000}"/>
    <cellStyle name="Normal 2 5 2 5 3 3 3" xfId="25532" xr:uid="{00000000-0005-0000-0000-0000D0630000}"/>
    <cellStyle name="Normal 2 5 2 5 3 5" xfId="20519" xr:uid="{00000000-0005-0000-0000-00003B500000}"/>
    <cellStyle name="Normal 2 5 2 5 4" xfId="12112" xr:uid="{00000000-0005-0000-0000-0000612F0000}"/>
    <cellStyle name="Normal 2 5 2 5 4 3" xfId="27207" xr:uid="{00000000-0005-0000-0000-00005B6A0000}"/>
    <cellStyle name="Normal 2 5 2 5 5" xfId="7091" xr:uid="{00000000-0005-0000-0000-0000C41B0000}"/>
    <cellStyle name="Normal 2 5 2 5 5 3" xfId="22190" xr:uid="{00000000-0005-0000-0000-0000C2560000}"/>
    <cellStyle name="Normal 2 5 2 5 7" xfId="17177" xr:uid="{00000000-0005-0000-0000-00002D430000}"/>
    <cellStyle name="Normal 2 5 2 6" xfId="2873" xr:uid="{00000000-0005-0000-0000-00004A0B0000}"/>
    <cellStyle name="Normal 2 5 2 6 2" xfId="12947" xr:uid="{00000000-0005-0000-0000-0000A4320000}"/>
    <cellStyle name="Normal 2 5 2 6 2 3" xfId="28042" xr:uid="{00000000-0005-0000-0000-00009E6D0000}"/>
    <cellStyle name="Normal 2 5 2 6 3" xfId="7927" xr:uid="{00000000-0005-0000-0000-0000081F0000}"/>
    <cellStyle name="Normal 2 5 2 6 3 3" xfId="23025" xr:uid="{00000000-0005-0000-0000-0000055A0000}"/>
    <cellStyle name="Normal 2 5 2 6 5" xfId="18012" xr:uid="{00000000-0005-0000-0000-000070460000}"/>
    <cellStyle name="Normal 2 5 2 7" xfId="4566" xr:uid="{00000000-0005-0000-0000-0000E7110000}"/>
    <cellStyle name="Normal 2 5 2 7 2" xfId="14618" xr:uid="{00000000-0005-0000-0000-00002B390000}"/>
    <cellStyle name="Normal 2 5 2 7 2 3" xfId="29713" xr:uid="{00000000-0005-0000-0000-000025740000}"/>
    <cellStyle name="Normal 2 5 2 7 3" xfId="9598" xr:uid="{00000000-0005-0000-0000-00008F250000}"/>
    <cellStyle name="Normal 2 5 2 7 3 3" xfId="24696" xr:uid="{00000000-0005-0000-0000-00008C600000}"/>
    <cellStyle name="Normal 2 5 2 7 5" xfId="19683" xr:uid="{00000000-0005-0000-0000-0000F74C0000}"/>
    <cellStyle name="Normal 2 5 2 8" xfId="11276" xr:uid="{00000000-0005-0000-0000-00001D2C0000}"/>
    <cellStyle name="Normal 2 5 2 8 3" xfId="26371" xr:uid="{00000000-0005-0000-0000-000017670000}"/>
    <cellStyle name="Normal 2 5 2 9" xfId="6255" xr:uid="{00000000-0005-0000-0000-000080180000}"/>
    <cellStyle name="Normal 2 5 2 9 3" xfId="21354" xr:uid="{00000000-0005-0000-0000-00007E530000}"/>
    <cellStyle name="Normal 2 5 3" xfId="1220" xr:uid="{00000000-0005-0000-0000-0000D4040000}"/>
    <cellStyle name="Normal 2 5 3 10" xfId="16393" xr:uid="{00000000-0005-0000-0000-00001D400000}"/>
    <cellStyle name="Normal 2 5 3 2" xfId="1439" xr:uid="{00000000-0005-0000-0000-0000AF050000}"/>
    <cellStyle name="Normal 2 5 3 2 2" xfId="1860" xr:uid="{00000000-0005-0000-0000-000054070000}"/>
    <cellStyle name="Normal 2 5 3 2 2 2" xfId="2699" xr:uid="{00000000-0005-0000-0000-00009B0A0000}"/>
    <cellStyle name="Normal 2 5 3 2 2 2 2" xfId="4388" xr:uid="{00000000-0005-0000-0000-000035110000}"/>
    <cellStyle name="Normal 2 5 3 2 2 2 2 2" xfId="14461" xr:uid="{00000000-0005-0000-0000-00008E380000}"/>
    <cellStyle name="Normal 2 5 3 2 2 2 2 2 3" xfId="29556" xr:uid="{00000000-0005-0000-0000-000088730000}"/>
    <cellStyle name="Normal 2 5 3 2 2 2 2 3" xfId="9441" xr:uid="{00000000-0005-0000-0000-0000F2240000}"/>
    <cellStyle name="Normal 2 5 3 2 2 2 2 3 3" xfId="24539" xr:uid="{00000000-0005-0000-0000-0000EF5F0000}"/>
    <cellStyle name="Normal 2 5 3 2 2 2 2 5" xfId="19526" xr:uid="{00000000-0005-0000-0000-00005A4C0000}"/>
    <cellStyle name="Normal 2 5 3 2 2 2 3" xfId="6080" xr:uid="{00000000-0005-0000-0000-0000D1170000}"/>
    <cellStyle name="Normal 2 5 3 2 2 2 3 2" xfId="16132" xr:uid="{00000000-0005-0000-0000-0000153F0000}"/>
    <cellStyle name="Normal 2 5 3 2 2 2 3 2 3" xfId="31227" xr:uid="{00000000-0005-0000-0000-00000F7A0000}"/>
    <cellStyle name="Normal 2 5 3 2 2 2 3 3" xfId="11112" xr:uid="{00000000-0005-0000-0000-0000792B0000}"/>
    <cellStyle name="Normal 2 5 3 2 2 2 3 3 3" xfId="26210" xr:uid="{00000000-0005-0000-0000-000076660000}"/>
    <cellStyle name="Normal 2 5 3 2 2 2 3 5" xfId="21197" xr:uid="{00000000-0005-0000-0000-0000E1520000}"/>
    <cellStyle name="Normal 2 5 3 2 2 2 4" xfId="12790" xr:uid="{00000000-0005-0000-0000-000007320000}"/>
    <cellStyle name="Normal 2 5 3 2 2 2 4 3" xfId="27885" xr:uid="{00000000-0005-0000-0000-0000016D0000}"/>
    <cellStyle name="Normal 2 5 3 2 2 2 5" xfId="7769" xr:uid="{00000000-0005-0000-0000-00006A1E0000}"/>
    <cellStyle name="Normal 2 5 3 2 2 2 5 3" xfId="22868" xr:uid="{00000000-0005-0000-0000-000068590000}"/>
    <cellStyle name="Normal 2 5 3 2 2 2 7" xfId="17855" xr:uid="{00000000-0005-0000-0000-0000D3450000}"/>
    <cellStyle name="Normal 2 5 3 2 2 3" xfId="3551" xr:uid="{00000000-0005-0000-0000-0000F00D0000}"/>
    <cellStyle name="Normal 2 5 3 2 2 3 2" xfId="13625" xr:uid="{00000000-0005-0000-0000-00004A350000}"/>
    <cellStyle name="Normal 2 5 3 2 2 3 2 3" xfId="28720" xr:uid="{00000000-0005-0000-0000-000044700000}"/>
    <cellStyle name="Normal 2 5 3 2 2 3 3" xfId="8605" xr:uid="{00000000-0005-0000-0000-0000AE210000}"/>
    <cellStyle name="Normal 2 5 3 2 2 3 3 3" xfId="23703" xr:uid="{00000000-0005-0000-0000-0000AB5C0000}"/>
    <cellStyle name="Normal 2 5 3 2 2 3 5" xfId="18690" xr:uid="{00000000-0005-0000-0000-000016490000}"/>
    <cellStyle name="Normal 2 5 3 2 2 4" xfId="5244" xr:uid="{00000000-0005-0000-0000-00008D140000}"/>
    <cellStyle name="Normal 2 5 3 2 2 4 2" xfId="15296" xr:uid="{00000000-0005-0000-0000-0000D13B0000}"/>
    <cellStyle name="Normal 2 5 3 2 2 4 2 3" xfId="30391" xr:uid="{00000000-0005-0000-0000-0000CB760000}"/>
    <cellStyle name="Normal 2 5 3 2 2 4 3" xfId="10276" xr:uid="{00000000-0005-0000-0000-000035280000}"/>
    <cellStyle name="Normal 2 5 3 2 2 4 3 3" xfId="25374" xr:uid="{00000000-0005-0000-0000-000032630000}"/>
    <cellStyle name="Normal 2 5 3 2 2 4 5" xfId="20361" xr:uid="{00000000-0005-0000-0000-00009D4F0000}"/>
    <cellStyle name="Normal 2 5 3 2 2 5" xfId="11954" xr:uid="{00000000-0005-0000-0000-0000C32E0000}"/>
    <cellStyle name="Normal 2 5 3 2 2 5 3" xfId="27049" xr:uid="{00000000-0005-0000-0000-0000BD690000}"/>
    <cellStyle name="Normal 2 5 3 2 2 6" xfId="6933" xr:uid="{00000000-0005-0000-0000-0000261B0000}"/>
    <cellStyle name="Normal 2 5 3 2 2 6 3" xfId="22032" xr:uid="{00000000-0005-0000-0000-000024560000}"/>
    <cellStyle name="Normal 2 5 3 2 2 8" xfId="17019" xr:uid="{00000000-0005-0000-0000-00008F420000}"/>
    <cellStyle name="Normal 2 5 3 2 3" xfId="2281" xr:uid="{00000000-0005-0000-0000-0000F9080000}"/>
    <cellStyle name="Normal 2 5 3 2 3 2" xfId="3970" xr:uid="{00000000-0005-0000-0000-0000930F0000}"/>
    <cellStyle name="Normal 2 5 3 2 3 2 2" xfId="14043" xr:uid="{00000000-0005-0000-0000-0000EC360000}"/>
    <cellStyle name="Normal 2 5 3 2 3 2 2 3" xfId="29138" xr:uid="{00000000-0005-0000-0000-0000E6710000}"/>
    <cellStyle name="Normal 2 5 3 2 3 2 3" xfId="9023" xr:uid="{00000000-0005-0000-0000-000050230000}"/>
    <cellStyle name="Normal 2 5 3 2 3 2 3 3" xfId="24121" xr:uid="{00000000-0005-0000-0000-00004D5E0000}"/>
    <cellStyle name="Normal 2 5 3 2 3 2 5" xfId="19108" xr:uid="{00000000-0005-0000-0000-0000B84A0000}"/>
    <cellStyle name="Normal 2 5 3 2 3 3" xfId="5662" xr:uid="{00000000-0005-0000-0000-00002F160000}"/>
    <cellStyle name="Normal 2 5 3 2 3 3 2" xfId="15714" xr:uid="{00000000-0005-0000-0000-0000733D0000}"/>
    <cellStyle name="Normal 2 5 3 2 3 3 2 3" xfId="30809" xr:uid="{00000000-0005-0000-0000-00006D780000}"/>
    <cellStyle name="Normal 2 5 3 2 3 3 3" xfId="10694" xr:uid="{00000000-0005-0000-0000-0000D7290000}"/>
    <cellStyle name="Normal 2 5 3 2 3 3 3 3" xfId="25792" xr:uid="{00000000-0005-0000-0000-0000D4640000}"/>
    <cellStyle name="Normal 2 5 3 2 3 3 5" xfId="20779" xr:uid="{00000000-0005-0000-0000-00003F510000}"/>
    <cellStyle name="Normal 2 5 3 2 3 4" xfId="12372" xr:uid="{00000000-0005-0000-0000-000065300000}"/>
    <cellStyle name="Normal 2 5 3 2 3 4 3" xfId="27467" xr:uid="{00000000-0005-0000-0000-00005F6B0000}"/>
    <cellStyle name="Normal 2 5 3 2 3 5" xfId="7351" xr:uid="{00000000-0005-0000-0000-0000C81C0000}"/>
    <cellStyle name="Normal 2 5 3 2 3 5 3" xfId="22450" xr:uid="{00000000-0005-0000-0000-0000C6570000}"/>
    <cellStyle name="Normal 2 5 3 2 3 7" xfId="17437" xr:uid="{00000000-0005-0000-0000-000031440000}"/>
    <cellStyle name="Normal 2 5 3 2 4" xfId="3133" xr:uid="{00000000-0005-0000-0000-00004E0C0000}"/>
    <cellStyle name="Normal 2 5 3 2 4 2" xfId="13207" xr:uid="{00000000-0005-0000-0000-0000A8330000}"/>
    <cellStyle name="Normal 2 5 3 2 4 2 3" xfId="28302" xr:uid="{00000000-0005-0000-0000-0000A26E0000}"/>
    <cellStyle name="Normal 2 5 3 2 4 3" xfId="8187" xr:uid="{00000000-0005-0000-0000-00000C200000}"/>
    <cellStyle name="Normal 2 5 3 2 4 3 3" xfId="23285" xr:uid="{00000000-0005-0000-0000-0000095B0000}"/>
    <cellStyle name="Normal 2 5 3 2 4 5" xfId="18272" xr:uid="{00000000-0005-0000-0000-000074470000}"/>
    <cellStyle name="Normal 2 5 3 2 5" xfId="4826" xr:uid="{00000000-0005-0000-0000-0000EB120000}"/>
    <cellStyle name="Normal 2 5 3 2 5 2" xfId="14878" xr:uid="{00000000-0005-0000-0000-00002F3A0000}"/>
    <cellStyle name="Normal 2 5 3 2 5 2 3" xfId="29973" xr:uid="{00000000-0005-0000-0000-000029750000}"/>
    <cellStyle name="Normal 2 5 3 2 5 3" xfId="9858" xr:uid="{00000000-0005-0000-0000-000093260000}"/>
    <cellStyle name="Normal 2 5 3 2 5 3 3" xfId="24956" xr:uid="{00000000-0005-0000-0000-000090610000}"/>
    <cellStyle name="Normal 2 5 3 2 5 5" xfId="19943" xr:uid="{00000000-0005-0000-0000-0000FB4D0000}"/>
    <cellStyle name="Normal 2 5 3 2 6" xfId="11536" xr:uid="{00000000-0005-0000-0000-0000212D0000}"/>
    <cellStyle name="Normal 2 5 3 2 6 3" xfId="26631" xr:uid="{00000000-0005-0000-0000-00001B680000}"/>
    <cellStyle name="Normal 2 5 3 2 7" xfId="6515" xr:uid="{00000000-0005-0000-0000-000084190000}"/>
    <cellStyle name="Normal 2 5 3 2 7 3" xfId="21614" xr:uid="{00000000-0005-0000-0000-000082540000}"/>
    <cellStyle name="Normal 2 5 3 2 9" xfId="16601" xr:uid="{00000000-0005-0000-0000-0000ED400000}"/>
    <cellStyle name="Normal 2 5 3 3" xfId="1652" xr:uid="{00000000-0005-0000-0000-000084060000}"/>
    <cellStyle name="Normal 2 5 3 3 2" xfId="2491" xr:uid="{00000000-0005-0000-0000-0000CB090000}"/>
    <cellStyle name="Normal 2 5 3 3 2 2" xfId="4180" xr:uid="{00000000-0005-0000-0000-000065100000}"/>
    <cellStyle name="Normal 2 5 3 3 2 2 2" xfId="14253" xr:uid="{00000000-0005-0000-0000-0000BE370000}"/>
    <cellStyle name="Normal 2 5 3 3 2 2 2 3" xfId="29348" xr:uid="{00000000-0005-0000-0000-0000B8720000}"/>
    <cellStyle name="Normal 2 5 3 3 2 2 3" xfId="9233" xr:uid="{00000000-0005-0000-0000-000022240000}"/>
    <cellStyle name="Normal 2 5 3 3 2 2 3 3" xfId="24331" xr:uid="{00000000-0005-0000-0000-00001F5F0000}"/>
    <cellStyle name="Normal 2 5 3 3 2 2 5" xfId="19318" xr:uid="{00000000-0005-0000-0000-00008A4B0000}"/>
    <cellStyle name="Normal 2 5 3 3 2 3" xfId="5872" xr:uid="{00000000-0005-0000-0000-000001170000}"/>
    <cellStyle name="Normal 2 5 3 3 2 3 2" xfId="15924" xr:uid="{00000000-0005-0000-0000-0000453E0000}"/>
    <cellStyle name="Normal 2 5 3 3 2 3 2 3" xfId="31019" xr:uid="{00000000-0005-0000-0000-00003F790000}"/>
    <cellStyle name="Normal 2 5 3 3 2 3 3" xfId="10904" xr:uid="{00000000-0005-0000-0000-0000A92A0000}"/>
    <cellStyle name="Normal 2 5 3 3 2 3 3 3" xfId="26002" xr:uid="{00000000-0005-0000-0000-0000A6650000}"/>
    <cellStyle name="Normal 2 5 3 3 2 3 5" xfId="20989" xr:uid="{00000000-0005-0000-0000-000011520000}"/>
    <cellStyle name="Normal 2 5 3 3 2 4" xfId="12582" xr:uid="{00000000-0005-0000-0000-000037310000}"/>
    <cellStyle name="Normal 2 5 3 3 2 4 3" xfId="27677" xr:uid="{00000000-0005-0000-0000-0000316C0000}"/>
    <cellStyle name="Normal 2 5 3 3 2 5" xfId="7561" xr:uid="{00000000-0005-0000-0000-00009A1D0000}"/>
    <cellStyle name="Normal 2 5 3 3 2 5 3" xfId="22660" xr:uid="{00000000-0005-0000-0000-000098580000}"/>
    <cellStyle name="Normal 2 5 3 3 2 7" xfId="17647" xr:uid="{00000000-0005-0000-0000-000003450000}"/>
    <cellStyle name="Normal 2 5 3 3 3" xfId="3343" xr:uid="{00000000-0005-0000-0000-0000200D0000}"/>
    <cellStyle name="Normal 2 5 3 3 3 2" xfId="13417" xr:uid="{00000000-0005-0000-0000-00007A340000}"/>
    <cellStyle name="Normal 2 5 3 3 3 2 3" xfId="28512" xr:uid="{00000000-0005-0000-0000-0000746F0000}"/>
    <cellStyle name="Normal 2 5 3 3 3 3" xfId="8397" xr:uid="{00000000-0005-0000-0000-0000DE200000}"/>
    <cellStyle name="Normal 2 5 3 3 3 3 3" xfId="23495" xr:uid="{00000000-0005-0000-0000-0000DB5B0000}"/>
    <cellStyle name="Normal 2 5 3 3 3 5" xfId="18482" xr:uid="{00000000-0005-0000-0000-000046480000}"/>
    <cellStyle name="Normal 2 5 3 3 4" xfId="5036" xr:uid="{00000000-0005-0000-0000-0000BD130000}"/>
    <cellStyle name="Normal 2 5 3 3 4 2" xfId="15088" xr:uid="{00000000-0005-0000-0000-0000013B0000}"/>
    <cellStyle name="Normal 2 5 3 3 4 2 3" xfId="30183" xr:uid="{00000000-0005-0000-0000-0000FB750000}"/>
    <cellStyle name="Normal 2 5 3 3 4 3" xfId="10068" xr:uid="{00000000-0005-0000-0000-000065270000}"/>
    <cellStyle name="Normal 2 5 3 3 4 3 3" xfId="25166" xr:uid="{00000000-0005-0000-0000-000062620000}"/>
    <cellStyle name="Normal 2 5 3 3 4 5" xfId="20153" xr:uid="{00000000-0005-0000-0000-0000CD4E0000}"/>
    <cellStyle name="Normal 2 5 3 3 5" xfId="11746" xr:uid="{00000000-0005-0000-0000-0000F32D0000}"/>
    <cellStyle name="Normal 2 5 3 3 5 3" xfId="26841" xr:uid="{00000000-0005-0000-0000-0000ED680000}"/>
    <cellStyle name="Normal 2 5 3 3 6" xfId="6725" xr:uid="{00000000-0005-0000-0000-0000561A0000}"/>
    <cellStyle name="Normal 2 5 3 3 6 3" xfId="21824" xr:uid="{00000000-0005-0000-0000-000054550000}"/>
    <cellStyle name="Normal 2 5 3 3 8" xfId="16811" xr:uid="{00000000-0005-0000-0000-0000BF410000}"/>
    <cellStyle name="Normal 2 5 3 4" xfId="2073" xr:uid="{00000000-0005-0000-0000-000029080000}"/>
    <cellStyle name="Normal 2 5 3 4 2" xfId="3762" xr:uid="{00000000-0005-0000-0000-0000C30E0000}"/>
    <cellStyle name="Normal 2 5 3 4 2 2" xfId="13835" xr:uid="{00000000-0005-0000-0000-00001C360000}"/>
    <cellStyle name="Normal 2 5 3 4 2 2 3" xfId="28930" xr:uid="{00000000-0005-0000-0000-000016710000}"/>
    <cellStyle name="Normal 2 5 3 4 2 3" xfId="8815" xr:uid="{00000000-0005-0000-0000-000080220000}"/>
    <cellStyle name="Normal 2 5 3 4 2 3 3" xfId="23913" xr:uid="{00000000-0005-0000-0000-00007D5D0000}"/>
    <cellStyle name="Normal 2 5 3 4 2 5" xfId="18900" xr:uid="{00000000-0005-0000-0000-0000E8490000}"/>
    <cellStyle name="Normal 2 5 3 4 3" xfId="5454" xr:uid="{00000000-0005-0000-0000-00005F150000}"/>
    <cellStyle name="Normal 2 5 3 4 3 2" xfId="15506" xr:uid="{00000000-0005-0000-0000-0000A33C0000}"/>
    <cellStyle name="Normal 2 5 3 4 3 2 3" xfId="30601" xr:uid="{00000000-0005-0000-0000-00009D770000}"/>
    <cellStyle name="Normal 2 5 3 4 3 3" xfId="10486" xr:uid="{00000000-0005-0000-0000-000007290000}"/>
    <cellStyle name="Normal 2 5 3 4 3 3 3" xfId="25584" xr:uid="{00000000-0005-0000-0000-000004640000}"/>
    <cellStyle name="Normal 2 5 3 4 3 5" xfId="20571" xr:uid="{00000000-0005-0000-0000-00006F500000}"/>
    <cellStyle name="Normal 2 5 3 4 4" xfId="12164" xr:uid="{00000000-0005-0000-0000-0000952F0000}"/>
    <cellStyle name="Normal 2 5 3 4 4 3" xfId="27259" xr:uid="{00000000-0005-0000-0000-00008F6A0000}"/>
    <cellStyle name="Normal 2 5 3 4 5" xfId="7143" xr:uid="{00000000-0005-0000-0000-0000F81B0000}"/>
    <cellStyle name="Normal 2 5 3 4 5 3" xfId="22242" xr:uid="{00000000-0005-0000-0000-0000F6560000}"/>
    <cellStyle name="Normal 2 5 3 4 7" xfId="17229" xr:uid="{00000000-0005-0000-0000-000061430000}"/>
    <cellStyle name="Normal 2 5 3 5" xfId="2925" xr:uid="{00000000-0005-0000-0000-00007E0B0000}"/>
    <cellStyle name="Normal 2 5 3 5 2" xfId="12999" xr:uid="{00000000-0005-0000-0000-0000D8320000}"/>
    <cellStyle name="Normal 2 5 3 5 2 3" xfId="28094" xr:uid="{00000000-0005-0000-0000-0000D26D0000}"/>
    <cellStyle name="Normal 2 5 3 5 3" xfId="7979" xr:uid="{00000000-0005-0000-0000-00003C1F0000}"/>
    <cellStyle name="Normal 2 5 3 5 3 3" xfId="23077" xr:uid="{00000000-0005-0000-0000-0000395A0000}"/>
    <cellStyle name="Normal 2 5 3 5 5" xfId="18064" xr:uid="{00000000-0005-0000-0000-0000A4460000}"/>
    <cellStyle name="Normal 2 5 3 6" xfId="4618" xr:uid="{00000000-0005-0000-0000-00001B120000}"/>
    <cellStyle name="Normal 2 5 3 6 2" xfId="14670" xr:uid="{00000000-0005-0000-0000-00005F390000}"/>
    <cellStyle name="Normal 2 5 3 6 2 3" xfId="29765" xr:uid="{00000000-0005-0000-0000-000059740000}"/>
    <cellStyle name="Normal 2 5 3 6 3" xfId="9650" xr:uid="{00000000-0005-0000-0000-0000C3250000}"/>
    <cellStyle name="Normal 2 5 3 6 3 3" xfId="24748" xr:uid="{00000000-0005-0000-0000-0000C0600000}"/>
    <cellStyle name="Normal 2 5 3 6 5" xfId="19735" xr:uid="{00000000-0005-0000-0000-00002B4D0000}"/>
    <cellStyle name="Normal 2 5 3 7" xfId="11328" xr:uid="{00000000-0005-0000-0000-0000512C0000}"/>
    <cellStyle name="Normal 2 5 3 7 3" xfId="26423" xr:uid="{00000000-0005-0000-0000-00004B670000}"/>
    <cellStyle name="Normal 2 5 3 8" xfId="6307" xr:uid="{00000000-0005-0000-0000-0000B4180000}"/>
    <cellStyle name="Normal 2 5 3 8 3" xfId="21406" xr:uid="{00000000-0005-0000-0000-0000B2530000}"/>
    <cellStyle name="Normal 2 5 4" xfId="1333" xr:uid="{00000000-0005-0000-0000-000045050000}"/>
    <cellStyle name="Normal 2 5 4 2" xfId="1756" xr:uid="{00000000-0005-0000-0000-0000EC060000}"/>
    <cellStyle name="Normal 2 5 4 2 2" xfId="2595" xr:uid="{00000000-0005-0000-0000-0000330A0000}"/>
    <cellStyle name="Normal 2 5 4 2 2 2" xfId="4284" xr:uid="{00000000-0005-0000-0000-0000CD100000}"/>
    <cellStyle name="Normal 2 5 4 2 2 2 2" xfId="14357" xr:uid="{00000000-0005-0000-0000-000026380000}"/>
    <cellStyle name="Normal 2 5 4 2 2 2 2 3" xfId="29452" xr:uid="{00000000-0005-0000-0000-000020730000}"/>
    <cellStyle name="Normal 2 5 4 2 2 2 3" xfId="9337" xr:uid="{00000000-0005-0000-0000-00008A240000}"/>
    <cellStyle name="Normal 2 5 4 2 2 2 3 3" xfId="24435" xr:uid="{00000000-0005-0000-0000-0000875F0000}"/>
    <cellStyle name="Normal 2 5 4 2 2 2 5" xfId="19422" xr:uid="{00000000-0005-0000-0000-0000F24B0000}"/>
    <cellStyle name="Normal 2 5 4 2 2 3" xfId="5976" xr:uid="{00000000-0005-0000-0000-000069170000}"/>
    <cellStyle name="Normal 2 5 4 2 2 3 2" xfId="16028" xr:uid="{00000000-0005-0000-0000-0000AD3E0000}"/>
    <cellStyle name="Normal 2 5 4 2 2 3 2 3" xfId="31123" xr:uid="{00000000-0005-0000-0000-0000A7790000}"/>
    <cellStyle name="Normal 2 5 4 2 2 3 3" xfId="11008" xr:uid="{00000000-0005-0000-0000-0000112B0000}"/>
    <cellStyle name="Normal 2 5 4 2 2 3 3 3" xfId="26106" xr:uid="{00000000-0005-0000-0000-00000E660000}"/>
    <cellStyle name="Normal 2 5 4 2 2 3 5" xfId="21093" xr:uid="{00000000-0005-0000-0000-000079520000}"/>
    <cellStyle name="Normal 2 5 4 2 2 4" xfId="12686" xr:uid="{00000000-0005-0000-0000-00009F310000}"/>
    <cellStyle name="Normal 2 5 4 2 2 4 3" xfId="27781" xr:uid="{00000000-0005-0000-0000-0000996C0000}"/>
    <cellStyle name="Normal 2 5 4 2 2 5" xfId="7665" xr:uid="{00000000-0005-0000-0000-0000021E0000}"/>
    <cellStyle name="Normal 2 5 4 2 2 5 3" xfId="22764" xr:uid="{00000000-0005-0000-0000-000000590000}"/>
    <cellStyle name="Normal 2 5 4 2 2 7" xfId="17751" xr:uid="{00000000-0005-0000-0000-00006B450000}"/>
    <cellStyle name="Normal 2 5 4 2 3" xfId="3447" xr:uid="{00000000-0005-0000-0000-0000880D0000}"/>
    <cellStyle name="Normal 2 5 4 2 3 2" xfId="13521" xr:uid="{00000000-0005-0000-0000-0000E2340000}"/>
    <cellStyle name="Normal 2 5 4 2 3 2 3" xfId="28616" xr:uid="{00000000-0005-0000-0000-0000DC6F0000}"/>
    <cellStyle name="Normal 2 5 4 2 3 3" xfId="8501" xr:uid="{00000000-0005-0000-0000-000046210000}"/>
    <cellStyle name="Normal 2 5 4 2 3 3 3" xfId="23599" xr:uid="{00000000-0005-0000-0000-0000435C0000}"/>
    <cellStyle name="Normal 2 5 4 2 3 5" xfId="18586" xr:uid="{00000000-0005-0000-0000-0000AE480000}"/>
    <cellStyle name="Normal 2 5 4 2 4" xfId="5140" xr:uid="{00000000-0005-0000-0000-000025140000}"/>
    <cellStyle name="Normal 2 5 4 2 4 2" xfId="15192" xr:uid="{00000000-0005-0000-0000-0000693B0000}"/>
    <cellStyle name="Normal 2 5 4 2 4 2 3" xfId="30287" xr:uid="{00000000-0005-0000-0000-000063760000}"/>
    <cellStyle name="Normal 2 5 4 2 4 3" xfId="10172" xr:uid="{00000000-0005-0000-0000-0000CD270000}"/>
    <cellStyle name="Normal 2 5 4 2 4 3 3" xfId="25270" xr:uid="{00000000-0005-0000-0000-0000CA620000}"/>
    <cellStyle name="Normal 2 5 4 2 4 5" xfId="20257" xr:uid="{00000000-0005-0000-0000-0000354F0000}"/>
    <cellStyle name="Normal 2 5 4 2 5" xfId="11850" xr:uid="{00000000-0005-0000-0000-00005B2E0000}"/>
    <cellStyle name="Normal 2 5 4 2 5 3" xfId="26945" xr:uid="{00000000-0005-0000-0000-000055690000}"/>
    <cellStyle name="Normal 2 5 4 2 6" xfId="6829" xr:uid="{00000000-0005-0000-0000-0000BE1A0000}"/>
    <cellStyle name="Normal 2 5 4 2 6 3" xfId="21928" xr:uid="{00000000-0005-0000-0000-0000BC550000}"/>
    <cellStyle name="Normal 2 5 4 2 8" xfId="16915" xr:uid="{00000000-0005-0000-0000-000027420000}"/>
    <cellStyle name="Normal 2 5 4 3" xfId="2177" xr:uid="{00000000-0005-0000-0000-000091080000}"/>
    <cellStyle name="Normal 2 5 4 3 2" xfId="3866" xr:uid="{00000000-0005-0000-0000-00002B0F0000}"/>
    <cellStyle name="Normal 2 5 4 3 2 2" xfId="13939" xr:uid="{00000000-0005-0000-0000-000084360000}"/>
    <cellStyle name="Normal 2 5 4 3 2 2 3" xfId="29034" xr:uid="{00000000-0005-0000-0000-00007E710000}"/>
    <cellStyle name="Normal 2 5 4 3 2 3" xfId="8919" xr:uid="{00000000-0005-0000-0000-0000E8220000}"/>
    <cellStyle name="Normal 2 5 4 3 2 3 3" xfId="24017" xr:uid="{00000000-0005-0000-0000-0000E55D0000}"/>
    <cellStyle name="Normal 2 5 4 3 2 5" xfId="19004" xr:uid="{00000000-0005-0000-0000-0000504A0000}"/>
    <cellStyle name="Normal 2 5 4 3 3" xfId="5558" xr:uid="{00000000-0005-0000-0000-0000C7150000}"/>
    <cellStyle name="Normal 2 5 4 3 3 2" xfId="15610" xr:uid="{00000000-0005-0000-0000-00000B3D0000}"/>
    <cellStyle name="Normal 2 5 4 3 3 2 3" xfId="30705" xr:uid="{00000000-0005-0000-0000-000005780000}"/>
    <cellStyle name="Normal 2 5 4 3 3 3" xfId="10590" xr:uid="{00000000-0005-0000-0000-00006F290000}"/>
    <cellStyle name="Normal 2 5 4 3 3 3 3" xfId="25688" xr:uid="{00000000-0005-0000-0000-00006C640000}"/>
    <cellStyle name="Normal 2 5 4 3 3 5" xfId="20675" xr:uid="{00000000-0005-0000-0000-0000D7500000}"/>
    <cellStyle name="Normal 2 5 4 3 4" xfId="12268" xr:uid="{00000000-0005-0000-0000-0000FD2F0000}"/>
    <cellStyle name="Normal 2 5 4 3 4 3" xfId="27363" xr:uid="{00000000-0005-0000-0000-0000F76A0000}"/>
    <cellStyle name="Normal 2 5 4 3 5" xfId="7247" xr:uid="{00000000-0005-0000-0000-0000601C0000}"/>
    <cellStyle name="Normal 2 5 4 3 5 3" xfId="22346" xr:uid="{00000000-0005-0000-0000-00005E570000}"/>
    <cellStyle name="Normal 2 5 4 3 7" xfId="17333" xr:uid="{00000000-0005-0000-0000-0000C9430000}"/>
    <cellStyle name="Normal 2 5 4 4" xfId="3029" xr:uid="{00000000-0005-0000-0000-0000E60B0000}"/>
    <cellStyle name="Normal 2 5 4 4 2" xfId="13103" xr:uid="{00000000-0005-0000-0000-000040330000}"/>
    <cellStyle name="Normal 2 5 4 4 2 3" xfId="28198" xr:uid="{00000000-0005-0000-0000-00003A6E0000}"/>
    <cellStyle name="Normal 2 5 4 4 3" xfId="8083" xr:uid="{00000000-0005-0000-0000-0000A41F0000}"/>
    <cellStyle name="Normal 2 5 4 4 3 3" xfId="23181" xr:uid="{00000000-0005-0000-0000-0000A15A0000}"/>
    <cellStyle name="Normal 2 5 4 4 5" xfId="18168" xr:uid="{00000000-0005-0000-0000-00000C470000}"/>
    <cellStyle name="Normal 2 5 4 5" xfId="4722" xr:uid="{00000000-0005-0000-0000-000083120000}"/>
    <cellStyle name="Normal 2 5 4 5 2" xfId="14774" xr:uid="{00000000-0005-0000-0000-0000C7390000}"/>
    <cellStyle name="Normal 2 5 4 5 2 3" xfId="29869" xr:uid="{00000000-0005-0000-0000-0000C1740000}"/>
    <cellStyle name="Normal 2 5 4 5 3" xfId="9754" xr:uid="{00000000-0005-0000-0000-00002B260000}"/>
    <cellStyle name="Normal 2 5 4 5 3 3" xfId="24852" xr:uid="{00000000-0005-0000-0000-000028610000}"/>
    <cellStyle name="Normal 2 5 4 5 5" xfId="19839" xr:uid="{00000000-0005-0000-0000-0000934D0000}"/>
    <cellStyle name="Normal 2 5 4 6" xfId="11432" xr:uid="{00000000-0005-0000-0000-0000B92C0000}"/>
    <cellStyle name="Normal 2 5 4 6 3" xfId="26527" xr:uid="{00000000-0005-0000-0000-0000B3670000}"/>
    <cellStyle name="Normal 2 5 4 7" xfId="6411" xr:uid="{00000000-0005-0000-0000-00001C190000}"/>
    <cellStyle name="Normal 2 5 4 7 3" xfId="21510" xr:uid="{00000000-0005-0000-0000-00001A540000}"/>
    <cellStyle name="Normal 2 5 4 9" xfId="16497" xr:uid="{00000000-0005-0000-0000-000085400000}"/>
    <cellStyle name="Normal 2 5 5" xfId="1546" xr:uid="{00000000-0005-0000-0000-00001A060000}"/>
    <cellStyle name="Normal 2 5 5 2" xfId="2387" xr:uid="{00000000-0005-0000-0000-000063090000}"/>
    <cellStyle name="Normal 2 5 5 2 2" xfId="4076" xr:uid="{00000000-0005-0000-0000-0000FD0F0000}"/>
    <cellStyle name="Normal 2 5 5 2 2 2" xfId="14149" xr:uid="{00000000-0005-0000-0000-000056370000}"/>
    <cellStyle name="Normal 2 5 5 2 2 2 3" xfId="29244" xr:uid="{00000000-0005-0000-0000-000050720000}"/>
    <cellStyle name="Normal 2 5 5 2 2 3" xfId="9129" xr:uid="{00000000-0005-0000-0000-0000BA230000}"/>
    <cellStyle name="Normal 2 5 5 2 2 3 3" xfId="24227" xr:uid="{00000000-0005-0000-0000-0000B75E0000}"/>
    <cellStyle name="Normal 2 5 5 2 2 5" xfId="19214" xr:uid="{00000000-0005-0000-0000-0000224B0000}"/>
    <cellStyle name="Normal 2 5 5 2 3" xfId="5768" xr:uid="{00000000-0005-0000-0000-000099160000}"/>
    <cellStyle name="Normal 2 5 5 2 3 2" xfId="15820" xr:uid="{00000000-0005-0000-0000-0000DD3D0000}"/>
    <cellStyle name="Normal 2 5 5 2 3 2 3" xfId="30915" xr:uid="{00000000-0005-0000-0000-0000D7780000}"/>
    <cellStyle name="Normal 2 5 5 2 3 3" xfId="10800" xr:uid="{00000000-0005-0000-0000-0000412A0000}"/>
    <cellStyle name="Normal 2 5 5 2 3 3 3" xfId="25898" xr:uid="{00000000-0005-0000-0000-00003E650000}"/>
    <cellStyle name="Normal 2 5 5 2 3 5" xfId="20885" xr:uid="{00000000-0005-0000-0000-0000A9510000}"/>
    <cellStyle name="Normal 2 5 5 2 4" xfId="12478" xr:uid="{00000000-0005-0000-0000-0000CF300000}"/>
    <cellStyle name="Normal 2 5 5 2 4 3" xfId="27573" xr:uid="{00000000-0005-0000-0000-0000C96B0000}"/>
    <cellStyle name="Normal 2 5 5 2 5" xfId="7457" xr:uid="{00000000-0005-0000-0000-0000321D0000}"/>
    <cellStyle name="Normal 2 5 5 2 5 3" xfId="22556" xr:uid="{00000000-0005-0000-0000-000030580000}"/>
    <cellStyle name="Normal 2 5 5 2 7" xfId="17543" xr:uid="{00000000-0005-0000-0000-00009B440000}"/>
    <cellStyle name="Normal 2 5 5 3" xfId="3239" xr:uid="{00000000-0005-0000-0000-0000B80C0000}"/>
    <cellStyle name="Normal 2 5 5 3 2" xfId="13313" xr:uid="{00000000-0005-0000-0000-000012340000}"/>
    <cellStyle name="Normal 2 5 5 3 2 3" xfId="28408" xr:uid="{00000000-0005-0000-0000-00000C6F0000}"/>
    <cellStyle name="Normal 2 5 5 3 3" xfId="8293" xr:uid="{00000000-0005-0000-0000-000076200000}"/>
    <cellStyle name="Normal 2 5 5 3 3 3" xfId="23391" xr:uid="{00000000-0005-0000-0000-0000735B0000}"/>
    <cellStyle name="Normal 2 5 5 3 5" xfId="18378" xr:uid="{00000000-0005-0000-0000-0000DE470000}"/>
    <cellStyle name="Normal 2 5 5 4" xfId="4932" xr:uid="{00000000-0005-0000-0000-000055130000}"/>
    <cellStyle name="Normal 2 5 5 4 2" xfId="14984" xr:uid="{00000000-0005-0000-0000-0000993A0000}"/>
    <cellStyle name="Normal 2 5 5 4 2 3" xfId="30079" xr:uid="{00000000-0005-0000-0000-000093750000}"/>
    <cellStyle name="Normal 2 5 5 4 3" xfId="9964" xr:uid="{00000000-0005-0000-0000-0000FD260000}"/>
    <cellStyle name="Normal 2 5 5 4 3 3" xfId="25062" xr:uid="{00000000-0005-0000-0000-0000FA610000}"/>
    <cellStyle name="Normal 2 5 5 4 5" xfId="20049" xr:uid="{00000000-0005-0000-0000-0000654E0000}"/>
    <cellStyle name="Normal 2 5 5 5" xfId="11642" xr:uid="{00000000-0005-0000-0000-00008B2D0000}"/>
    <cellStyle name="Normal 2 5 5 5 3" xfId="26737" xr:uid="{00000000-0005-0000-0000-000085680000}"/>
    <cellStyle name="Normal 2 5 5 6" xfId="6621" xr:uid="{00000000-0005-0000-0000-0000EE190000}"/>
    <cellStyle name="Normal 2 5 5 6 3" xfId="21720" xr:uid="{00000000-0005-0000-0000-0000EC540000}"/>
    <cellStyle name="Normal 2 5 5 8" xfId="16707" xr:uid="{00000000-0005-0000-0000-000057410000}"/>
    <cellStyle name="Normal 2 5 6" xfId="1967" xr:uid="{00000000-0005-0000-0000-0000BF070000}"/>
    <cellStyle name="Normal 2 5 6 2" xfId="3658" xr:uid="{00000000-0005-0000-0000-00005B0E0000}"/>
    <cellStyle name="Normal 2 5 6 2 2" xfId="13731" xr:uid="{00000000-0005-0000-0000-0000B4350000}"/>
    <cellStyle name="Normal 2 5 6 2 2 3" xfId="28826" xr:uid="{00000000-0005-0000-0000-0000AE700000}"/>
    <cellStyle name="Normal 2 5 6 2 3" xfId="8711" xr:uid="{00000000-0005-0000-0000-000018220000}"/>
    <cellStyle name="Normal 2 5 6 2 3 3" xfId="23809" xr:uid="{00000000-0005-0000-0000-0000155D0000}"/>
    <cellStyle name="Normal 2 5 6 2 5" xfId="18796" xr:uid="{00000000-0005-0000-0000-000080490000}"/>
    <cellStyle name="Normal 2 5 6 3" xfId="5350" xr:uid="{00000000-0005-0000-0000-0000F7140000}"/>
    <cellStyle name="Normal 2 5 6 3 2" xfId="15402" xr:uid="{00000000-0005-0000-0000-00003B3C0000}"/>
    <cellStyle name="Normal 2 5 6 3 2 3" xfId="30497" xr:uid="{00000000-0005-0000-0000-000035770000}"/>
    <cellStyle name="Normal 2 5 6 3 3" xfId="10382" xr:uid="{00000000-0005-0000-0000-00009F280000}"/>
    <cellStyle name="Normal 2 5 6 3 3 3" xfId="25480" xr:uid="{00000000-0005-0000-0000-00009C630000}"/>
    <cellStyle name="Normal 2 5 6 3 5" xfId="20467" xr:uid="{00000000-0005-0000-0000-000007500000}"/>
    <cellStyle name="Normal 2 5 6 4" xfId="12060" xr:uid="{00000000-0005-0000-0000-00002D2F0000}"/>
    <cellStyle name="Normal 2 5 6 4 3" xfId="27155" xr:uid="{00000000-0005-0000-0000-0000276A0000}"/>
    <cellStyle name="Normal 2 5 6 5" xfId="7039" xr:uid="{00000000-0005-0000-0000-0000901B0000}"/>
    <cellStyle name="Normal 2 5 6 5 3" xfId="22138" xr:uid="{00000000-0005-0000-0000-00008E560000}"/>
    <cellStyle name="Normal 2 5 6 7" xfId="17125" xr:uid="{00000000-0005-0000-0000-0000F9420000}"/>
    <cellStyle name="Normal 2 5 7" xfId="2817" xr:uid="{00000000-0005-0000-0000-0000120B0000}"/>
    <cellStyle name="Normal 2 5 7 2" xfId="12895" xr:uid="{00000000-0005-0000-0000-000070320000}"/>
    <cellStyle name="Normal 2 5 7 2 3" xfId="27990" xr:uid="{00000000-0005-0000-0000-00006A6D0000}"/>
    <cellStyle name="Normal 2 5 7 3" xfId="7875" xr:uid="{00000000-0005-0000-0000-0000D41E0000}"/>
    <cellStyle name="Normal 2 5 7 3 3" xfId="22973" xr:uid="{00000000-0005-0000-0000-0000D1590000}"/>
    <cellStyle name="Normal 2 5 7 5" xfId="17960" xr:uid="{00000000-0005-0000-0000-00003C460000}"/>
    <cellStyle name="Normal 2 5 8" xfId="4511" xr:uid="{00000000-0005-0000-0000-0000B0110000}"/>
    <cellStyle name="Normal 2 5 8 2" xfId="14566" xr:uid="{00000000-0005-0000-0000-0000F7380000}"/>
    <cellStyle name="Normal 2 5 8 2 3" xfId="29661" xr:uid="{00000000-0005-0000-0000-0000F1730000}"/>
    <cellStyle name="Normal 2 5 8 3" xfId="9546" xr:uid="{00000000-0005-0000-0000-00005B250000}"/>
    <cellStyle name="Normal 2 5 8 3 3" xfId="24644" xr:uid="{00000000-0005-0000-0000-000058600000}"/>
    <cellStyle name="Normal 2 5 8 5" xfId="19631" xr:uid="{00000000-0005-0000-0000-0000C34C0000}"/>
    <cellStyle name="Normal 2 5 9" xfId="11222" xr:uid="{00000000-0005-0000-0000-0000E72B0000}"/>
    <cellStyle name="Normal 2 5 9 3" xfId="26319" xr:uid="{00000000-0005-0000-0000-0000E3660000}"/>
    <cellStyle name="Normal 2 6" xfId="31331" xr:uid="{2B138AD4-8808-41C1-8A8E-5E3C7AE66243}"/>
    <cellStyle name="Normal 20" xfId="137" xr:uid="{00000000-0005-0000-0000-00008E000000}"/>
    <cellStyle name="Normal 21" xfId="138" xr:uid="{00000000-0005-0000-0000-00008F000000}"/>
    <cellStyle name="Normal 22" xfId="139" xr:uid="{00000000-0005-0000-0000-000090000000}"/>
    <cellStyle name="Normal 23" xfId="140" xr:uid="{00000000-0005-0000-0000-000091000000}"/>
    <cellStyle name="Normal 25" xfId="141" xr:uid="{00000000-0005-0000-0000-000093000000}"/>
    <cellStyle name="Normal 26" xfId="142" xr:uid="{00000000-0005-0000-0000-000094000000}"/>
    <cellStyle name="Normal 26 2" xfId="143" xr:uid="{00000000-0005-0000-0000-000095000000}"/>
    <cellStyle name="Normal 26_Sheet2" xfId="357" xr:uid="{00000000-0005-0000-0000-00006E010000}"/>
    <cellStyle name="Normal 27" xfId="144" xr:uid="{00000000-0005-0000-0000-000096000000}"/>
    <cellStyle name="Normal 27 2" xfId="145" xr:uid="{00000000-0005-0000-0000-000097000000}"/>
    <cellStyle name="Normal 27_Sheet2" xfId="356" xr:uid="{00000000-0005-0000-0000-00006D010000}"/>
    <cellStyle name="Normal 28" xfId="146" xr:uid="{00000000-0005-0000-0000-000098000000}"/>
    <cellStyle name="Normal 28 2" xfId="147" xr:uid="{00000000-0005-0000-0000-000099000000}"/>
    <cellStyle name="Normal 28 3" xfId="836" xr:uid="{00000000-0005-0000-0000-000053030000}"/>
    <cellStyle name="Normal 28 3 10" xfId="6202" xr:uid="{00000000-0005-0000-0000-00004B180000}"/>
    <cellStyle name="Normal 28 3 10 3" xfId="21303" xr:uid="{00000000-0005-0000-0000-00004B530000}"/>
    <cellStyle name="Normal 28 3 12" xfId="16288" xr:uid="{00000000-0005-0000-0000-0000B43F0000}"/>
    <cellStyle name="Normal 28 3 2" xfId="1167" xr:uid="{00000000-0005-0000-0000-00009F040000}"/>
    <cellStyle name="Normal 28 3 2 11" xfId="16342" xr:uid="{00000000-0005-0000-0000-0000EA3F0000}"/>
    <cellStyle name="Normal 28 3 2 2" xfId="1275" xr:uid="{00000000-0005-0000-0000-00000B050000}"/>
    <cellStyle name="Normal 28 3 2 2 10" xfId="16446" xr:uid="{00000000-0005-0000-0000-000052400000}"/>
    <cellStyle name="Normal 28 3 2 2 2" xfId="1492" xr:uid="{00000000-0005-0000-0000-0000E4050000}"/>
    <cellStyle name="Normal 28 3 2 2 2 2" xfId="1913" xr:uid="{00000000-0005-0000-0000-000089070000}"/>
    <cellStyle name="Normal 28 3 2 2 2 2 2" xfId="2752" xr:uid="{00000000-0005-0000-0000-0000D00A0000}"/>
    <cellStyle name="Normal 28 3 2 2 2 2 2 2" xfId="4441" xr:uid="{00000000-0005-0000-0000-00006A110000}"/>
    <cellStyle name="Normal 28 3 2 2 2 2 2 2 2" xfId="14514" xr:uid="{00000000-0005-0000-0000-0000C3380000}"/>
    <cellStyle name="Normal 28 3 2 2 2 2 2 2 2 3" xfId="29609" xr:uid="{00000000-0005-0000-0000-0000BD730000}"/>
    <cellStyle name="Normal 28 3 2 2 2 2 2 2 3" xfId="9494" xr:uid="{00000000-0005-0000-0000-000027250000}"/>
    <cellStyle name="Normal 28 3 2 2 2 2 2 2 3 3" xfId="24592" xr:uid="{00000000-0005-0000-0000-000024600000}"/>
    <cellStyle name="Normal 28 3 2 2 2 2 2 2 5" xfId="19579" xr:uid="{00000000-0005-0000-0000-00008F4C0000}"/>
    <cellStyle name="Normal 28 3 2 2 2 2 2 3" xfId="6133" xr:uid="{00000000-0005-0000-0000-000006180000}"/>
    <cellStyle name="Normal 28 3 2 2 2 2 2 3 2" xfId="16185" xr:uid="{00000000-0005-0000-0000-00004A3F0000}"/>
    <cellStyle name="Normal 28 3 2 2 2 2 2 3 2 3" xfId="31280" xr:uid="{00000000-0005-0000-0000-0000447A0000}"/>
    <cellStyle name="Normal 28 3 2 2 2 2 2 3 3" xfId="11165" xr:uid="{00000000-0005-0000-0000-0000AE2B0000}"/>
    <cellStyle name="Normal 28 3 2 2 2 2 2 3 3 3" xfId="26263" xr:uid="{00000000-0005-0000-0000-0000AB660000}"/>
    <cellStyle name="Normal 28 3 2 2 2 2 2 3 5" xfId="21250" xr:uid="{00000000-0005-0000-0000-000016530000}"/>
    <cellStyle name="Normal 28 3 2 2 2 2 2 4" xfId="12843" xr:uid="{00000000-0005-0000-0000-00003C320000}"/>
    <cellStyle name="Normal 28 3 2 2 2 2 2 4 3" xfId="27938" xr:uid="{00000000-0005-0000-0000-0000366D0000}"/>
    <cellStyle name="Normal 28 3 2 2 2 2 2 5" xfId="7822" xr:uid="{00000000-0005-0000-0000-00009F1E0000}"/>
    <cellStyle name="Normal 28 3 2 2 2 2 2 5 3" xfId="22921" xr:uid="{00000000-0005-0000-0000-00009D590000}"/>
    <cellStyle name="Normal 28 3 2 2 2 2 2 7" xfId="17908" xr:uid="{00000000-0005-0000-0000-000008460000}"/>
    <cellStyle name="Normal 28 3 2 2 2 2 3" xfId="3604" xr:uid="{00000000-0005-0000-0000-0000250E0000}"/>
    <cellStyle name="Normal 28 3 2 2 2 2 3 2" xfId="13678" xr:uid="{00000000-0005-0000-0000-00007F350000}"/>
    <cellStyle name="Normal 28 3 2 2 2 2 3 2 3" xfId="28773" xr:uid="{00000000-0005-0000-0000-000079700000}"/>
    <cellStyle name="Normal 28 3 2 2 2 2 3 3" xfId="8658" xr:uid="{00000000-0005-0000-0000-0000E3210000}"/>
    <cellStyle name="Normal 28 3 2 2 2 2 3 3 3" xfId="23756" xr:uid="{00000000-0005-0000-0000-0000E05C0000}"/>
    <cellStyle name="Normal 28 3 2 2 2 2 3 5" xfId="18743" xr:uid="{00000000-0005-0000-0000-00004B490000}"/>
    <cellStyle name="Normal 28 3 2 2 2 2 4" xfId="5297" xr:uid="{00000000-0005-0000-0000-0000C2140000}"/>
    <cellStyle name="Normal 28 3 2 2 2 2 4 2" xfId="15349" xr:uid="{00000000-0005-0000-0000-0000063C0000}"/>
    <cellStyle name="Normal 28 3 2 2 2 2 4 2 3" xfId="30444" xr:uid="{00000000-0005-0000-0000-000000770000}"/>
    <cellStyle name="Normal 28 3 2 2 2 2 4 3" xfId="10329" xr:uid="{00000000-0005-0000-0000-00006A280000}"/>
    <cellStyle name="Normal 28 3 2 2 2 2 4 3 3" xfId="25427" xr:uid="{00000000-0005-0000-0000-000067630000}"/>
    <cellStyle name="Normal 28 3 2 2 2 2 4 5" xfId="20414" xr:uid="{00000000-0005-0000-0000-0000D24F0000}"/>
    <cellStyle name="Normal 28 3 2 2 2 2 5" xfId="12007" xr:uid="{00000000-0005-0000-0000-0000F82E0000}"/>
    <cellStyle name="Normal 28 3 2 2 2 2 5 3" xfId="27102" xr:uid="{00000000-0005-0000-0000-0000F2690000}"/>
    <cellStyle name="Normal 28 3 2 2 2 2 6" xfId="6986" xr:uid="{00000000-0005-0000-0000-00005B1B0000}"/>
    <cellStyle name="Normal 28 3 2 2 2 2 6 3" xfId="22085" xr:uid="{00000000-0005-0000-0000-000059560000}"/>
    <cellStyle name="Normal 28 3 2 2 2 2 8" xfId="17072" xr:uid="{00000000-0005-0000-0000-0000C4420000}"/>
    <cellStyle name="Normal 28 3 2 2 2 3" xfId="2334" xr:uid="{00000000-0005-0000-0000-00002E090000}"/>
    <cellStyle name="Normal 28 3 2 2 2 3 2" xfId="4023" xr:uid="{00000000-0005-0000-0000-0000C80F0000}"/>
    <cellStyle name="Normal 28 3 2 2 2 3 2 2" xfId="14096" xr:uid="{00000000-0005-0000-0000-000021370000}"/>
    <cellStyle name="Normal 28 3 2 2 2 3 2 2 3" xfId="29191" xr:uid="{00000000-0005-0000-0000-00001B720000}"/>
    <cellStyle name="Normal 28 3 2 2 2 3 2 3" xfId="9076" xr:uid="{00000000-0005-0000-0000-000085230000}"/>
    <cellStyle name="Normal 28 3 2 2 2 3 2 3 3" xfId="24174" xr:uid="{00000000-0005-0000-0000-0000825E0000}"/>
    <cellStyle name="Normal 28 3 2 2 2 3 2 5" xfId="19161" xr:uid="{00000000-0005-0000-0000-0000ED4A0000}"/>
    <cellStyle name="Normal 28 3 2 2 2 3 3" xfId="5715" xr:uid="{00000000-0005-0000-0000-000064160000}"/>
    <cellStyle name="Normal 28 3 2 2 2 3 3 2" xfId="15767" xr:uid="{00000000-0005-0000-0000-0000A83D0000}"/>
    <cellStyle name="Normal 28 3 2 2 2 3 3 2 3" xfId="30862" xr:uid="{00000000-0005-0000-0000-0000A2780000}"/>
    <cellStyle name="Normal 28 3 2 2 2 3 3 3" xfId="10747" xr:uid="{00000000-0005-0000-0000-00000C2A0000}"/>
    <cellStyle name="Normal 28 3 2 2 2 3 3 3 3" xfId="25845" xr:uid="{00000000-0005-0000-0000-000009650000}"/>
    <cellStyle name="Normal 28 3 2 2 2 3 3 5" xfId="20832" xr:uid="{00000000-0005-0000-0000-000074510000}"/>
    <cellStyle name="Normal 28 3 2 2 2 3 4" xfId="12425" xr:uid="{00000000-0005-0000-0000-00009A300000}"/>
    <cellStyle name="Normal 28 3 2 2 2 3 4 3" xfId="27520" xr:uid="{00000000-0005-0000-0000-0000946B0000}"/>
    <cellStyle name="Normal 28 3 2 2 2 3 5" xfId="7404" xr:uid="{00000000-0005-0000-0000-0000FD1C0000}"/>
    <cellStyle name="Normal 28 3 2 2 2 3 5 3" xfId="22503" xr:uid="{00000000-0005-0000-0000-0000FB570000}"/>
    <cellStyle name="Normal 28 3 2 2 2 3 7" xfId="17490" xr:uid="{00000000-0005-0000-0000-000066440000}"/>
    <cellStyle name="Normal 28 3 2 2 2 4" xfId="3186" xr:uid="{00000000-0005-0000-0000-0000830C0000}"/>
    <cellStyle name="Normal 28 3 2 2 2 4 2" xfId="13260" xr:uid="{00000000-0005-0000-0000-0000DD330000}"/>
    <cellStyle name="Normal 28 3 2 2 2 4 2 3" xfId="28355" xr:uid="{00000000-0005-0000-0000-0000D76E0000}"/>
    <cellStyle name="Normal 28 3 2 2 2 4 3" xfId="8240" xr:uid="{00000000-0005-0000-0000-000041200000}"/>
    <cellStyle name="Normal 28 3 2 2 2 4 3 3" xfId="23338" xr:uid="{00000000-0005-0000-0000-00003E5B0000}"/>
    <cellStyle name="Normal 28 3 2 2 2 4 5" xfId="18325" xr:uid="{00000000-0005-0000-0000-0000A9470000}"/>
    <cellStyle name="Normal 28 3 2 2 2 5" xfId="4879" xr:uid="{00000000-0005-0000-0000-000020130000}"/>
    <cellStyle name="Normal 28 3 2 2 2 5 2" xfId="14931" xr:uid="{00000000-0005-0000-0000-0000643A0000}"/>
    <cellStyle name="Normal 28 3 2 2 2 5 2 3" xfId="30026" xr:uid="{00000000-0005-0000-0000-00005E750000}"/>
    <cellStyle name="Normal 28 3 2 2 2 5 3" xfId="9911" xr:uid="{00000000-0005-0000-0000-0000C8260000}"/>
    <cellStyle name="Normal 28 3 2 2 2 5 3 3" xfId="25009" xr:uid="{00000000-0005-0000-0000-0000C5610000}"/>
    <cellStyle name="Normal 28 3 2 2 2 5 5" xfId="19996" xr:uid="{00000000-0005-0000-0000-0000304E0000}"/>
    <cellStyle name="Normal 28 3 2 2 2 6" xfId="11589" xr:uid="{00000000-0005-0000-0000-0000562D0000}"/>
    <cellStyle name="Normal 28 3 2 2 2 6 3" xfId="26684" xr:uid="{00000000-0005-0000-0000-000050680000}"/>
    <cellStyle name="Normal 28 3 2 2 2 7" xfId="6568" xr:uid="{00000000-0005-0000-0000-0000B9190000}"/>
    <cellStyle name="Normal 28 3 2 2 2 7 3" xfId="21667" xr:uid="{00000000-0005-0000-0000-0000B7540000}"/>
    <cellStyle name="Normal 28 3 2 2 2 9" xfId="16654" xr:uid="{00000000-0005-0000-0000-000022410000}"/>
    <cellStyle name="Normal 28 3 2 2 3" xfId="1705" xr:uid="{00000000-0005-0000-0000-0000B9060000}"/>
    <cellStyle name="Normal 28 3 2 2 3 2" xfId="2544" xr:uid="{00000000-0005-0000-0000-0000000A0000}"/>
    <cellStyle name="Normal 28 3 2 2 3 2 2" xfId="4233" xr:uid="{00000000-0005-0000-0000-00009A100000}"/>
    <cellStyle name="Normal 28 3 2 2 3 2 2 2" xfId="14306" xr:uid="{00000000-0005-0000-0000-0000F3370000}"/>
    <cellStyle name="Normal 28 3 2 2 3 2 2 2 3" xfId="29401" xr:uid="{00000000-0005-0000-0000-0000ED720000}"/>
    <cellStyle name="Normal 28 3 2 2 3 2 2 3" xfId="9286" xr:uid="{00000000-0005-0000-0000-000057240000}"/>
    <cellStyle name="Normal 28 3 2 2 3 2 2 3 3" xfId="24384" xr:uid="{00000000-0005-0000-0000-0000545F0000}"/>
    <cellStyle name="Normal 28 3 2 2 3 2 2 5" xfId="19371" xr:uid="{00000000-0005-0000-0000-0000BF4B0000}"/>
    <cellStyle name="Normal 28 3 2 2 3 2 3" xfId="5925" xr:uid="{00000000-0005-0000-0000-000036170000}"/>
    <cellStyle name="Normal 28 3 2 2 3 2 3 2" xfId="15977" xr:uid="{00000000-0005-0000-0000-00007A3E0000}"/>
    <cellStyle name="Normal 28 3 2 2 3 2 3 2 3" xfId="31072" xr:uid="{00000000-0005-0000-0000-000074790000}"/>
    <cellStyle name="Normal 28 3 2 2 3 2 3 3" xfId="10957" xr:uid="{00000000-0005-0000-0000-0000DE2A0000}"/>
    <cellStyle name="Normal 28 3 2 2 3 2 3 3 3" xfId="26055" xr:uid="{00000000-0005-0000-0000-0000DB650000}"/>
    <cellStyle name="Normal 28 3 2 2 3 2 3 5" xfId="21042" xr:uid="{00000000-0005-0000-0000-000046520000}"/>
    <cellStyle name="Normal 28 3 2 2 3 2 4" xfId="12635" xr:uid="{00000000-0005-0000-0000-00006C310000}"/>
    <cellStyle name="Normal 28 3 2 2 3 2 4 3" xfId="27730" xr:uid="{00000000-0005-0000-0000-0000666C0000}"/>
    <cellStyle name="Normal 28 3 2 2 3 2 5" xfId="7614" xr:uid="{00000000-0005-0000-0000-0000CF1D0000}"/>
    <cellStyle name="Normal 28 3 2 2 3 2 5 3" xfId="22713" xr:uid="{00000000-0005-0000-0000-0000CD580000}"/>
    <cellStyle name="Normal 28 3 2 2 3 2 7" xfId="17700" xr:uid="{00000000-0005-0000-0000-000038450000}"/>
    <cellStyle name="Normal 28 3 2 2 3 3" xfId="3396" xr:uid="{00000000-0005-0000-0000-0000550D0000}"/>
    <cellStyle name="Normal 28 3 2 2 3 3 2" xfId="13470" xr:uid="{00000000-0005-0000-0000-0000AF340000}"/>
    <cellStyle name="Normal 28 3 2 2 3 3 2 3" xfId="28565" xr:uid="{00000000-0005-0000-0000-0000A96F0000}"/>
    <cellStyle name="Normal 28 3 2 2 3 3 3" xfId="8450" xr:uid="{00000000-0005-0000-0000-000013210000}"/>
    <cellStyle name="Normal 28 3 2 2 3 3 3 3" xfId="23548" xr:uid="{00000000-0005-0000-0000-0000105C0000}"/>
    <cellStyle name="Normal 28 3 2 2 3 3 5" xfId="18535" xr:uid="{00000000-0005-0000-0000-00007B480000}"/>
    <cellStyle name="Normal 28 3 2 2 3 4" xfId="5089" xr:uid="{00000000-0005-0000-0000-0000F2130000}"/>
    <cellStyle name="Normal 28 3 2 2 3 4 2" xfId="15141" xr:uid="{00000000-0005-0000-0000-0000363B0000}"/>
    <cellStyle name="Normal 28 3 2 2 3 4 2 3" xfId="30236" xr:uid="{00000000-0005-0000-0000-000030760000}"/>
    <cellStyle name="Normal 28 3 2 2 3 4 3" xfId="10121" xr:uid="{00000000-0005-0000-0000-00009A270000}"/>
    <cellStyle name="Normal 28 3 2 2 3 4 3 3" xfId="25219" xr:uid="{00000000-0005-0000-0000-000097620000}"/>
    <cellStyle name="Normal 28 3 2 2 3 4 5" xfId="20206" xr:uid="{00000000-0005-0000-0000-0000024F0000}"/>
    <cellStyle name="Normal 28 3 2 2 3 5" xfId="11799" xr:uid="{00000000-0005-0000-0000-0000282E0000}"/>
    <cellStyle name="Normal 28 3 2 2 3 5 3" xfId="26894" xr:uid="{00000000-0005-0000-0000-000022690000}"/>
    <cellStyle name="Normal 28 3 2 2 3 6" xfId="6778" xr:uid="{00000000-0005-0000-0000-00008B1A0000}"/>
    <cellStyle name="Normal 28 3 2 2 3 6 3" xfId="21877" xr:uid="{00000000-0005-0000-0000-000089550000}"/>
    <cellStyle name="Normal 28 3 2 2 3 8" xfId="16864" xr:uid="{00000000-0005-0000-0000-0000F4410000}"/>
    <cellStyle name="Normal 28 3 2 2 4" xfId="2126" xr:uid="{00000000-0005-0000-0000-00005E080000}"/>
    <cellStyle name="Normal 28 3 2 2 4 2" xfId="3815" xr:uid="{00000000-0005-0000-0000-0000F80E0000}"/>
    <cellStyle name="Normal 28 3 2 2 4 2 2" xfId="13888" xr:uid="{00000000-0005-0000-0000-000051360000}"/>
    <cellStyle name="Normal 28 3 2 2 4 2 2 3" xfId="28983" xr:uid="{00000000-0005-0000-0000-00004B710000}"/>
    <cellStyle name="Normal 28 3 2 2 4 2 3" xfId="8868" xr:uid="{00000000-0005-0000-0000-0000B5220000}"/>
    <cellStyle name="Normal 28 3 2 2 4 2 3 3" xfId="23966" xr:uid="{00000000-0005-0000-0000-0000B25D0000}"/>
    <cellStyle name="Normal 28 3 2 2 4 2 5" xfId="18953" xr:uid="{00000000-0005-0000-0000-00001D4A0000}"/>
    <cellStyle name="Normal 28 3 2 2 4 3" xfId="5507" xr:uid="{00000000-0005-0000-0000-000094150000}"/>
    <cellStyle name="Normal 28 3 2 2 4 3 2" xfId="15559" xr:uid="{00000000-0005-0000-0000-0000D83C0000}"/>
    <cellStyle name="Normal 28 3 2 2 4 3 2 3" xfId="30654" xr:uid="{00000000-0005-0000-0000-0000D2770000}"/>
    <cellStyle name="Normal 28 3 2 2 4 3 3" xfId="10539" xr:uid="{00000000-0005-0000-0000-00003C290000}"/>
    <cellStyle name="Normal 28 3 2 2 4 3 3 3" xfId="25637" xr:uid="{00000000-0005-0000-0000-000039640000}"/>
    <cellStyle name="Normal 28 3 2 2 4 3 5" xfId="20624" xr:uid="{00000000-0005-0000-0000-0000A4500000}"/>
    <cellStyle name="Normal 28 3 2 2 4 4" xfId="12217" xr:uid="{00000000-0005-0000-0000-0000CA2F0000}"/>
    <cellStyle name="Normal 28 3 2 2 4 4 3" xfId="27312" xr:uid="{00000000-0005-0000-0000-0000C46A0000}"/>
    <cellStyle name="Normal 28 3 2 2 4 5" xfId="7196" xr:uid="{00000000-0005-0000-0000-00002D1C0000}"/>
    <cellStyle name="Normal 28 3 2 2 4 5 3" xfId="22295" xr:uid="{00000000-0005-0000-0000-00002B570000}"/>
    <cellStyle name="Normal 28 3 2 2 4 7" xfId="17282" xr:uid="{00000000-0005-0000-0000-000096430000}"/>
    <cellStyle name="Normal 28 3 2 2 5" xfId="2978" xr:uid="{00000000-0005-0000-0000-0000B30B0000}"/>
    <cellStyle name="Normal 28 3 2 2 5 2" xfId="13052" xr:uid="{00000000-0005-0000-0000-00000D330000}"/>
    <cellStyle name="Normal 28 3 2 2 5 2 3" xfId="28147" xr:uid="{00000000-0005-0000-0000-0000076E0000}"/>
    <cellStyle name="Normal 28 3 2 2 5 3" xfId="8032" xr:uid="{00000000-0005-0000-0000-0000711F0000}"/>
    <cellStyle name="Normal 28 3 2 2 5 3 3" xfId="23130" xr:uid="{00000000-0005-0000-0000-00006E5A0000}"/>
    <cellStyle name="Normal 28 3 2 2 5 5" xfId="18117" xr:uid="{00000000-0005-0000-0000-0000D9460000}"/>
    <cellStyle name="Normal 28 3 2 2 6" xfId="4671" xr:uid="{00000000-0005-0000-0000-000050120000}"/>
    <cellStyle name="Normal 28 3 2 2 6 2" xfId="14723" xr:uid="{00000000-0005-0000-0000-000094390000}"/>
    <cellStyle name="Normal 28 3 2 2 6 2 3" xfId="29818" xr:uid="{00000000-0005-0000-0000-00008E740000}"/>
    <cellStyle name="Normal 28 3 2 2 6 3" xfId="9703" xr:uid="{00000000-0005-0000-0000-0000F8250000}"/>
    <cellStyle name="Normal 28 3 2 2 6 3 3" xfId="24801" xr:uid="{00000000-0005-0000-0000-0000F5600000}"/>
    <cellStyle name="Normal 28 3 2 2 6 5" xfId="19788" xr:uid="{00000000-0005-0000-0000-0000604D0000}"/>
    <cellStyle name="Normal 28 3 2 2 7" xfId="11381" xr:uid="{00000000-0005-0000-0000-0000862C0000}"/>
    <cellStyle name="Normal 28 3 2 2 7 3" xfId="26476" xr:uid="{00000000-0005-0000-0000-000080670000}"/>
    <cellStyle name="Normal 28 3 2 2 8" xfId="6360" xr:uid="{00000000-0005-0000-0000-0000E9180000}"/>
    <cellStyle name="Normal 28 3 2 2 8 3" xfId="21459" xr:uid="{00000000-0005-0000-0000-0000E7530000}"/>
    <cellStyle name="Normal 28 3 2 3" xfId="1388" xr:uid="{00000000-0005-0000-0000-00007C050000}"/>
    <cellStyle name="Normal 28 3 2 3 2" xfId="1809" xr:uid="{00000000-0005-0000-0000-000021070000}"/>
    <cellStyle name="Normal 28 3 2 3 2 2" xfId="2648" xr:uid="{00000000-0005-0000-0000-0000680A0000}"/>
    <cellStyle name="Normal 28 3 2 3 2 2 2" xfId="4337" xr:uid="{00000000-0005-0000-0000-000002110000}"/>
    <cellStyle name="Normal 28 3 2 3 2 2 2 2" xfId="14410" xr:uid="{00000000-0005-0000-0000-00005B380000}"/>
    <cellStyle name="Normal 28 3 2 3 2 2 2 2 3" xfId="29505" xr:uid="{00000000-0005-0000-0000-000055730000}"/>
    <cellStyle name="Normal 28 3 2 3 2 2 2 3" xfId="9390" xr:uid="{00000000-0005-0000-0000-0000BF240000}"/>
    <cellStyle name="Normal 28 3 2 3 2 2 2 3 3" xfId="24488" xr:uid="{00000000-0005-0000-0000-0000BC5F0000}"/>
    <cellStyle name="Normal 28 3 2 3 2 2 2 5" xfId="19475" xr:uid="{00000000-0005-0000-0000-0000274C0000}"/>
    <cellStyle name="Normal 28 3 2 3 2 2 3" xfId="6029" xr:uid="{00000000-0005-0000-0000-00009E170000}"/>
    <cellStyle name="Normal 28 3 2 3 2 2 3 2" xfId="16081" xr:uid="{00000000-0005-0000-0000-0000E23E0000}"/>
    <cellStyle name="Normal 28 3 2 3 2 2 3 2 3" xfId="31176" xr:uid="{00000000-0005-0000-0000-0000DC790000}"/>
    <cellStyle name="Normal 28 3 2 3 2 2 3 3" xfId="11061" xr:uid="{00000000-0005-0000-0000-0000462B0000}"/>
    <cellStyle name="Normal 28 3 2 3 2 2 3 3 3" xfId="26159" xr:uid="{00000000-0005-0000-0000-000043660000}"/>
    <cellStyle name="Normal 28 3 2 3 2 2 3 5" xfId="21146" xr:uid="{00000000-0005-0000-0000-0000AE520000}"/>
    <cellStyle name="Normal 28 3 2 3 2 2 4" xfId="12739" xr:uid="{00000000-0005-0000-0000-0000D4310000}"/>
    <cellStyle name="Normal 28 3 2 3 2 2 4 3" xfId="27834" xr:uid="{00000000-0005-0000-0000-0000CE6C0000}"/>
    <cellStyle name="Normal 28 3 2 3 2 2 5" xfId="7718" xr:uid="{00000000-0005-0000-0000-0000371E0000}"/>
    <cellStyle name="Normal 28 3 2 3 2 2 5 3" xfId="22817" xr:uid="{00000000-0005-0000-0000-000035590000}"/>
    <cellStyle name="Normal 28 3 2 3 2 2 7" xfId="17804" xr:uid="{00000000-0005-0000-0000-0000A0450000}"/>
    <cellStyle name="Normal 28 3 2 3 2 3" xfId="3500" xr:uid="{00000000-0005-0000-0000-0000BD0D0000}"/>
    <cellStyle name="Normal 28 3 2 3 2 3 2" xfId="13574" xr:uid="{00000000-0005-0000-0000-000017350000}"/>
    <cellStyle name="Normal 28 3 2 3 2 3 2 3" xfId="28669" xr:uid="{00000000-0005-0000-0000-000011700000}"/>
    <cellStyle name="Normal 28 3 2 3 2 3 3" xfId="8554" xr:uid="{00000000-0005-0000-0000-00007B210000}"/>
    <cellStyle name="Normal 28 3 2 3 2 3 3 3" xfId="23652" xr:uid="{00000000-0005-0000-0000-0000785C0000}"/>
    <cellStyle name="Normal 28 3 2 3 2 3 5" xfId="18639" xr:uid="{00000000-0005-0000-0000-0000E3480000}"/>
    <cellStyle name="Normal 28 3 2 3 2 4" xfId="5193" xr:uid="{00000000-0005-0000-0000-00005A140000}"/>
    <cellStyle name="Normal 28 3 2 3 2 4 2" xfId="15245" xr:uid="{00000000-0005-0000-0000-00009E3B0000}"/>
    <cellStyle name="Normal 28 3 2 3 2 4 2 3" xfId="30340" xr:uid="{00000000-0005-0000-0000-000098760000}"/>
    <cellStyle name="Normal 28 3 2 3 2 4 3" xfId="10225" xr:uid="{00000000-0005-0000-0000-000002280000}"/>
    <cellStyle name="Normal 28 3 2 3 2 4 3 3" xfId="25323" xr:uid="{00000000-0005-0000-0000-0000FF620000}"/>
    <cellStyle name="Normal 28 3 2 3 2 4 5" xfId="20310" xr:uid="{00000000-0005-0000-0000-00006A4F0000}"/>
    <cellStyle name="Normal 28 3 2 3 2 5" xfId="11903" xr:uid="{00000000-0005-0000-0000-0000902E0000}"/>
    <cellStyle name="Normal 28 3 2 3 2 5 3" xfId="26998" xr:uid="{00000000-0005-0000-0000-00008A690000}"/>
    <cellStyle name="Normal 28 3 2 3 2 6" xfId="6882" xr:uid="{00000000-0005-0000-0000-0000F31A0000}"/>
    <cellStyle name="Normal 28 3 2 3 2 6 3" xfId="21981" xr:uid="{00000000-0005-0000-0000-0000F1550000}"/>
    <cellStyle name="Normal 28 3 2 3 2 8" xfId="16968" xr:uid="{00000000-0005-0000-0000-00005C420000}"/>
    <cellStyle name="Normal 28 3 2 3 3" xfId="2230" xr:uid="{00000000-0005-0000-0000-0000C6080000}"/>
    <cellStyle name="Normal 28 3 2 3 3 2" xfId="3919" xr:uid="{00000000-0005-0000-0000-0000600F0000}"/>
    <cellStyle name="Normal 28 3 2 3 3 2 2" xfId="13992" xr:uid="{00000000-0005-0000-0000-0000B9360000}"/>
    <cellStyle name="Normal 28 3 2 3 3 2 2 3" xfId="29087" xr:uid="{00000000-0005-0000-0000-0000B3710000}"/>
    <cellStyle name="Normal 28 3 2 3 3 2 3" xfId="8972" xr:uid="{00000000-0005-0000-0000-00001D230000}"/>
    <cellStyle name="Normal 28 3 2 3 3 2 3 3" xfId="24070" xr:uid="{00000000-0005-0000-0000-00001A5E0000}"/>
    <cellStyle name="Normal 28 3 2 3 3 2 5" xfId="19057" xr:uid="{00000000-0005-0000-0000-0000854A0000}"/>
    <cellStyle name="Normal 28 3 2 3 3 3" xfId="5611" xr:uid="{00000000-0005-0000-0000-0000FC150000}"/>
    <cellStyle name="Normal 28 3 2 3 3 3 2" xfId="15663" xr:uid="{00000000-0005-0000-0000-0000403D0000}"/>
    <cellStyle name="Normal 28 3 2 3 3 3 2 3" xfId="30758" xr:uid="{00000000-0005-0000-0000-00003A780000}"/>
    <cellStyle name="Normal 28 3 2 3 3 3 3" xfId="10643" xr:uid="{00000000-0005-0000-0000-0000A4290000}"/>
    <cellStyle name="Normal 28 3 2 3 3 3 3 3" xfId="25741" xr:uid="{00000000-0005-0000-0000-0000A1640000}"/>
    <cellStyle name="Normal 28 3 2 3 3 3 5" xfId="20728" xr:uid="{00000000-0005-0000-0000-00000C510000}"/>
    <cellStyle name="Normal 28 3 2 3 3 4" xfId="12321" xr:uid="{00000000-0005-0000-0000-000032300000}"/>
    <cellStyle name="Normal 28 3 2 3 3 4 3" xfId="27416" xr:uid="{00000000-0005-0000-0000-00002C6B0000}"/>
    <cellStyle name="Normal 28 3 2 3 3 5" xfId="7300" xr:uid="{00000000-0005-0000-0000-0000951C0000}"/>
    <cellStyle name="Normal 28 3 2 3 3 5 3" xfId="22399" xr:uid="{00000000-0005-0000-0000-000093570000}"/>
    <cellStyle name="Normal 28 3 2 3 3 7" xfId="17386" xr:uid="{00000000-0005-0000-0000-0000FE430000}"/>
    <cellStyle name="Normal 28 3 2 3 4" xfId="3082" xr:uid="{00000000-0005-0000-0000-00001B0C0000}"/>
    <cellStyle name="Normal 28 3 2 3 4 2" xfId="13156" xr:uid="{00000000-0005-0000-0000-000075330000}"/>
    <cellStyle name="Normal 28 3 2 3 4 2 3" xfId="28251" xr:uid="{00000000-0005-0000-0000-00006F6E0000}"/>
    <cellStyle name="Normal 28 3 2 3 4 3" xfId="8136" xr:uid="{00000000-0005-0000-0000-0000D91F0000}"/>
    <cellStyle name="Normal 28 3 2 3 4 3 3" xfId="23234" xr:uid="{00000000-0005-0000-0000-0000D65A0000}"/>
    <cellStyle name="Normal 28 3 2 3 4 5" xfId="18221" xr:uid="{00000000-0005-0000-0000-000041470000}"/>
    <cellStyle name="Normal 28 3 2 3 5" xfId="4775" xr:uid="{00000000-0005-0000-0000-0000B8120000}"/>
    <cellStyle name="Normal 28 3 2 3 5 2" xfId="14827" xr:uid="{00000000-0005-0000-0000-0000FC390000}"/>
    <cellStyle name="Normal 28 3 2 3 5 2 3" xfId="29922" xr:uid="{00000000-0005-0000-0000-0000F6740000}"/>
    <cellStyle name="Normal 28 3 2 3 5 3" xfId="9807" xr:uid="{00000000-0005-0000-0000-000060260000}"/>
    <cellStyle name="Normal 28 3 2 3 5 3 3" xfId="24905" xr:uid="{00000000-0005-0000-0000-00005D610000}"/>
    <cellStyle name="Normal 28 3 2 3 5 5" xfId="19892" xr:uid="{00000000-0005-0000-0000-0000C84D0000}"/>
    <cellStyle name="Normal 28 3 2 3 6" xfId="11485" xr:uid="{00000000-0005-0000-0000-0000EE2C0000}"/>
    <cellStyle name="Normal 28 3 2 3 6 3" xfId="26580" xr:uid="{00000000-0005-0000-0000-0000E8670000}"/>
    <cellStyle name="Normal 28 3 2 3 7" xfId="6464" xr:uid="{00000000-0005-0000-0000-000051190000}"/>
    <cellStyle name="Normal 28 3 2 3 7 3" xfId="21563" xr:uid="{00000000-0005-0000-0000-00004F540000}"/>
    <cellStyle name="Normal 28 3 2 3 9" xfId="16550" xr:uid="{00000000-0005-0000-0000-0000BA400000}"/>
    <cellStyle name="Normal 28 3 2 4" xfId="1601" xr:uid="{00000000-0005-0000-0000-000051060000}"/>
    <cellStyle name="Normal 28 3 2 4 2" xfId="2440" xr:uid="{00000000-0005-0000-0000-000098090000}"/>
    <cellStyle name="Normal 28 3 2 4 2 2" xfId="4129" xr:uid="{00000000-0005-0000-0000-000032100000}"/>
    <cellStyle name="Normal 28 3 2 4 2 2 2" xfId="14202" xr:uid="{00000000-0005-0000-0000-00008B370000}"/>
    <cellStyle name="Normal 28 3 2 4 2 2 2 3" xfId="29297" xr:uid="{00000000-0005-0000-0000-000085720000}"/>
    <cellStyle name="Normal 28 3 2 4 2 2 3" xfId="9182" xr:uid="{00000000-0005-0000-0000-0000EF230000}"/>
    <cellStyle name="Normal 28 3 2 4 2 2 3 3" xfId="24280" xr:uid="{00000000-0005-0000-0000-0000EC5E0000}"/>
    <cellStyle name="Normal 28 3 2 4 2 2 5" xfId="19267" xr:uid="{00000000-0005-0000-0000-0000574B0000}"/>
    <cellStyle name="Normal 28 3 2 4 2 3" xfId="5821" xr:uid="{00000000-0005-0000-0000-0000CE160000}"/>
    <cellStyle name="Normal 28 3 2 4 2 3 2" xfId="15873" xr:uid="{00000000-0005-0000-0000-0000123E0000}"/>
    <cellStyle name="Normal 28 3 2 4 2 3 2 3" xfId="30968" xr:uid="{00000000-0005-0000-0000-00000C790000}"/>
    <cellStyle name="Normal 28 3 2 4 2 3 3" xfId="10853" xr:uid="{00000000-0005-0000-0000-0000762A0000}"/>
    <cellStyle name="Normal 28 3 2 4 2 3 3 3" xfId="25951" xr:uid="{00000000-0005-0000-0000-000073650000}"/>
    <cellStyle name="Normal 28 3 2 4 2 3 5" xfId="20938" xr:uid="{00000000-0005-0000-0000-0000DE510000}"/>
    <cellStyle name="Normal 28 3 2 4 2 4" xfId="12531" xr:uid="{00000000-0005-0000-0000-000004310000}"/>
    <cellStyle name="Normal 28 3 2 4 2 4 3" xfId="27626" xr:uid="{00000000-0005-0000-0000-0000FE6B0000}"/>
    <cellStyle name="Normal 28 3 2 4 2 5" xfId="7510" xr:uid="{00000000-0005-0000-0000-0000671D0000}"/>
    <cellStyle name="Normal 28 3 2 4 2 5 3" xfId="22609" xr:uid="{00000000-0005-0000-0000-000065580000}"/>
    <cellStyle name="Normal 28 3 2 4 2 7" xfId="17596" xr:uid="{00000000-0005-0000-0000-0000D0440000}"/>
    <cellStyle name="Normal 28 3 2 4 3" xfId="3292" xr:uid="{00000000-0005-0000-0000-0000ED0C0000}"/>
    <cellStyle name="Normal 28 3 2 4 3 2" xfId="13366" xr:uid="{00000000-0005-0000-0000-000047340000}"/>
    <cellStyle name="Normal 28 3 2 4 3 2 3" xfId="28461" xr:uid="{00000000-0005-0000-0000-0000416F0000}"/>
    <cellStyle name="Normal 28 3 2 4 3 3" xfId="8346" xr:uid="{00000000-0005-0000-0000-0000AB200000}"/>
    <cellStyle name="Normal 28 3 2 4 3 3 3" xfId="23444" xr:uid="{00000000-0005-0000-0000-0000A85B0000}"/>
    <cellStyle name="Normal 28 3 2 4 3 5" xfId="18431" xr:uid="{00000000-0005-0000-0000-000013480000}"/>
    <cellStyle name="Normal 28 3 2 4 4" xfId="4985" xr:uid="{00000000-0005-0000-0000-00008A130000}"/>
    <cellStyle name="Normal 28 3 2 4 4 2" xfId="15037" xr:uid="{00000000-0005-0000-0000-0000CE3A0000}"/>
    <cellStyle name="Normal 28 3 2 4 4 2 3" xfId="30132" xr:uid="{00000000-0005-0000-0000-0000C8750000}"/>
    <cellStyle name="Normal 28 3 2 4 4 3" xfId="10017" xr:uid="{00000000-0005-0000-0000-000032270000}"/>
    <cellStyle name="Normal 28 3 2 4 4 3 3" xfId="25115" xr:uid="{00000000-0005-0000-0000-00002F620000}"/>
    <cellStyle name="Normal 28 3 2 4 4 5" xfId="20102" xr:uid="{00000000-0005-0000-0000-00009A4E0000}"/>
    <cellStyle name="Normal 28 3 2 4 5" xfId="11695" xr:uid="{00000000-0005-0000-0000-0000C02D0000}"/>
    <cellStyle name="Normal 28 3 2 4 5 3" xfId="26790" xr:uid="{00000000-0005-0000-0000-0000BA680000}"/>
    <cellStyle name="Normal 28 3 2 4 6" xfId="6674" xr:uid="{00000000-0005-0000-0000-0000231A0000}"/>
    <cellStyle name="Normal 28 3 2 4 6 3" xfId="21773" xr:uid="{00000000-0005-0000-0000-000021550000}"/>
    <cellStyle name="Normal 28 3 2 4 8" xfId="16760" xr:uid="{00000000-0005-0000-0000-00008C410000}"/>
    <cellStyle name="Normal 28 3 2 5" xfId="2022" xr:uid="{00000000-0005-0000-0000-0000F6070000}"/>
    <cellStyle name="Normal 28 3 2 5 2" xfId="3711" xr:uid="{00000000-0005-0000-0000-0000900E0000}"/>
    <cellStyle name="Normal 28 3 2 5 2 2" xfId="13784" xr:uid="{00000000-0005-0000-0000-0000E9350000}"/>
    <cellStyle name="Normal 28 3 2 5 2 2 3" xfId="28879" xr:uid="{00000000-0005-0000-0000-0000E3700000}"/>
    <cellStyle name="Normal 28 3 2 5 2 3" xfId="8764" xr:uid="{00000000-0005-0000-0000-00004D220000}"/>
    <cellStyle name="Normal 28 3 2 5 2 3 3" xfId="23862" xr:uid="{00000000-0005-0000-0000-00004A5D0000}"/>
    <cellStyle name="Normal 28 3 2 5 2 5" xfId="18849" xr:uid="{00000000-0005-0000-0000-0000B5490000}"/>
    <cellStyle name="Normal 28 3 2 5 3" xfId="5403" xr:uid="{00000000-0005-0000-0000-00002C150000}"/>
    <cellStyle name="Normal 28 3 2 5 3 2" xfId="15455" xr:uid="{00000000-0005-0000-0000-0000703C0000}"/>
    <cellStyle name="Normal 28 3 2 5 3 2 3" xfId="30550" xr:uid="{00000000-0005-0000-0000-00006A770000}"/>
    <cellStyle name="Normal 28 3 2 5 3 3" xfId="10435" xr:uid="{00000000-0005-0000-0000-0000D4280000}"/>
    <cellStyle name="Normal 28 3 2 5 3 3 3" xfId="25533" xr:uid="{00000000-0005-0000-0000-0000D1630000}"/>
    <cellStyle name="Normal 28 3 2 5 3 5" xfId="20520" xr:uid="{00000000-0005-0000-0000-00003C500000}"/>
    <cellStyle name="Normal 28 3 2 5 4" xfId="12113" xr:uid="{00000000-0005-0000-0000-0000622F0000}"/>
    <cellStyle name="Normal 28 3 2 5 4 3" xfId="27208" xr:uid="{00000000-0005-0000-0000-00005C6A0000}"/>
    <cellStyle name="Normal 28 3 2 5 5" xfId="7092" xr:uid="{00000000-0005-0000-0000-0000C51B0000}"/>
    <cellStyle name="Normal 28 3 2 5 5 3" xfId="22191" xr:uid="{00000000-0005-0000-0000-0000C3560000}"/>
    <cellStyle name="Normal 28 3 2 5 7" xfId="17178" xr:uid="{00000000-0005-0000-0000-00002E430000}"/>
    <cellStyle name="Normal 28 3 2 6" xfId="2874" xr:uid="{00000000-0005-0000-0000-00004B0B0000}"/>
    <cellStyle name="Normal 28 3 2 6 2" xfId="12948" xr:uid="{00000000-0005-0000-0000-0000A5320000}"/>
    <cellStyle name="Normal 28 3 2 6 2 3" xfId="28043" xr:uid="{00000000-0005-0000-0000-00009F6D0000}"/>
    <cellStyle name="Normal 28 3 2 6 3" xfId="7928" xr:uid="{00000000-0005-0000-0000-0000091F0000}"/>
    <cellStyle name="Normal 28 3 2 6 3 3" xfId="23026" xr:uid="{00000000-0005-0000-0000-0000065A0000}"/>
    <cellStyle name="Normal 28 3 2 6 5" xfId="18013" xr:uid="{00000000-0005-0000-0000-000071460000}"/>
    <cellStyle name="Normal 28 3 2 7" xfId="4567" xr:uid="{00000000-0005-0000-0000-0000E8110000}"/>
    <cellStyle name="Normal 28 3 2 7 2" xfId="14619" xr:uid="{00000000-0005-0000-0000-00002C390000}"/>
    <cellStyle name="Normal 28 3 2 7 2 3" xfId="29714" xr:uid="{00000000-0005-0000-0000-000026740000}"/>
    <cellStyle name="Normal 28 3 2 7 3" xfId="9599" xr:uid="{00000000-0005-0000-0000-000090250000}"/>
    <cellStyle name="Normal 28 3 2 7 3 3" xfId="24697" xr:uid="{00000000-0005-0000-0000-00008D600000}"/>
    <cellStyle name="Normal 28 3 2 7 5" xfId="19684" xr:uid="{00000000-0005-0000-0000-0000F84C0000}"/>
    <cellStyle name="Normal 28 3 2 8" xfId="11277" xr:uid="{00000000-0005-0000-0000-00001E2C0000}"/>
    <cellStyle name="Normal 28 3 2 8 3" xfId="26372" xr:uid="{00000000-0005-0000-0000-000018670000}"/>
    <cellStyle name="Normal 28 3 2 9" xfId="6256" xr:uid="{00000000-0005-0000-0000-000081180000}"/>
    <cellStyle name="Normal 28 3 2 9 3" xfId="21355" xr:uid="{00000000-0005-0000-0000-00007F530000}"/>
    <cellStyle name="Normal 28 3 3" xfId="1221" xr:uid="{00000000-0005-0000-0000-0000D5040000}"/>
    <cellStyle name="Normal 28 3 3 10" xfId="16394" xr:uid="{00000000-0005-0000-0000-00001E400000}"/>
    <cellStyle name="Normal 28 3 3 2" xfId="1440" xr:uid="{00000000-0005-0000-0000-0000B0050000}"/>
    <cellStyle name="Normal 28 3 3 2 2" xfId="1861" xr:uid="{00000000-0005-0000-0000-000055070000}"/>
    <cellStyle name="Normal 28 3 3 2 2 2" xfId="2700" xr:uid="{00000000-0005-0000-0000-00009C0A0000}"/>
    <cellStyle name="Normal 28 3 3 2 2 2 2" xfId="4389" xr:uid="{00000000-0005-0000-0000-000036110000}"/>
    <cellStyle name="Normal 28 3 3 2 2 2 2 2" xfId="14462" xr:uid="{00000000-0005-0000-0000-00008F380000}"/>
    <cellStyle name="Normal 28 3 3 2 2 2 2 2 3" xfId="29557" xr:uid="{00000000-0005-0000-0000-000089730000}"/>
    <cellStyle name="Normal 28 3 3 2 2 2 2 3" xfId="9442" xr:uid="{00000000-0005-0000-0000-0000F3240000}"/>
    <cellStyle name="Normal 28 3 3 2 2 2 2 3 3" xfId="24540" xr:uid="{00000000-0005-0000-0000-0000F05F0000}"/>
    <cellStyle name="Normal 28 3 3 2 2 2 2 5" xfId="19527" xr:uid="{00000000-0005-0000-0000-00005B4C0000}"/>
    <cellStyle name="Normal 28 3 3 2 2 2 3" xfId="6081" xr:uid="{00000000-0005-0000-0000-0000D2170000}"/>
    <cellStyle name="Normal 28 3 3 2 2 2 3 2" xfId="16133" xr:uid="{00000000-0005-0000-0000-0000163F0000}"/>
    <cellStyle name="Normal 28 3 3 2 2 2 3 2 3" xfId="31228" xr:uid="{00000000-0005-0000-0000-0000107A0000}"/>
    <cellStyle name="Normal 28 3 3 2 2 2 3 3" xfId="11113" xr:uid="{00000000-0005-0000-0000-00007A2B0000}"/>
    <cellStyle name="Normal 28 3 3 2 2 2 3 3 3" xfId="26211" xr:uid="{00000000-0005-0000-0000-000077660000}"/>
    <cellStyle name="Normal 28 3 3 2 2 2 3 5" xfId="21198" xr:uid="{00000000-0005-0000-0000-0000E2520000}"/>
    <cellStyle name="Normal 28 3 3 2 2 2 4" xfId="12791" xr:uid="{00000000-0005-0000-0000-000008320000}"/>
    <cellStyle name="Normal 28 3 3 2 2 2 4 3" xfId="27886" xr:uid="{00000000-0005-0000-0000-0000026D0000}"/>
    <cellStyle name="Normal 28 3 3 2 2 2 5" xfId="7770" xr:uid="{00000000-0005-0000-0000-00006B1E0000}"/>
    <cellStyle name="Normal 28 3 3 2 2 2 5 3" xfId="22869" xr:uid="{00000000-0005-0000-0000-000069590000}"/>
    <cellStyle name="Normal 28 3 3 2 2 2 7" xfId="17856" xr:uid="{00000000-0005-0000-0000-0000D4450000}"/>
    <cellStyle name="Normal 28 3 3 2 2 3" xfId="3552" xr:uid="{00000000-0005-0000-0000-0000F10D0000}"/>
    <cellStyle name="Normal 28 3 3 2 2 3 2" xfId="13626" xr:uid="{00000000-0005-0000-0000-00004B350000}"/>
    <cellStyle name="Normal 28 3 3 2 2 3 2 3" xfId="28721" xr:uid="{00000000-0005-0000-0000-000045700000}"/>
    <cellStyle name="Normal 28 3 3 2 2 3 3" xfId="8606" xr:uid="{00000000-0005-0000-0000-0000AF210000}"/>
    <cellStyle name="Normal 28 3 3 2 2 3 3 3" xfId="23704" xr:uid="{00000000-0005-0000-0000-0000AC5C0000}"/>
    <cellStyle name="Normal 28 3 3 2 2 3 5" xfId="18691" xr:uid="{00000000-0005-0000-0000-000017490000}"/>
    <cellStyle name="Normal 28 3 3 2 2 4" xfId="5245" xr:uid="{00000000-0005-0000-0000-00008E140000}"/>
    <cellStyle name="Normal 28 3 3 2 2 4 2" xfId="15297" xr:uid="{00000000-0005-0000-0000-0000D23B0000}"/>
    <cellStyle name="Normal 28 3 3 2 2 4 2 3" xfId="30392" xr:uid="{00000000-0005-0000-0000-0000CC760000}"/>
    <cellStyle name="Normal 28 3 3 2 2 4 3" xfId="10277" xr:uid="{00000000-0005-0000-0000-000036280000}"/>
    <cellStyle name="Normal 28 3 3 2 2 4 3 3" xfId="25375" xr:uid="{00000000-0005-0000-0000-000033630000}"/>
    <cellStyle name="Normal 28 3 3 2 2 4 5" xfId="20362" xr:uid="{00000000-0005-0000-0000-00009E4F0000}"/>
    <cellStyle name="Normal 28 3 3 2 2 5" xfId="11955" xr:uid="{00000000-0005-0000-0000-0000C42E0000}"/>
    <cellStyle name="Normal 28 3 3 2 2 5 3" xfId="27050" xr:uid="{00000000-0005-0000-0000-0000BE690000}"/>
    <cellStyle name="Normal 28 3 3 2 2 6" xfId="6934" xr:uid="{00000000-0005-0000-0000-0000271B0000}"/>
    <cellStyle name="Normal 28 3 3 2 2 6 3" xfId="22033" xr:uid="{00000000-0005-0000-0000-000025560000}"/>
    <cellStyle name="Normal 28 3 3 2 2 8" xfId="17020" xr:uid="{00000000-0005-0000-0000-000090420000}"/>
    <cellStyle name="Normal 28 3 3 2 3" xfId="2282" xr:uid="{00000000-0005-0000-0000-0000FA080000}"/>
    <cellStyle name="Normal 28 3 3 2 3 2" xfId="3971" xr:uid="{00000000-0005-0000-0000-0000940F0000}"/>
    <cellStyle name="Normal 28 3 3 2 3 2 2" xfId="14044" xr:uid="{00000000-0005-0000-0000-0000ED360000}"/>
    <cellStyle name="Normal 28 3 3 2 3 2 2 3" xfId="29139" xr:uid="{00000000-0005-0000-0000-0000E7710000}"/>
    <cellStyle name="Normal 28 3 3 2 3 2 3" xfId="9024" xr:uid="{00000000-0005-0000-0000-000051230000}"/>
    <cellStyle name="Normal 28 3 3 2 3 2 3 3" xfId="24122" xr:uid="{00000000-0005-0000-0000-00004E5E0000}"/>
    <cellStyle name="Normal 28 3 3 2 3 2 5" xfId="19109" xr:uid="{00000000-0005-0000-0000-0000B94A0000}"/>
    <cellStyle name="Normal 28 3 3 2 3 3" xfId="5663" xr:uid="{00000000-0005-0000-0000-000030160000}"/>
    <cellStyle name="Normal 28 3 3 2 3 3 2" xfId="15715" xr:uid="{00000000-0005-0000-0000-0000743D0000}"/>
    <cellStyle name="Normal 28 3 3 2 3 3 2 3" xfId="30810" xr:uid="{00000000-0005-0000-0000-00006E780000}"/>
    <cellStyle name="Normal 28 3 3 2 3 3 3" xfId="10695" xr:uid="{00000000-0005-0000-0000-0000D8290000}"/>
    <cellStyle name="Normal 28 3 3 2 3 3 3 3" xfId="25793" xr:uid="{00000000-0005-0000-0000-0000D5640000}"/>
    <cellStyle name="Normal 28 3 3 2 3 3 5" xfId="20780" xr:uid="{00000000-0005-0000-0000-000040510000}"/>
    <cellStyle name="Normal 28 3 3 2 3 4" xfId="12373" xr:uid="{00000000-0005-0000-0000-000066300000}"/>
    <cellStyle name="Normal 28 3 3 2 3 4 3" xfId="27468" xr:uid="{00000000-0005-0000-0000-0000606B0000}"/>
    <cellStyle name="Normal 28 3 3 2 3 5" xfId="7352" xr:uid="{00000000-0005-0000-0000-0000C91C0000}"/>
    <cellStyle name="Normal 28 3 3 2 3 5 3" xfId="22451" xr:uid="{00000000-0005-0000-0000-0000C7570000}"/>
    <cellStyle name="Normal 28 3 3 2 3 7" xfId="17438" xr:uid="{00000000-0005-0000-0000-000032440000}"/>
    <cellStyle name="Normal 28 3 3 2 4" xfId="3134" xr:uid="{00000000-0005-0000-0000-00004F0C0000}"/>
    <cellStyle name="Normal 28 3 3 2 4 2" xfId="13208" xr:uid="{00000000-0005-0000-0000-0000A9330000}"/>
    <cellStyle name="Normal 28 3 3 2 4 2 3" xfId="28303" xr:uid="{00000000-0005-0000-0000-0000A36E0000}"/>
    <cellStyle name="Normal 28 3 3 2 4 3" xfId="8188" xr:uid="{00000000-0005-0000-0000-00000D200000}"/>
    <cellStyle name="Normal 28 3 3 2 4 3 3" xfId="23286" xr:uid="{00000000-0005-0000-0000-00000A5B0000}"/>
    <cellStyle name="Normal 28 3 3 2 4 5" xfId="18273" xr:uid="{00000000-0005-0000-0000-000075470000}"/>
    <cellStyle name="Normal 28 3 3 2 5" xfId="4827" xr:uid="{00000000-0005-0000-0000-0000EC120000}"/>
    <cellStyle name="Normal 28 3 3 2 5 2" xfId="14879" xr:uid="{00000000-0005-0000-0000-0000303A0000}"/>
    <cellStyle name="Normal 28 3 3 2 5 2 3" xfId="29974" xr:uid="{00000000-0005-0000-0000-00002A750000}"/>
    <cellStyle name="Normal 28 3 3 2 5 3" xfId="9859" xr:uid="{00000000-0005-0000-0000-000094260000}"/>
    <cellStyle name="Normal 28 3 3 2 5 3 3" xfId="24957" xr:uid="{00000000-0005-0000-0000-000091610000}"/>
    <cellStyle name="Normal 28 3 3 2 5 5" xfId="19944" xr:uid="{00000000-0005-0000-0000-0000FC4D0000}"/>
    <cellStyle name="Normal 28 3 3 2 6" xfId="11537" xr:uid="{00000000-0005-0000-0000-0000222D0000}"/>
    <cellStyle name="Normal 28 3 3 2 6 3" xfId="26632" xr:uid="{00000000-0005-0000-0000-00001C680000}"/>
    <cellStyle name="Normal 28 3 3 2 7" xfId="6516" xr:uid="{00000000-0005-0000-0000-000085190000}"/>
    <cellStyle name="Normal 28 3 3 2 7 3" xfId="21615" xr:uid="{00000000-0005-0000-0000-000083540000}"/>
    <cellStyle name="Normal 28 3 3 2 9" xfId="16602" xr:uid="{00000000-0005-0000-0000-0000EE400000}"/>
    <cellStyle name="Normal 28 3 3 3" xfId="1653" xr:uid="{00000000-0005-0000-0000-000085060000}"/>
    <cellStyle name="Normal 28 3 3 3 2" xfId="2492" xr:uid="{00000000-0005-0000-0000-0000CC090000}"/>
    <cellStyle name="Normal 28 3 3 3 2 2" xfId="4181" xr:uid="{00000000-0005-0000-0000-000066100000}"/>
    <cellStyle name="Normal 28 3 3 3 2 2 2" xfId="14254" xr:uid="{00000000-0005-0000-0000-0000BF370000}"/>
    <cellStyle name="Normal 28 3 3 3 2 2 2 3" xfId="29349" xr:uid="{00000000-0005-0000-0000-0000B9720000}"/>
    <cellStyle name="Normal 28 3 3 3 2 2 3" xfId="9234" xr:uid="{00000000-0005-0000-0000-000023240000}"/>
    <cellStyle name="Normal 28 3 3 3 2 2 3 3" xfId="24332" xr:uid="{00000000-0005-0000-0000-0000205F0000}"/>
    <cellStyle name="Normal 28 3 3 3 2 2 5" xfId="19319" xr:uid="{00000000-0005-0000-0000-00008B4B0000}"/>
    <cellStyle name="Normal 28 3 3 3 2 3" xfId="5873" xr:uid="{00000000-0005-0000-0000-000002170000}"/>
    <cellStyle name="Normal 28 3 3 3 2 3 2" xfId="15925" xr:uid="{00000000-0005-0000-0000-0000463E0000}"/>
    <cellStyle name="Normal 28 3 3 3 2 3 2 3" xfId="31020" xr:uid="{00000000-0005-0000-0000-000040790000}"/>
    <cellStyle name="Normal 28 3 3 3 2 3 3" xfId="10905" xr:uid="{00000000-0005-0000-0000-0000AA2A0000}"/>
    <cellStyle name="Normal 28 3 3 3 2 3 3 3" xfId="26003" xr:uid="{00000000-0005-0000-0000-0000A7650000}"/>
    <cellStyle name="Normal 28 3 3 3 2 3 5" xfId="20990" xr:uid="{00000000-0005-0000-0000-000012520000}"/>
    <cellStyle name="Normal 28 3 3 3 2 4" xfId="12583" xr:uid="{00000000-0005-0000-0000-000038310000}"/>
    <cellStyle name="Normal 28 3 3 3 2 4 3" xfId="27678" xr:uid="{00000000-0005-0000-0000-0000326C0000}"/>
    <cellStyle name="Normal 28 3 3 3 2 5" xfId="7562" xr:uid="{00000000-0005-0000-0000-00009B1D0000}"/>
    <cellStyle name="Normal 28 3 3 3 2 5 3" xfId="22661" xr:uid="{00000000-0005-0000-0000-000099580000}"/>
    <cellStyle name="Normal 28 3 3 3 2 7" xfId="17648" xr:uid="{00000000-0005-0000-0000-000004450000}"/>
    <cellStyle name="Normal 28 3 3 3 3" xfId="3344" xr:uid="{00000000-0005-0000-0000-0000210D0000}"/>
    <cellStyle name="Normal 28 3 3 3 3 2" xfId="13418" xr:uid="{00000000-0005-0000-0000-00007B340000}"/>
    <cellStyle name="Normal 28 3 3 3 3 2 3" xfId="28513" xr:uid="{00000000-0005-0000-0000-0000756F0000}"/>
    <cellStyle name="Normal 28 3 3 3 3 3" xfId="8398" xr:uid="{00000000-0005-0000-0000-0000DF200000}"/>
    <cellStyle name="Normal 28 3 3 3 3 3 3" xfId="23496" xr:uid="{00000000-0005-0000-0000-0000DC5B0000}"/>
    <cellStyle name="Normal 28 3 3 3 3 5" xfId="18483" xr:uid="{00000000-0005-0000-0000-000047480000}"/>
    <cellStyle name="Normal 28 3 3 3 4" xfId="5037" xr:uid="{00000000-0005-0000-0000-0000BE130000}"/>
    <cellStyle name="Normal 28 3 3 3 4 2" xfId="15089" xr:uid="{00000000-0005-0000-0000-0000023B0000}"/>
    <cellStyle name="Normal 28 3 3 3 4 2 3" xfId="30184" xr:uid="{00000000-0005-0000-0000-0000FC750000}"/>
    <cellStyle name="Normal 28 3 3 3 4 3" xfId="10069" xr:uid="{00000000-0005-0000-0000-000066270000}"/>
    <cellStyle name="Normal 28 3 3 3 4 3 3" xfId="25167" xr:uid="{00000000-0005-0000-0000-000063620000}"/>
    <cellStyle name="Normal 28 3 3 3 4 5" xfId="20154" xr:uid="{00000000-0005-0000-0000-0000CE4E0000}"/>
    <cellStyle name="Normal 28 3 3 3 5" xfId="11747" xr:uid="{00000000-0005-0000-0000-0000F42D0000}"/>
    <cellStyle name="Normal 28 3 3 3 5 3" xfId="26842" xr:uid="{00000000-0005-0000-0000-0000EE680000}"/>
    <cellStyle name="Normal 28 3 3 3 6" xfId="6726" xr:uid="{00000000-0005-0000-0000-0000571A0000}"/>
    <cellStyle name="Normal 28 3 3 3 6 3" xfId="21825" xr:uid="{00000000-0005-0000-0000-000055550000}"/>
    <cellStyle name="Normal 28 3 3 3 8" xfId="16812" xr:uid="{00000000-0005-0000-0000-0000C0410000}"/>
    <cellStyle name="Normal 28 3 3 4" xfId="2074" xr:uid="{00000000-0005-0000-0000-00002A080000}"/>
    <cellStyle name="Normal 28 3 3 4 2" xfId="3763" xr:uid="{00000000-0005-0000-0000-0000C40E0000}"/>
    <cellStyle name="Normal 28 3 3 4 2 2" xfId="13836" xr:uid="{00000000-0005-0000-0000-00001D360000}"/>
    <cellStyle name="Normal 28 3 3 4 2 2 3" xfId="28931" xr:uid="{00000000-0005-0000-0000-000017710000}"/>
    <cellStyle name="Normal 28 3 3 4 2 3" xfId="8816" xr:uid="{00000000-0005-0000-0000-000081220000}"/>
    <cellStyle name="Normal 28 3 3 4 2 3 3" xfId="23914" xr:uid="{00000000-0005-0000-0000-00007E5D0000}"/>
    <cellStyle name="Normal 28 3 3 4 2 5" xfId="18901" xr:uid="{00000000-0005-0000-0000-0000E9490000}"/>
    <cellStyle name="Normal 28 3 3 4 3" xfId="5455" xr:uid="{00000000-0005-0000-0000-000060150000}"/>
    <cellStyle name="Normal 28 3 3 4 3 2" xfId="15507" xr:uid="{00000000-0005-0000-0000-0000A43C0000}"/>
    <cellStyle name="Normal 28 3 3 4 3 2 3" xfId="30602" xr:uid="{00000000-0005-0000-0000-00009E770000}"/>
    <cellStyle name="Normal 28 3 3 4 3 3" xfId="10487" xr:uid="{00000000-0005-0000-0000-000008290000}"/>
    <cellStyle name="Normal 28 3 3 4 3 3 3" xfId="25585" xr:uid="{00000000-0005-0000-0000-000005640000}"/>
    <cellStyle name="Normal 28 3 3 4 3 5" xfId="20572" xr:uid="{00000000-0005-0000-0000-000070500000}"/>
    <cellStyle name="Normal 28 3 3 4 4" xfId="12165" xr:uid="{00000000-0005-0000-0000-0000962F0000}"/>
    <cellStyle name="Normal 28 3 3 4 4 3" xfId="27260" xr:uid="{00000000-0005-0000-0000-0000906A0000}"/>
    <cellStyle name="Normal 28 3 3 4 5" xfId="7144" xr:uid="{00000000-0005-0000-0000-0000F91B0000}"/>
    <cellStyle name="Normal 28 3 3 4 5 3" xfId="22243" xr:uid="{00000000-0005-0000-0000-0000F7560000}"/>
    <cellStyle name="Normal 28 3 3 4 7" xfId="17230" xr:uid="{00000000-0005-0000-0000-000062430000}"/>
    <cellStyle name="Normal 28 3 3 5" xfId="2926" xr:uid="{00000000-0005-0000-0000-00007F0B0000}"/>
    <cellStyle name="Normal 28 3 3 5 2" xfId="13000" xr:uid="{00000000-0005-0000-0000-0000D9320000}"/>
    <cellStyle name="Normal 28 3 3 5 2 3" xfId="28095" xr:uid="{00000000-0005-0000-0000-0000D36D0000}"/>
    <cellStyle name="Normal 28 3 3 5 3" xfId="7980" xr:uid="{00000000-0005-0000-0000-00003D1F0000}"/>
    <cellStyle name="Normal 28 3 3 5 3 3" xfId="23078" xr:uid="{00000000-0005-0000-0000-00003A5A0000}"/>
    <cellStyle name="Normal 28 3 3 5 5" xfId="18065" xr:uid="{00000000-0005-0000-0000-0000A5460000}"/>
    <cellStyle name="Normal 28 3 3 6" xfId="4619" xr:uid="{00000000-0005-0000-0000-00001C120000}"/>
    <cellStyle name="Normal 28 3 3 6 2" xfId="14671" xr:uid="{00000000-0005-0000-0000-000060390000}"/>
    <cellStyle name="Normal 28 3 3 6 2 3" xfId="29766" xr:uid="{00000000-0005-0000-0000-00005A740000}"/>
    <cellStyle name="Normal 28 3 3 6 3" xfId="9651" xr:uid="{00000000-0005-0000-0000-0000C4250000}"/>
    <cellStyle name="Normal 28 3 3 6 3 3" xfId="24749" xr:uid="{00000000-0005-0000-0000-0000C1600000}"/>
    <cellStyle name="Normal 28 3 3 6 5" xfId="19736" xr:uid="{00000000-0005-0000-0000-00002C4D0000}"/>
    <cellStyle name="Normal 28 3 3 7" xfId="11329" xr:uid="{00000000-0005-0000-0000-0000522C0000}"/>
    <cellStyle name="Normal 28 3 3 7 3" xfId="26424" xr:uid="{00000000-0005-0000-0000-00004C670000}"/>
    <cellStyle name="Normal 28 3 3 8" xfId="6308" xr:uid="{00000000-0005-0000-0000-0000B5180000}"/>
    <cellStyle name="Normal 28 3 3 8 3" xfId="21407" xr:uid="{00000000-0005-0000-0000-0000B3530000}"/>
    <cellStyle name="Normal 28 3 4" xfId="1334" xr:uid="{00000000-0005-0000-0000-000046050000}"/>
    <cellStyle name="Normal 28 3 4 2" xfId="1757" xr:uid="{00000000-0005-0000-0000-0000ED060000}"/>
    <cellStyle name="Normal 28 3 4 2 2" xfId="2596" xr:uid="{00000000-0005-0000-0000-0000340A0000}"/>
    <cellStyle name="Normal 28 3 4 2 2 2" xfId="4285" xr:uid="{00000000-0005-0000-0000-0000CE100000}"/>
    <cellStyle name="Normal 28 3 4 2 2 2 2" xfId="14358" xr:uid="{00000000-0005-0000-0000-000027380000}"/>
    <cellStyle name="Normal 28 3 4 2 2 2 2 3" xfId="29453" xr:uid="{00000000-0005-0000-0000-000021730000}"/>
    <cellStyle name="Normal 28 3 4 2 2 2 3" xfId="9338" xr:uid="{00000000-0005-0000-0000-00008B240000}"/>
    <cellStyle name="Normal 28 3 4 2 2 2 3 3" xfId="24436" xr:uid="{00000000-0005-0000-0000-0000885F0000}"/>
    <cellStyle name="Normal 28 3 4 2 2 2 5" xfId="19423" xr:uid="{00000000-0005-0000-0000-0000F34B0000}"/>
    <cellStyle name="Normal 28 3 4 2 2 3" xfId="5977" xr:uid="{00000000-0005-0000-0000-00006A170000}"/>
    <cellStyle name="Normal 28 3 4 2 2 3 2" xfId="16029" xr:uid="{00000000-0005-0000-0000-0000AE3E0000}"/>
    <cellStyle name="Normal 28 3 4 2 2 3 2 3" xfId="31124" xr:uid="{00000000-0005-0000-0000-0000A8790000}"/>
    <cellStyle name="Normal 28 3 4 2 2 3 3" xfId="11009" xr:uid="{00000000-0005-0000-0000-0000122B0000}"/>
    <cellStyle name="Normal 28 3 4 2 2 3 3 3" xfId="26107" xr:uid="{00000000-0005-0000-0000-00000F660000}"/>
    <cellStyle name="Normal 28 3 4 2 2 3 5" xfId="21094" xr:uid="{00000000-0005-0000-0000-00007A520000}"/>
    <cellStyle name="Normal 28 3 4 2 2 4" xfId="12687" xr:uid="{00000000-0005-0000-0000-0000A0310000}"/>
    <cellStyle name="Normal 28 3 4 2 2 4 3" xfId="27782" xr:uid="{00000000-0005-0000-0000-00009A6C0000}"/>
    <cellStyle name="Normal 28 3 4 2 2 5" xfId="7666" xr:uid="{00000000-0005-0000-0000-0000031E0000}"/>
    <cellStyle name="Normal 28 3 4 2 2 5 3" xfId="22765" xr:uid="{00000000-0005-0000-0000-000001590000}"/>
    <cellStyle name="Normal 28 3 4 2 2 7" xfId="17752" xr:uid="{00000000-0005-0000-0000-00006C450000}"/>
    <cellStyle name="Normal 28 3 4 2 3" xfId="3448" xr:uid="{00000000-0005-0000-0000-0000890D0000}"/>
    <cellStyle name="Normal 28 3 4 2 3 2" xfId="13522" xr:uid="{00000000-0005-0000-0000-0000E3340000}"/>
    <cellStyle name="Normal 28 3 4 2 3 2 3" xfId="28617" xr:uid="{00000000-0005-0000-0000-0000DD6F0000}"/>
    <cellStyle name="Normal 28 3 4 2 3 3" xfId="8502" xr:uid="{00000000-0005-0000-0000-000047210000}"/>
    <cellStyle name="Normal 28 3 4 2 3 3 3" xfId="23600" xr:uid="{00000000-0005-0000-0000-0000445C0000}"/>
    <cellStyle name="Normal 28 3 4 2 3 5" xfId="18587" xr:uid="{00000000-0005-0000-0000-0000AF480000}"/>
    <cellStyle name="Normal 28 3 4 2 4" xfId="5141" xr:uid="{00000000-0005-0000-0000-000026140000}"/>
    <cellStyle name="Normal 28 3 4 2 4 2" xfId="15193" xr:uid="{00000000-0005-0000-0000-00006A3B0000}"/>
    <cellStyle name="Normal 28 3 4 2 4 2 3" xfId="30288" xr:uid="{00000000-0005-0000-0000-000064760000}"/>
    <cellStyle name="Normal 28 3 4 2 4 3" xfId="10173" xr:uid="{00000000-0005-0000-0000-0000CE270000}"/>
    <cellStyle name="Normal 28 3 4 2 4 3 3" xfId="25271" xr:uid="{00000000-0005-0000-0000-0000CB620000}"/>
    <cellStyle name="Normal 28 3 4 2 4 5" xfId="20258" xr:uid="{00000000-0005-0000-0000-0000364F0000}"/>
    <cellStyle name="Normal 28 3 4 2 5" xfId="11851" xr:uid="{00000000-0005-0000-0000-00005C2E0000}"/>
    <cellStyle name="Normal 28 3 4 2 5 3" xfId="26946" xr:uid="{00000000-0005-0000-0000-000056690000}"/>
    <cellStyle name="Normal 28 3 4 2 6" xfId="6830" xr:uid="{00000000-0005-0000-0000-0000BF1A0000}"/>
    <cellStyle name="Normal 28 3 4 2 6 3" xfId="21929" xr:uid="{00000000-0005-0000-0000-0000BD550000}"/>
    <cellStyle name="Normal 28 3 4 2 8" xfId="16916" xr:uid="{00000000-0005-0000-0000-000028420000}"/>
    <cellStyle name="Normal 28 3 4 3" xfId="2178" xr:uid="{00000000-0005-0000-0000-000092080000}"/>
    <cellStyle name="Normal 28 3 4 3 2" xfId="3867" xr:uid="{00000000-0005-0000-0000-00002C0F0000}"/>
    <cellStyle name="Normal 28 3 4 3 2 2" xfId="13940" xr:uid="{00000000-0005-0000-0000-000085360000}"/>
    <cellStyle name="Normal 28 3 4 3 2 2 3" xfId="29035" xr:uid="{00000000-0005-0000-0000-00007F710000}"/>
    <cellStyle name="Normal 28 3 4 3 2 3" xfId="8920" xr:uid="{00000000-0005-0000-0000-0000E9220000}"/>
    <cellStyle name="Normal 28 3 4 3 2 3 3" xfId="24018" xr:uid="{00000000-0005-0000-0000-0000E65D0000}"/>
    <cellStyle name="Normal 28 3 4 3 2 5" xfId="19005" xr:uid="{00000000-0005-0000-0000-0000514A0000}"/>
    <cellStyle name="Normal 28 3 4 3 3" xfId="5559" xr:uid="{00000000-0005-0000-0000-0000C8150000}"/>
    <cellStyle name="Normal 28 3 4 3 3 2" xfId="15611" xr:uid="{00000000-0005-0000-0000-00000C3D0000}"/>
    <cellStyle name="Normal 28 3 4 3 3 2 3" xfId="30706" xr:uid="{00000000-0005-0000-0000-000006780000}"/>
    <cellStyle name="Normal 28 3 4 3 3 3" xfId="10591" xr:uid="{00000000-0005-0000-0000-000070290000}"/>
    <cellStyle name="Normal 28 3 4 3 3 3 3" xfId="25689" xr:uid="{00000000-0005-0000-0000-00006D640000}"/>
    <cellStyle name="Normal 28 3 4 3 3 5" xfId="20676" xr:uid="{00000000-0005-0000-0000-0000D8500000}"/>
    <cellStyle name="Normal 28 3 4 3 4" xfId="12269" xr:uid="{00000000-0005-0000-0000-0000FE2F0000}"/>
    <cellStyle name="Normal 28 3 4 3 4 3" xfId="27364" xr:uid="{00000000-0005-0000-0000-0000F86A0000}"/>
    <cellStyle name="Normal 28 3 4 3 5" xfId="7248" xr:uid="{00000000-0005-0000-0000-0000611C0000}"/>
    <cellStyle name="Normal 28 3 4 3 5 3" xfId="22347" xr:uid="{00000000-0005-0000-0000-00005F570000}"/>
    <cellStyle name="Normal 28 3 4 3 7" xfId="17334" xr:uid="{00000000-0005-0000-0000-0000CA430000}"/>
    <cellStyle name="Normal 28 3 4 4" xfId="3030" xr:uid="{00000000-0005-0000-0000-0000E70B0000}"/>
    <cellStyle name="Normal 28 3 4 4 2" xfId="13104" xr:uid="{00000000-0005-0000-0000-000041330000}"/>
    <cellStyle name="Normal 28 3 4 4 2 3" xfId="28199" xr:uid="{00000000-0005-0000-0000-00003B6E0000}"/>
    <cellStyle name="Normal 28 3 4 4 3" xfId="8084" xr:uid="{00000000-0005-0000-0000-0000A51F0000}"/>
    <cellStyle name="Normal 28 3 4 4 3 3" xfId="23182" xr:uid="{00000000-0005-0000-0000-0000A25A0000}"/>
    <cellStyle name="Normal 28 3 4 4 5" xfId="18169" xr:uid="{00000000-0005-0000-0000-00000D470000}"/>
    <cellStyle name="Normal 28 3 4 5" xfId="4723" xr:uid="{00000000-0005-0000-0000-000084120000}"/>
    <cellStyle name="Normal 28 3 4 5 2" xfId="14775" xr:uid="{00000000-0005-0000-0000-0000C8390000}"/>
    <cellStyle name="Normal 28 3 4 5 2 3" xfId="29870" xr:uid="{00000000-0005-0000-0000-0000C2740000}"/>
    <cellStyle name="Normal 28 3 4 5 3" xfId="9755" xr:uid="{00000000-0005-0000-0000-00002C260000}"/>
    <cellStyle name="Normal 28 3 4 5 3 3" xfId="24853" xr:uid="{00000000-0005-0000-0000-000029610000}"/>
    <cellStyle name="Normal 28 3 4 5 5" xfId="19840" xr:uid="{00000000-0005-0000-0000-0000944D0000}"/>
    <cellStyle name="Normal 28 3 4 6" xfId="11433" xr:uid="{00000000-0005-0000-0000-0000BA2C0000}"/>
    <cellStyle name="Normal 28 3 4 6 3" xfId="26528" xr:uid="{00000000-0005-0000-0000-0000B4670000}"/>
    <cellStyle name="Normal 28 3 4 7" xfId="6412" xr:uid="{00000000-0005-0000-0000-00001D190000}"/>
    <cellStyle name="Normal 28 3 4 7 3" xfId="21511" xr:uid="{00000000-0005-0000-0000-00001B540000}"/>
    <cellStyle name="Normal 28 3 4 9" xfId="16498" xr:uid="{00000000-0005-0000-0000-000086400000}"/>
    <cellStyle name="Normal 28 3 5" xfId="1547" xr:uid="{00000000-0005-0000-0000-00001B060000}"/>
    <cellStyle name="Normal 28 3 5 2" xfId="2388" xr:uid="{00000000-0005-0000-0000-000064090000}"/>
    <cellStyle name="Normal 28 3 5 2 2" xfId="4077" xr:uid="{00000000-0005-0000-0000-0000FE0F0000}"/>
    <cellStyle name="Normal 28 3 5 2 2 2" xfId="14150" xr:uid="{00000000-0005-0000-0000-000057370000}"/>
    <cellStyle name="Normal 28 3 5 2 2 2 3" xfId="29245" xr:uid="{00000000-0005-0000-0000-000051720000}"/>
    <cellStyle name="Normal 28 3 5 2 2 3" xfId="9130" xr:uid="{00000000-0005-0000-0000-0000BB230000}"/>
    <cellStyle name="Normal 28 3 5 2 2 3 3" xfId="24228" xr:uid="{00000000-0005-0000-0000-0000B85E0000}"/>
    <cellStyle name="Normal 28 3 5 2 2 5" xfId="19215" xr:uid="{00000000-0005-0000-0000-0000234B0000}"/>
    <cellStyle name="Normal 28 3 5 2 3" xfId="5769" xr:uid="{00000000-0005-0000-0000-00009A160000}"/>
    <cellStyle name="Normal 28 3 5 2 3 2" xfId="15821" xr:uid="{00000000-0005-0000-0000-0000DE3D0000}"/>
    <cellStyle name="Normal 28 3 5 2 3 2 3" xfId="30916" xr:uid="{00000000-0005-0000-0000-0000D8780000}"/>
    <cellStyle name="Normal 28 3 5 2 3 3" xfId="10801" xr:uid="{00000000-0005-0000-0000-0000422A0000}"/>
    <cellStyle name="Normal 28 3 5 2 3 3 3" xfId="25899" xr:uid="{00000000-0005-0000-0000-00003F650000}"/>
    <cellStyle name="Normal 28 3 5 2 3 5" xfId="20886" xr:uid="{00000000-0005-0000-0000-0000AA510000}"/>
    <cellStyle name="Normal 28 3 5 2 4" xfId="12479" xr:uid="{00000000-0005-0000-0000-0000D0300000}"/>
    <cellStyle name="Normal 28 3 5 2 4 3" xfId="27574" xr:uid="{00000000-0005-0000-0000-0000CA6B0000}"/>
    <cellStyle name="Normal 28 3 5 2 5" xfId="7458" xr:uid="{00000000-0005-0000-0000-0000331D0000}"/>
    <cellStyle name="Normal 28 3 5 2 5 3" xfId="22557" xr:uid="{00000000-0005-0000-0000-000031580000}"/>
    <cellStyle name="Normal 28 3 5 2 7" xfId="17544" xr:uid="{00000000-0005-0000-0000-00009C440000}"/>
    <cellStyle name="Normal 28 3 5 3" xfId="3240" xr:uid="{00000000-0005-0000-0000-0000B90C0000}"/>
    <cellStyle name="Normal 28 3 5 3 2" xfId="13314" xr:uid="{00000000-0005-0000-0000-000013340000}"/>
    <cellStyle name="Normal 28 3 5 3 2 3" xfId="28409" xr:uid="{00000000-0005-0000-0000-00000D6F0000}"/>
    <cellStyle name="Normal 28 3 5 3 3" xfId="8294" xr:uid="{00000000-0005-0000-0000-000077200000}"/>
    <cellStyle name="Normal 28 3 5 3 3 3" xfId="23392" xr:uid="{00000000-0005-0000-0000-0000745B0000}"/>
    <cellStyle name="Normal 28 3 5 3 5" xfId="18379" xr:uid="{00000000-0005-0000-0000-0000DF470000}"/>
    <cellStyle name="Normal 28 3 5 4" xfId="4933" xr:uid="{00000000-0005-0000-0000-000056130000}"/>
    <cellStyle name="Normal 28 3 5 4 2" xfId="14985" xr:uid="{00000000-0005-0000-0000-00009A3A0000}"/>
    <cellStyle name="Normal 28 3 5 4 2 3" xfId="30080" xr:uid="{00000000-0005-0000-0000-000094750000}"/>
    <cellStyle name="Normal 28 3 5 4 3" xfId="9965" xr:uid="{00000000-0005-0000-0000-0000FE260000}"/>
    <cellStyle name="Normal 28 3 5 4 3 3" xfId="25063" xr:uid="{00000000-0005-0000-0000-0000FB610000}"/>
    <cellStyle name="Normal 28 3 5 4 5" xfId="20050" xr:uid="{00000000-0005-0000-0000-0000664E0000}"/>
    <cellStyle name="Normal 28 3 5 5" xfId="11643" xr:uid="{00000000-0005-0000-0000-00008C2D0000}"/>
    <cellStyle name="Normal 28 3 5 5 3" xfId="26738" xr:uid="{00000000-0005-0000-0000-000086680000}"/>
    <cellStyle name="Normal 28 3 5 6" xfId="6622" xr:uid="{00000000-0005-0000-0000-0000EF190000}"/>
    <cellStyle name="Normal 28 3 5 6 3" xfId="21721" xr:uid="{00000000-0005-0000-0000-0000ED540000}"/>
    <cellStyle name="Normal 28 3 5 8" xfId="16708" xr:uid="{00000000-0005-0000-0000-000058410000}"/>
    <cellStyle name="Normal 28 3 6" xfId="1968" xr:uid="{00000000-0005-0000-0000-0000C0070000}"/>
    <cellStyle name="Normal 28 3 6 2" xfId="3659" xr:uid="{00000000-0005-0000-0000-00005C0E0000}"/>
    <cellStyle name="Normal 28 3 6 2 2" xfId="13732" xr:uid="{00000000-0005-0000-0000-0000B5350000}"/>
    <cellStyle name="Normal 28 3 6 2 2 3" xfId="28827" xr:uid="{00000000-0005-0000-0000-0000AF700000}"/>
    <cellStyle name="Normal 28 3 6 2 3" xfId="8712" xr:uid="{00000000-0005-0000-0000-000019220000}"/>
    <cellStyle name="Normal 28 3 6 2 3 3" xfId="23810" xr:uid="{00000000-0005-0000-0000-0000165D0000}"/>
    <cellStyle name="Normal 28 3 6 2 5" xfId="18797" xr:uid="{00000000-0005-0000-0000-000081490000}"/>
    <cellStyle name="Normal 28 3 6 3" xfId="5351" xr:uid="{00000000-0005-0000-0000-0000F8140000}"/>
    <cellStyle name="Normal 28 3 6 3 2" xfId="15403" xr:uid="{00000000-0005-0000-0000-00003C3C0000}"/>
    <cellStyle name="Normal 28 3 6 3 2 3" xfId="30498" xr:uid="{00000000-0005-0000-0000-000036770000}"/>
    <cellStyle name="Normal 28 3 6 3 3" xfId="10383" xr:uid="{00000000-0005-0000-0000-0000A0280000}"/>
    <cellStyle name="Normal 28 3 6 3 3 3" xfId="25481" xr:uid="{00000000-0005-0000-0000-00009D630000}"/>
    <cellStyle name="Normal 28 3 6 3 5" xfId="20468" xr:uid="{00000000-0005-0000-0000-000008500000}"/>
    <cellStyle name="Normal 28 3 6 4" xfId="12061" xr:uid="{00000000-0005-0000-0000-00002E2F0000}"/>
    <cellStyle name="Normal 28 3 6 4 3" xfId="27156" xr:uid="{00000000-0005-0000-0000-0000286A0000}"/>
    <cellStyle name="Normal 28 3 6 5" xfId="7040" xr:uid="{00000000-0005-0000-0000-0000911B0000}"/>
    <cellStyle name="Normal 28 3 6 5 3" xfId="22139" xr:uid="{00000000-0005-0000-0000-00008F560000}"/>
    <cellStyle name="Normal 28 3 6 7" xfId="17126" xr:uid="{00000000-0005-0000-0000-0000FA420000}"/>
    <cellStyle name="Normal 28 3 7" xfId="2818" xr:uid="{00000000-0005-0000-0000-0000130B0000}"/>
    <cellStyle name="Normal 28 3 7 2" xfId="12896" xr:uid="{00000000-0005-0000-0000-000071320000}"/>
    <cellStyle name="Normal 28 3 7 2 3" xfId="27991" xr:uid="{00000000-0005-0000-0000-00006B6D0000}"/>
    <cellStyle name="Normal 28 3 7 3" xfId="7876" xr:uid="{00000000-0005-0000-0000-0000D51E0000}"/>
    <cellStyle name="Normal 28 3 7 3 3" xfId="22974" xr:uid="{00000000-0005-0000-0000-0000D2590000}"/>
    <cellStyle name="Normal 28 3 7 5" xfId="17961" xr:uid="{00000000-0005-0000-0000-00003D460000}"/>
    <cellStyle name="Normal 28 3 8" xfId="4512" xr:uid="{00000000-0005-0000-0000-0000B1110000}"/>
    <cellStyle name="Normal 28 3 8 2" xfId="14567" xr:uid="{00000000-0005-0000-0000-0000F8380000}"/>
    <cellStyle name="Normal 28 3 8 2 3" xfId="29662" xr:uid="{00000000-0005-0000-0000-0000F2730000}"/>
    <cellStyle name="Normal 28 3 8 3" xfId="9547" xr:uid="{00000000-0005-0000-0000-00005C250000}"/>
    <cellStyle name="Normal 28 3 8 3 3" xfId="24645" xr:uid="{00000000-0005-0000-0000-000059600000}"/>
    <cellStyle name="Normal 28 3 8 5" xfId="19632" xr:uid="{00000000-0005-0000-0000-0000C44C0000}"/>
    <cellStyle name="Normal 28 3 9" xfId="11223" xr:uid="{00000000-0005-0000-0000-0000E82B0000}"/>
    <cellStyle name="Normal 28 3 9 3" xfId="26320" xr:uid="{00000000-0005-0000-0000-0000E4660000}"/>
    <cellStyle name="Normal 28_Sheet2" xfId="355" xr:uid="{00000000-0005-0000-0000-00006C010000}"/>
    <cellStyle name="Normal 29" xfId="148" xr:uid="{00000000-0005-0000-0000-00009A000000}"/>
    <cellStyle name="Normal 29 2" xfId="149" xr:uid="{00000000-0005-0000-0000-00009B000000}"/>
    <cellStyle name="Normal 29_Sheet2" xfId="354" xr:uid="{00000000-0005-0000-0000-00006B010000}"/>
    <cellStyle name="Normal 3" xfId="150" xr:uid="{00000000-0005-0000-0000-00009C000000}"/>
    <cellStyle name="Normal 3 2" xfId="151" xr:uid="{00000000-0005-0000-0000-00009D000000}"/>
    <cellStyle name="Normal 3 2 2" xfId="837" xr:uid="{00000000-0005-0000-0000-000054030000}"/>
    <cellStyle name="Normal 3 2 2 10" xfId="6203" xr:uid="{00000000-0005-0000-0000-00004C180000}"/>
    <cellStyle name="Normal 3 2 2 10 3" xfId="21304" xr:uid="{00000000-0005-0000-0000-00004C530000}"/>
    <cellStyle name="Normal 3 2 2 12" xfId="16289" xr:uid="{00000000-0005-0000-0000-0000B53F0000}"/>
    <cellStyle name="Normal 3 2 2 2" xfId="1168" xr:uid="{00000000-0005-0000-0000-0000A0040000}"/>
    <cellStyle name="Normal 3 2 2 2 11" xfId="16343" xr:uid="{00000000-0005-0000-0000-0000EB3F0000}"/>
    <cellStyle name="Normal 3 2 2 2 2" xfId="1276" xr:uid="{00000000-0005-0000-0000-00000C050000}"/>
    <cellStyle name="Normal 3 2 2 2 2 10" xfId="16447" xr:uid="{00000000-0005-0000-0000-000053400000}"/>
    <cellStyle name="Normal 3 2 2 2 2 2" xfId="1493" xr:uid="{00000000-0005-0000-0000-0000E5050000}"/>
    <cellStyle name="Normal 3 2 2 2 2 2 2" xfId="1914" xr:uid="{00000000-0005-0000-0000-00008A070000}"/>
    <cellStyle name="Normal 3 2 2 2 2 2 2 2" xfId="2753" xr:uid="{00000000-0005-0000-0000-0000D10A0000}"/>
    <cellStyle name="Normal 3 2 2 2 2 2 2 2 2" xfId="4442" xr:uid="{00000000-0005-0000-0000-00006B110000}"/>
    <cellStyle name="Normal 3 2 2 2 2 2 2 2 2 2" xfId="14515" xr:uid="{00000000-0005-0000-0000-0000C4380000}"/>
    <cellStyle name="Normal 3 2 2 2 2 2 2 2 2 2 3" xfId="29610" xr:uid="{00000000-0005-0000-0000-0000BE730000}"/>
    <cellStyle name="Normal 3 2 2 2 2 2 2 2 2 3" xfId="9495" xr:uid="{00000000-0005-0000-0000-000028250000}"/>
    <cellStyle name="Normal 3 2 2 2 2 2 2 2 2 3 3" xfId="24593" xr:uid="{00000000-0005-0000-0000-000025600000}"/>
    <cellStyle name="Normal 3 2 2 2 2 2 2 2 2 5" xfId="19580" xr:uid="{00000000-0005-0000-0000-0000904C0000}"/>
    <cellStyle name="Normal 3 2 2 2 2 2 2 2 3" xfId="6134" xr:uid="{00000000-0005-0000-0000-000007180000}"/>
    <cellStyle name="Normal 3 2 2 2 2 2 2 2 3 2" xfId="16186" xr:uid="{00000000-0005-0000-0000-00004B3F0000}"/>
    <cellStyle name="Normal 3 2 2 2 2 2 2 2 3 2 3" xfId="31281" xr:uid="{00000000-0005-0000-0000-0000457A0000}"/>
    <cellStyle name="Normal 3 2 2 2 2 2 2 2 3 3" xfId="11166" xr:uid="{00000000-0005-0000-0000-0000AF2B0000}"/>
    <cellStyle name="Normal 3 2 2 2 2 2 2 2 3 3 3" xfId="26264" xr:uid="{00000000-0005-0000-0000-0000AC660000}"/>
    <cellStyle name="Normal 3 2 2 2 2 2 2 2 3 5" xfId="21251" xr:uid="{00000000-0005-0000-0000-000017530000}"/>
    <cellStyle name="Normal 3 2 2 2 2 2 2 2 4" xfId="12844" xr:uid="{00000000-0005-0000-0000-00003D320000}"/>
    <cellStyle name="Normal 3 2 2 2 2 2 2 2 4 3" xfId="27939" xr:uid="{00000000-0005-0000-0000-0000376D0000}"/>
    <cellStyle name="Normal 3 2 2 2 2 2 2 2 5" xfId="7823" xr:uid="{00000000-0005-0000-0000-0000A01E0000}"/>
    <cellStyle name="Normal 3 2 2 2 2 2 2 2 5 3" xfId="22922" xr:uid="{00000000-0005-0000-0000-00009E590000}"/>
    <cellStyle name="Normal 3 2 2 2 2 2 2 2 7" xfId="17909" xr:uid="{00000000-0005-0000-0000-000009460000}"/>
    <cellStyle name="Normal 3 2 2 2 2 2 2 3" xfId="3605" xr:uid="{00000000-0005-0000-0000-0000260E0000}"/>
    <cellStyle name="Normal 3 2 2 2 2 2 2 3 2" xfId="13679" xr:uid="{00000000-0005-0000-0000-000080350000}"/>
    <cellStyle name="Normal 3 2 2 2 2 2 2 3 2 3" xfId="28774" xr:uid="{00000000-0005-0000-0000-00007A700000}"/>
    <cellStyle name="Normal 3 2 2 2 2 2 2 3 3" xfId="8659" xr:uid="{00000000-0005-0000-0000-0000E4210000}"/>
    <cellStyle name="Normal 3 2 2 2 2 2 2 3 3 3" xfId="23757" xr:uid="{00000000-0005-0000-0000-0000E15C0000}"/>
    <cellStyle name="Normal 3 2 2 2 2 2 2 3 5" xfId="18744" xr:uid="{00000000-0005-0000-0000-00004C490000}"/>
    <cellStyle name="Normal 3 2 2 2 2 2 2 4" xfId="5298" xr:uid="{00000000-0005-0000-0000-0000C3140000}"/>
    <cellStyle name="Normal 3 2 2 2 2 2 2 4 2" xfId="15350" xr:uid="{00000000-0005-0000-0000-0000073C0000}"/>
    <cellStyle name="Normal 3 2 2 2 2 2 2 4 2 3" xfId="30445" xr:uid="{00000000-0005-0000-0000-000001770000}"/>
    <cellStyle name="Normal 3 2 2 2 2 2 2 4 3" xfId="10330" xr:uid="{00000000-0005-0000-0000-00006B280000}"/>
    <cellStyle name="Normal 3 2 2 2 2 2 2 4 3 3" xfId="25428" xr:uid="{00000000-0005-0000-0000-000068630000}"/>
    <cellStyle name="Normal 3 2 2 2 2 2 2 4 5" xfId="20415" xr:uid="{00000000-0005-0000-0000-0000D34F0000}"/>
    <cellStyle name="Normal 3 2 2 2 2 2 2 5" xfId="12008" xr:uid="{00000000-0005-0000-0000-0000F92E0000}"/>
    <cellStyle name="Normal 3 2 2 2 2 2 2 5 3" xfId="27103" xr:uid="{00000000-0005-0000-0000-0000F3690000}"/>
    <cellStyle name="Normal 3 2 2 2 2 2 2 6" xfId="6987" xr:uid="{00000000-0005-0000-0000-00005C1B0000}"/>
    <cellStyle name="Normal 3 2 2 2 2 2 2 6 3" xfId="22086" xr:uid="{00000000-0005-0000-0000-00005A560000}"/>
    <cellStyle name="Normal 3 2 2 2 2 2 2 8" xfId="17073" xr:uid="{00000000-0005-0000-0000-0000C5420000}"/>
    <cellStyle name="Normal 3 2 2 2 2 2 3" xfId="2335" xr:uid="{00000000-0005-0000-0000-00002F090000}"/>
    <cellStyle name="Normal 3 2 2 2 2 2 3 2" xfId="4024" xr:uid="{00000000-0005-0000-0000-0000C90F0000}"/>
    <cellStyle name="Normal 3 2 2 2 2 2 3 2 2" xfId="14097" xr:uid="{00000000-0005-0000-0000-000022370000}"/>
    <cellStyle name="Normal 3 2 2 2 2 2 3 2 2 3" xfId="29192" xr:uid="{00000000-0005-0000-0000-00001C720000}"/>
    <cellStyle name="Normal 3 2 2 2 2 2 3 2 3" xfId="9077" xr:uid="{00000000-0005-0000-0000-000086230000}"/>
    <cellStyle name="Normal 3 2 2 2 2 2 3 2 3 3" xfId="24175" xr:uid="{00000000-0005-0000-0000-0000835E0000}"/>
    <cellStyle name="Normal 3 2 2 2 2 2 3 2 5" xfId="19162" xr:uid="{00000000-0005-0000-0000-0000EE4A0000}"/>
    <cellStyle name="Normal 3 2 2 2 2 2 3 3" xfId="5716" xr:uid="{00000000-0005-0000-0000-000065160000}"/>
    <cellStyle name="Normal 3 2 2 2 2 2 3 3 2" xfId="15768" xr:uid="{00000000-0005-0000-0000-0000A93D0000}"/>
    <cellStyle name="Normal 3 2 2 2 2 2 3 3 2 3" xfId="30863" xr:uid="{00000000-0005-0000-0000-0000A3780000}"/>
    <cellStyle name="Normal 3 2 2 2 2 2 3 3 3" xfId="10748" xr:uid="{00000000-0005-0000-0000-00000D2A0000}"/>
    <cellStyle name="Normal 3 2 2 2 2 2 3 3 3 3" xfId="25846" xr:uid="{00000000-0005-0000-0000-00000A650000}"/>
    <cellStyle name="Normal 3 2 2 2 2 2 3 3 5" xfId="20833" xr:uid="{00000000-0005-0000-0000-000075510000}"/>
    <cellStyle name="Normal 3 2 2 2 2 2 3 4" xfId="12426" xr:uid="{00000000-0005-0000-0000-00009B300000}"/>
    <cellStyle name="Normal 3 2 2 2 2 2 3 4 3" xfId="27521" xr:uid="{00000000-0005-0000-0000-0000956B0000}"/>
    <cellStyle name="Normal 3 2 2 2 2 2 3 5" xfId="7405" xr:uid="{00000000-0005-0000-0000-0000FE1C0000}"/>
    <cellStyle name="Normal 3 2 2 2 2 2 3 5 3" xfId="22504" xr:uid="{00000000-0005-0000-0000-0000FC570000}"/>
    <cellStyle name="Normal 3 2 2 2 2 2 3 7" xfId="17491" xr:uid="{00000000-0005-0000-0000-000067440000}"/>
    <cellStyle name="Normal 3 2 2 2 2 2 4" xfId="3187" xr:uid="{00000000-0005-0000-0000-0000840C0000}"/>
    <cellStyle name="Normal 3 2 2 2 2 2 4 2" xfId="13261" xr:uid="{00000000-0005-0000-0000-0000DE330000}"/>
    <cellStyle name="Normal 3 2 2 2 2 2 4 2 3" xfId="28356" xr:uid="{00000000-0005-0000-0000-0000D86E0000}"/>
    <cellStyle name="Normal 3 2 2 2 2 2 4 3" xfId="8241" xr:uid="{00000000-0005-0000-0000-000042200000}"/>
    <cellStyle name="Normal 3 2 2 2 2 2 4 3 3" xfId="23339" xr:uid="{00000000-0005-0000-0000-00003F5B0000}"/>
    <cellStyle name="Normal 3 2 2 2 2 2 4 5" xfId="18326" xr:uid="{00000000-0005-0000-0000-0000AA470000}"/>
    <cellStyle name="Normal 3 2 2 2 2 2 5" xfId="4880" xr:uid="{00000000-0005-0000-0000-000021130000}"/>
    <cellStyle name="Normal 3 2 2 2 2 2 5 2" xfId="14932" xr:uid="{00000000-0005-0000-0000-0000653A0000}"/>
    <cellStyle name="Normal 3 2 2 2 2 2 5 2 3" xfId="30027" xr:uid="{00000000-0005-0000-0000-00005F750000}"/>
    <cellStyle name="Normal 3 2 2 2 2 2 5 3" xfId="9912" xr:uid="{00000000-0005-0000-0000-0000C9260000}"/>
    <cellStyle name="Normal 3 2 2 2 2 2 5 3 3" xfId="25010" xr:uid="{00000000-0005-0000-0000-0000C6610000}"/>
    <cellStyle name="Normal 3 2 2 2 2 2 5 5" xfId="19997" xr:uid="{00000000-0005-0000-0000-0000314E0000}"/>
    <cellStyle name="Normal 3 2 2 2 2 2 6" xfId="11590" xr:uid="{00000000-0005-0000-0000-0000572D0000}"/>
    <cellStyle name="Normal 3 2 2 2 2 2 6 3" xfId="26685" xr:uid="{00000000-0005-0000-0000-000051680000}"/>
    <cellStyle name="Normal 3 2 2 2 2 2 7" xfId="6569" xr:uid="{00000000-0005-0000-0000-0000BA190000}"/>
    <cellStyle name="Normal 3 2 2 2 2 2 7 3" xfId="21668" xr:uid="{00000000-0005-0000-0000-0000B8540000}"/>
    <cellStyle name="Normal 3 2 2 2 2 2 9" xfId="16655" xr:uid="{00000000-0005-0000-0000-000023410000}"/>
    <cellStyle name="Normal 3 2 2 2 2 3" xfId="1706" xr:uid="{00000000-0005-0000-0000-0000BA060000}"/>
    <cellStyle name="Normal 3 2 2 2 2 3 2" xfId="2545" xr:uid="{00000000-0005-0000-0000-0000010A0000}"/>
    <cellStyle name="Normal 3 2 2 2 2 3 2 2" xfId="4234" xr:uid="{00000000-0005-0000-0000-00009B100000}"/>
    <cellStyle name="Normal 3 2 2 2 2 3 2 2 2" xfId="14307" xr:uid="{00000000-0005-0000-0000-0000F4370000}"/>
    <cellStyle name="Normal 3 2 2 2 2 3 2 2 2 3" xfId="29402" xr:uid="{00000000-0005-0000-0000-0000EE720000}"/>
    <cellStyle name="Normal 3 2 2 2 2 3 2 2 3" xfId="9287" xr:uid="{00000000-0005-0000-0000-000058240000}"/>
    <cellStyle name="Normal 3 2 2 2 2 3 2 2 3 3" xfId="24385" xr:uid="{00000000-0005-0000-0000-0000555F0000}"/>
    <cellStyle name="Normal 3 2 2 2 2 3 2 2 5" xfId="19372" xr:uid="{00000000-0005-0000-0000-0000C04B0000}"/>
    <cellStyle name="Normal 3 2 2 2 2 3 2 3" xfId="5926" xr:uid="{00000000-0005-0000-0000-000037170000}"/>
    <cellStyle name="Normal 3 2 2 2 2 3 2 3 2" xfId="15978" xr:uid="{00000000-0005-0000-0000-00007B3E0000}"/>
    <cellStyle name="Normal 3 2 2 2 2 3 2 3 2 3" xfId="31073" xr:uid="{00000000-0005-0000-0000-000075790000}"/>
    <cellStyle name="Normal 3 2 2 2 2 3 2 3 3" xfId="10958" xr:uid="{00000000-0005-0000-0000-0000DF2A0000}"/>
    <cellStyle name="Normal 3 2 2 2 2 3 2 3 3 3" xfId="26056" xr:uid="{00000000-0005-0000-0000-0000DC650000}"/>
    <cellStyle name="Normal 3 2 2 2 2 3 2 3 5" xfId="21043" xr:uid="{00000000-0005-0000-0000-000047520000}"/>
    <cellStyle name="Normal 3 2 2 2 2 3 2 4" xfId="12636" xr:uid="{00000000-0005-0000-0000-00006D310000}"/>
    <cellStyle name="Normal 3 2 2 2 2 3 2 4 3" xfId="27731" xr:uid="{00000000-0005-0000-0000-0000676C0000}"/>
    <cellStyle name="Normal 3 2 2 2 2 3 2 5" xfId="7615" xr:uid="{00000000-0005-0000-0000-0000D01D0000}"/>
    <cellStyle name="Normal 3 2 2 2 2 3 2 5 3" xfId="22714" xr:uid="{00000000-0005-0000-0000-0000CE580000}"/>
    <cellStyle name="Normal 3 2 2 2 2 3 2 7" xfId="17701" xr:uid="{00000000-0005-0000-0000-000039450000}"/>
    <cellStyle name="Normal 3 2 2 2 2 3 3" xfId="3397" xr:uid="{00000000-0005-0000-0000-0000560D0000}"/>
    <cellStyle name="Normal 3 2 2 2 2 3 3 2" xfId="13471" xr:uid="{00000000-0005-0000-0000-0000B0340000}"/>
    <cellStyle name="Normal 3 2 2 2 2 3 3 2 3" xfId="28566" xr:uid="{00000000-0005-0000-0000-0000AA6F0000}"/>
    <cellStyle name="Normal 3 2 2 2 2 3 3 3" xfId="8451" xr:uid="{00000000-0005-0000-0000-000014210000}"/>
    <cellStyle name="Normal 3 2 2 2 2 3 3 3 3" xfId="23549" xr:uid="{00000000-0005-0000-0000-0000115C0000}"/>
    <cellStyle name="Normal 3 2 2 2 2 3 3 5" xfId="18536" xr:uid="{00000000-0005-0000-0000-00007C480000}"/>
    <cellStyle name="Normal 3 2 2 2 2 3 4" xfId="5090" xr:uid="{00000000-0005-0000-0000-0000F3130000}"/>
    <cellStyle name="Normal 3 2 2 2 2 3 4 2" xfId="15142" xr:uid="{00000000-0005-0000-0000-0000373B0000}"/>
    <cellStyle name="Normal 3 2 2 2 2 3 4 2 3" xfId="30237" xr:uid="{00000000-0005-0000-0000-000031760000}"/>
    <cellStyle name="Normal 3 2 2 2 2 3 4 3" xfId="10122" xr:uid="{00000000-0005-0000-0000-00009B270000}"/>
    <cellStyle name="Normal 3 2 2 2 2 3 4 3 3" xfId="25220" xr:uid="{00000000-0005-0000-0000-000098620000}"/>
    <cellStyle name="Normal 3 2 2 2 2 3 4 5" xfId="20207" xr:uid="{00000000-0005-0000-0000-0000034F0000}"/>
    <cellStyle name="Normal 3 2 2 2 2 3 5" xfId="11800" xr:uid="{00000000-0005-0000-0000-0000292E0000}"/>
    <cellStyle name="Normal 3 2 2 2 2 3 5 3" xfId="26895" xr:uid="{00000000-0005-0000-0000-000023690000}"/>
    <cellStyle name="Normal 3 2 2 2 2 3 6" xfId="6779" xr:uid="{00000000-0005-0000-0000-00008C1A0000}"/>
    <cellStyle name="Normal 3 2 2 2 2 3 6 3" xfId="21878" xr:uid="{00000000-0005-0000-0000-00008A550000}"/>
    <cellStyle name="Normal 3 2 2 2 2 3 8" xfId="16865" xr:uid="{00000000-0005-0000-0000-0000F5410000}"/>
    <cellStyle name="Normal 3 2 2 2 2 4" xfId="2127" xr:uid="{00000000-0005-0000-0000-00005F080000}"/>
    <cellStyle name="Normal 3 2 2 2 2 4 2" xfId="3816" xr:uid="{00000000-0005-0000-0000-0000F90E0000}"/>
    <cellStyle name="Normal 3 2 2 2 2 4 2 2" xfId="13889" xr:uid="{00000000-0005-0000-0000-000052360000}"/>
    <cellStyle name="Normal 3 2 2 2 2 4 2 2 3" xfId="28984" xr:uid="{00000000-0005-0000-0000-00004C710000}"/>
    <cellStyle name="Normal 3 2 2 2 2 4 2 3" xfId="8869" xr:uid="{00000000-0005-0000-0000-0000B6220000}"/>
    <cellStyle name="Normal 3 2 2 2 2 4 2 3 3" xfId="23967" xr:uid="{00000000-0005-0000-0000-0000B35D0000}"/>
    <cellStyle name="Normal 3 2 2 2 2 4 2 5" xfId="18954" xr:uid="{00000000-0005-0000-0000-00001E4A0000}"/>
    <cellStyle name="Normal 3 2 2 2 2 4 3" xfId="5508" xr:uid="{00000000-0005-0000-0000-000095150000}"/>
    <cellStyle name="Normal 3 2 2 2 2 4 3 2" xfId="15560" xr:uid="{00000000-0005-0000-0000-0000D93C0000}"/>
    <cellStyle name="Normal 3 2 2 2 2 4 3 2 3" xfId="30655" xr:uid="{00000000-0005-0000-0000-0000D3770000}"/>
    <cellStyle name="Normal 3 2 2 2 2 4 3 3" xfId="10540" xr:uid="{00000000-0005-0000-0000-00003D290000}"/>
    <cellStyle name="Normal 3 2 2 2 2 4 3 3 3" xfId="25638" xr:uid="{00000000-0005-0000-0000-00003A640000}"/>
    <cellStyle name="Normal 3 2 2 2 2 4 3 5" xfId="20625" xr:uid="{00000000-0005-0000-0000-0000A5500000}"/>
    <cellStyle name="Normal 3 2 2 2 2 4 4" xfId="12218" xr:uid="{00000000-0005-0000-0000-0000CB2F0000}"/>
    <cellStyle name="Normal 3 2 2 2 2 4 4 3" xfId="27313" xr:uid="{00000000-0005-0000-0000-0000C56A0000}"/>
    <cellStyle name="Normal 3 2 2 2 2 4 5" xfId="7197" xr:uid="{00000000-0005-0000-0000-00002E1C0000}"/>
    <cellStyle name="Normal 3 2 2 2 2 4 5 3" xfId="22296" xr:uid="{00000000-0005-0000-0000-00002C570000}"/>
    <cellStyle name="Normal 3 2 2 2 2 4 7" xfId="17283" xr:uid="{00000000-0005-0000-0000-000097430000}"/>
    <cellStyle name="Normal 3 2 2 2 2 5" xfId="2979" xr:uid="{00000000-0005-0000-0000-0000B40B0000}"/>
    <cellStyle name="Normal 3 2 2 2 2 5 2" xfId="13053" xr:uid="{00000000-0005-0000-0000-00000E330000}"/>
    <cellStyle name="Normal 3 2 2 2 2 5 2 3" xfId="28148" xr:uid="{00000000-0005-0000-0000-0000086E0000}"/>
    <cellStyle name="Normal 3 2 2 2 2 5 3" xfId="8033" xr:uid="{00000000-0005-0000-0000-0000721F0000}"/>
    <cellStyle name="Normal 3 2 2 2 2 5 3 3" xfId="23131" xr:uid="{00000000-0005-0000-0000-00006F5A0000}"/>
    <cellStyle name="Normal 3 2 2 2 2 5 5" xfId="18118" xr:uid="{00000000-0005-0000-0000-0000DA460000}"/>
    <cellStyle name="Normal 3 2 2 2 2 6" xfId="4672" xr:uid="{00000000-0005-0000-0000-000051120000}"/>
    <cellStyle name="Normal 3 2 2 2 2 6 2" xfId="14724" xr:uid="{00000000-0005-0000-0000-000095390000}"/>
    <cellStyle name="Normal 3 2 2 2 2 6 2 3" xfId="29819" xr:uid="{00000000-0005-0000-0000-00008F740000}"/>
    <cellStyle name="Normal 3 2 2 2 2 6 3" xfId="9704" xr:uid="{00000000-0005-0000-0000-0000F9250000}"/>
    <cellStyle name="Normal 3 2 2 2 2 6 3 3" xfId="24802" xr:uid="{00000000-0005-0000-0000-0000F6600000}"/>
    <cellStyle name="Normal 3 2 2 2 2 6 5" xfId="19789" xr:uid="{00000000-0005-0000-0000-0000614D0000}"/>
    <cellStyle name="Normal 3 2 2 2 2 7" xfId="11382" xr:uid="{00000000-0005-0000-0000-0000872C0000}"/>
    <cellStyle name="Normal 3 2 2 2 2 7 3" xfId="26477" xr:uid="{00000000-0005-0000-0000-000081670000}"/>
    <cellStyle name="Normal 3 2 2 2 2 8" xfId="6361" xr:uid="{00000000-0005-0000-0000-0000EA180000}"/>
    <cellStyle name="Normal 3 2 2 2 2 8 3" xfId="21460" xr:uid="{00000000-0005-0000-0000-0000E8530000}"/>
    <cellStyle name="Normal 3 2 2 2 3" xfId="1389" xr:uid="{00000000-0005-0000-0000-00007D050000}"/>
    <cellStyle name="Normal 3 2 2 2 3 2" xfId="1810" xr:uid="{00000000-0005-0000-0000-000022070000}"/>
    <cellStyle name="Normal 3 2 2 2 3 2 2" xfId="2649" xr:uid="{00000000-0005-0000-0000-0000690A0000}"/>
    <cellStyle name="Normal 3 2 2 2 3 2 2 2" xfId="4338" xr:uid="{00000000-0005-0000-0000-000003110000}"/>
    <cellStyle name="Normal 3 2 2 2 3 2 2 2 2" xfId="14411" xr:uid="{00000000-0005-0000-0000-00005C380000}"/>
    <cellStyle name="Normal 3 2 2 2 3 2 2 2 2 3" xfId="29506" xr:uid="{00000000-0005-0000-0000-000056730000}"/>
    <cellStyle name="Normal 3 2 2 2 3 2 2 2 3" xfId="9391" xr:uid="{00000000-0005-0000-0000-0000C0240000}"/>
    <cellStyle name="Normal 3 2 2 2 3 2 2 2 3 3" xfId="24489" xr:uid="{00000000-0005-0000-0000-0000BD5F0000}"/>
    <cellStyle name="Normal 3 2 2 2 3 2 2 2 5" xfId="19476" xr:uid="{00000000-0005-0000-0000-0000284C0000}"/>
    <cellStyle name="Normal 3 2 2 2 3 2 2 3" xfId="6030" xr:uid="{00000000-0005-0000-0000-00009F170000}"/>
    <cellStyle name="Normal 3 2 2 2 3 2 2 3 2" xfId="16082" xr:uid="{00000000-0005-0000-0000-0000E33E0000}"/>
    <cellStyle name="Normal 3 2 2 2 3 2 2 3 2 3" xfId="31177" xr:uid="{00000000-0005-0000-0000-0000DD790000}"/>
    <cellStyle name="Normal 3 2 2 2 3 2 2 3 3" xfId="11062" xr:uid="{00000000-0005-0000-0000-0000472B0000}"/>
    <cellStyle name="Normal 3 2 2 2 3 2 2 3 3 3" xfId="26160" xr:uid="{00000000-0005-0000-0000-000044660000}"/>
    <cellStyle name="Normal 3 2 2 2 3 2 2 3 5" xfId="21147" xr:uid="{00000000-0005-0000-0000-0000AF520000}"/>
    <cellStyle name="Normal 3 2 2 2 3 2 2 4" xfId="12740" xr:uid="{00000000-0005-0000-0000-0000D5310000}"/>
    <cellStyle name="Normal 3 2 2 2 3 2 2 4 3" xfId="27835" xr:uid="{00000000-0005-0000-0000-0000CF6C0000}"/>
    <cellStyle name="Normal 3 2 2 2 3 2 2 5" xfId="7719" xr:uid="{00000000-0005-0000-0000-0000381E0000}"/>
    <cellStyle name="Normal 3 2 2 2 3 2 2 5 3" xfId="22818" xr:uid="{00000000-0005-0000-0000-000036590000}"/>
    <cellStyle name="Normal 3 2 2 2 3 2 2 7" xfId="17805" xr:uid="{00000000-0005-0000-0000-0000A1450000}"/>
    <cellStyle name="Normal 3 2 2 2 3 2 3" xfId="3501" xr:uid="{00000000-0005-0000-0000-0000BE0D0000}"/>
    <cellStyle name="Normal 3 2 2 2 3 2 3 2" xfId="13575" xr:uid="{00000000-0005-0000-0000-000018350000}"/>
    <cellStyle name="Normal 3 2 2 2 3 2 3 2 3" xfId="28670" xr:uid="{00000000-0005-0000-0000-000012700000}"/>
    <cellStyle name="Normal 3 2 2 2 3 2 3 3" xfId="8555" xr:uid="{00000000-0005-0000-0000-00007C210000}"/>
    <cellStyle name="Normal 3 2 2 2 3 2 3 3 3" xfId="23653" xr:uid="{00000000-0005-0000-0000-0000795C0000}"/>
    <cellStyle name="Normal 3 2 2 2 3 2 3 5" xfId="18640" xr:uid="{00000000-0005-0000-0000-0000E4480000}"/>
    <cellStyle name="Normal 3 2 2 2 3 2 4" xfId="5194" xr:uid="{00000000-0005-0000-0000-00005B140000}"/>
    <cellStyle name="Normal 3 2 2 2 3 2 4 2" xfId="15246" xr:uid="{00000000-0005-0000-0000-00009F3B0000}"/>
    <cellStyle name="Normal 3 2 2 2 3 2 4 2 3" xfId="30341" xr:uid="{00000000-0005-0000-0000-000099760000}"/>
    <cellStyle name="Normal 3 2 2 2 3 2 4 3" xfId="10226" xr:uid="{00000000-0005-0000-0000-000003280000}"/>
    <cellStyle name="Normal 3 2 2 2 3 2 4 3 3" xfId="25324" xr:uid="{00000000-0005-0000-0000-000000630000}"/>
    <cellStyle name="Normal 3 2 2 2 3 2 4 5" xfId="20311" xr:uid="{00000000-0005-0000-0000-00006B4F0000}"/>
    <cellStyle name="Normal 3 2 2 2 3 2 5" xfId="11904" xr:uid="{00000000-0005-0000-0000-0000912E0000}"/>
    <cellStyle name="Normal 3 2 2 2 3 2 5 3" xfId="26999" xr:uid="{00000000-0005-0000-0000-00008B690000}"/>
    <cellStyle name="Normal 3 2 2 2 3 2 6" xfId="6883" xr:uid="{00000000-0005-0000-0000-0000F41A0000}"/>
    <cellStyle name="Normal 3 2 2 2 3 2 6 3" xfId="21982" xr:uid="{00000000-0005-0000-0000-0000F2550000}"/>
    <cellStyle name="Normal 3 2 2 2 3 2 8" xfId="16969" xr:uid="{00000000-0005-0000-0000-00005D420000}"/>
    <cellStyle name="Normal 3 2 2 2 3 3" xfId="2231" xr:uid="{00000000-0005-0000-0000-0000C7080000}"/>
    <cellStyle name="Normal 3 2 2 2 3 3 2" xfId="3920" xr:uid="{00000000-0005-0000-0000-0000610F0000}"/>
    <cellStyle name="Normal 3 2 2 2 3 3 2 2" xfId="13993" xr:uid="{00000000-0005-0000-0000-0000BA360000}"/>
    <cellStyle name="Normal 3 2 2 2 3 3 2 2 3" xfId="29088" xr:uid="{00000000-0005-0000-0000-0000B4710000}"/>
    <cellStyle name="Normal 3 2 2 2 3 3 2 3" xfId="8973" xr:uid="{00000000-0005-0000-0000-00001E230000}"/>
    <cellStyle name="Normal 3 2 2 2 3 3 2 3 3" xfId="24071" xr:uid="{00000000-0005-0000-0000-00001B5E0000}"/>
    <cellStyle name="Normal 3 2 2 2 3 3 2 5" xfId="19058" xr:uid="{00000000-0005-0000-0000-0000864A0000}"/>
    <cellStyle name="Normal 3 2 2 2 3 3 3" xfId="5612" xr:uid="{00000000-0005-0000-0000-0000FD150000}"/>
    <cellStyle name="Normal 3 2 2 2 3 3 3 2" xfId="15664" xr:uid="{00000000-0005-0000-0000-0000413D0000}"/>
    <cellStyle name="Normal 3 2 2 2 3 3 3 2 3" xfId="30759" xr:uid="{00000000-0005-0000-0000-00003B780000}"/>
    <cellStyle name="Normal 3 2 2 2 3 3 3 3" xfId="10644" xr:uid="{00000000-0005-0000-0000-0000A5290000}"/>
    <cellStyle name="Normal 3 2 2 2 3 3 3 3 3" xfId="25742" xr:uid="{00000000-0005-0000-0000-0000A2640000}"/>
    <cellStyle name="Normal 3 2 2 2 3 3 3 5" xfId="20729" xr:uid="{00000000-0005-0000-0000-00000D510000}"/>
    <cellStyle name="Normal 3 2 2 2 3 3 4" xfId="12322" xr:uid="{00000000-0005-0000-0000-000033300000}"/>
    <cellStyle name="Normal 3 2 2 2 3 3 4 3" xfId="27417" xr:uid="{00000000-0005-0000-0000-00002D6B0000}"/>
    <cellStyle name="Normal 3 2 2 2 3 3 5" xfId="7301" xr:uid="{00000000-0005-0000-0000-0000961C0000}"/>
    <cellStyle name="Normal 3 2 2 2 3 3 5 3" xfId="22400" xr:uid="{00000000-0005-0000-0000-000094570000}"/>
    <cellStyle name="Normal 3 2 2 2 3 3 7" xfId="17387" xr:uid="{00000000-0005-0000-0000-0000FF430000}"/>
    <cellStyle name="Normal 3 2 2 2 3 4" xfId="3083" xr:uid="{00000000-0005-0000-0000-00001C0C0000}"/>
    <cellStyle name="Normal 3 2 2 2 3 4 2" xfId="13157" xr:uid="{00000000-0005-0000-0000-000076330000}"/>
    <cellStyle name="Normal 3 2 2 2 3 4 2 3" xfId="28252" xr:uid="{00000000-0005-0000-0000-0000706E0000}"/>
    <cellStyle name="Normal 3 2 2 2 3 4 3" xfId="8137" xr:uid="{00000000-0005-0000-0000-0000DA1F0000}"/>
    <cellStyle name="Normal 3 2 2 2 3 4 3 3" xfId="23235" xr:uid="{00000000-0005-0000-0000-0000D75A0000}"/>
    <cellStyle name="Normal 3 2 2 2 3 4 5" xfId="18222" xr:uid="{00000000-0005-0000-0000-000042470000}"/>
    <cellStyle name="Normal 3 2 2 2 3 5" xfId="4776" xr:uid="{00000000-0005-0000-0000-0000B9120000}"/>
    <cellStyle name="Normal 3 2 2 2 3 5 2" xfId="14828" xr:uid="{00000000-0005-0000-0000-0000FD390000}"/>
    <cellStyle name="Normal 3 2 2 2 3 5 2 3" xfId="29923" xr:uid="{00000000-0005-0000-0000-0000F7740000}"/>
    <cellStyle name="Normal 3 2 2 2 3 5 3" xfId="9808" xr:uid="{00000000-0005-0000-0000-000061260000}"/>
    <cellStyle name="Normal 3 2 2 2 3 5 3 3" xfId="24906" xr:uid="{00000000-0005-0000-0000-00005E610000}"/>
    <cellStyle name="Normal 3 2 2 2 3 5 5" xfId="19893" xr:uid="{00000000-0005-0000-0000-0000C94D0000}"/>
    <cellStyle name="Normal 3 2 2 2 3 6" xfId="11486" xr:uid="{00000000-0005-0000-0000-0000EF2C0000}"/>
    <cellStyle name="Normal 3 2 2 2 3 6 3" xfId="26581" xr:uid="{00000000-0005-0000-0000-0000E9670000}"/>
    <cellStyle name="Normal 3 2 2 2 3 7" xfId="6465" xr:uid="{00000000-0005-0000-0000-000052190000}"/>
    <cellStyle name="Normal 3 2 2 2 3 7 3" xfId="21564" xr:uid="{00000000-0005-0000-0000-000050540000}"/>
    <cellStyle name="Normal 3 2 2 2 3 9" xfId="16551" xr:uid="{00000000-0005-0000-0000-0000BB400000}"/>
    <cellStyle name="Normal 3 2 2 2 4" xfId="1602" xr:uid="{00000000-0005-0000-0000-000052060000}"/>
    <cellStyle name="Normal 3 2 2 2 4 2" xfId="2441" xr:uid="{00000000-0005-0000-0000-000099090000}"/>
    <cellStyle name="Normal 3 2 2 2 4 2 2" xfId="4130" xr:uid="{00000000-0005-0000-0000-000033100000}"/>
    <cellStyle name="Normal 3 2 2 2 4 2 2 2" xfId="14203" xr:uid="{00000000-0005-0000-0000-00008C370000}"/>
    <cellStyle name="Normal 3 2 2 2 4 2 2 2 3" xfId="29298" xr:uid="{00000000-0005-0000-0000-000086720000}"/>
    <cellStyle name="Normal 3 2 2 2 4 2 2 3" xfId="9183" xr:uid="{00000000-0005-0000-0000-0000F0230000}"/>
    <cellStyle name="Normal 3 2 2 2 4 2 2 3 3" xfId="24281" xr:uid="{00000000-0005-0000-0000-0000ED5E0000}"/>
    <cellStyle name="Normal 3 2 2 2 4 2 2 5" xfId="19268" xr:uid="{00000000-0005-0000-0000-0000584B0000}"/>
    <cellStyle name="Normal 3 2 2 2 4 2 3" xfId="5822" xr:uid="{00000000-0005-0000-0000-0000CF160000}"/>
    <cellStyle name="Normal 3 2 2 2 4 2 3 2" xfId="15874" xr:uid="{00000000-0005-0000-0000-0000133E0000}"/>
    <cellStyle name="Normal 3 2 2 2 4 2 3 2 3" xfId="30969" xr:uid="{00000000-0005-0000-0000-00000D790000}"/>
    <cellStyle name="Normal 3 2 2 2 4 2 3 3" xfId="10854" xr:uid="{00000000-0005-0000-0000-0000772A0000}"/>
    <cellStyle name="Normal 3 2 2 2 4 2 3 3 3" xfId="25952" xr:uid="{00000000-0005-0000-0000-000074650000}"/>
    <cellStyle name="Normal 3 2 2 2 4 2 3 5" xfId="20939" xr:uid="{00000000-0005-0000-0000-0000DF510000}"/>
    <cellStyle name="Normal 3 2 2 2 4 2 4" xfId="12532" xr:uid="{00000000-0005-0000-0000-000005310000}"/>
    <cellStyle name="Normal 3 2 2 2 4 2 4 3" xfId="27627" xr:uid="{00000000-0005-0000-0000-0000FF6B0000}"/>
    <cellStyle name="Normal 3 2 2 2 4 2 5" xfId="7511" xr:uid="{00000000-0005-0000-0000-0000681D0000}"/>
    <cellStyle name="Normal 3 2 2 2 4 2 5 3" xfId="22610" xr:uid="{00000000-0005-0000-0000-000066580000}"/>
    <cellStyle name="Normal 3 2 2 2 4 2 7" xfId="17597" xr:uid="{00000000-0005-0000-0000-0000D1440000}"/>
    <cellStyle name="Normal 3 2 2 2 4 3" xfId="3293" xr:uid="{00000000-0005-0000-0000-0000EE0C0000}"/>
    <cellStyle name="Normal 3 2 2 2 4 3 2" xfId="13367" xr:uid="{00000000-0005-0000-0000-000048340000}"/>
    <cellStyle name="Normal 3 2 2 2 4 3 2 3" xfId="28462" xr:uid="{00000000-0005-0000-0000-0000426F0000}"/>
    <cellStyle name="Normal 3 2 2 2 4 3 3" xfId="8347" xr:uid="{00000000-0005-0000-0000-0000AC200000}"/>
    <cellStyle name="Normal 3 2 2 2 4 3 3 3" xfId="23445" xr:uid="{00000000-0005-0000-0000-0000A95B0000}"/>
    <cellStyle name="Normal 3 2 2 2 4 3 5" xfId="18432" xr:uid="{00000000-0005-0000-0000-000014480000}"/>
    <cellStyle name="Normal 3 2 2 2 4 4" xfId="4986" xr:uid="{00000000-0005-0000-0000-00008B130000}"/>
    <cellStyle name="Normal 3 2 2 2 4 4 2" xfId="15038" xr:uid="{00000000-0005-0000-0000-0000CF3A0000}"/>
    <cellStyle name="Normal 3 2 2 2 4 4 2 3" xfId="30133" xr:uid="{00000000-0005-0000-0000-0000C9750000}"/>
    <cellStyle name="Normal 3 2 2 2 4 4 3" xfId="10018" xr:uid="{00000000-0005-0000-0000-000033270000}"/>
    <cellStyle name="Normal 3 2 2 2 4 4 3 3" xfId="25116" xr:uid="{00000000-0005-0000-0000-000030620000}"/>
    <cellStyle name="Normal 3 2 2 2 4 4 5" xfId="20103" xr:uid="{00000000-0005-0000-0000-00009B4E0000}"/>
    <cellStyle name="Normal 3 2 2 2 4 5" xfId="11696" xr:uid="{00000000-0005-0000-0000-0000C12D0000}"/>
    <cellStyle name="Normal 3 2 2 2 4 5 3" xfId="26791" xr:uid="{00000000-0005-0000-0000-0000BB680000}"/>
    <cellStyle name="Normal 3 2 2 2 4 6" xfId="6675" xr:uid="{00000000-0005-0000-0000-0000241A0000}"/>
    <cellStyle name="Normal 3 2 2 2 4 6 3" xfId="21774" xr:uid="{00000000-0005-0000-0000-000022550000}"/>
    <cellStyle name="Normal 3 2 2 2 4 8" xfId="16761" xr:uid="{00000000-0005-0000-0000-00008D410000}"/>
    <cellStyle name="Normal 3 2 2 2 5" xfId="2023" xr:uid="{00000000-0005-0000-0000-0000F7070000}"/>
    <cellStyle name="Normal 3 2 2 2 5 2" xfId="3712" xr:uid="{00000000-0005-0000-0000-0000910E0000}"/>
    <cellStyle name="Normal 3 2 2 2 5 2 2" xfId="13785" xr:uid="{00000000-0005-0000-0000-0000EA350000}"/>
    <cellStyle name="Normal 3 2 2 2 5 2 2 3" xfId="28880" xr:uid="{00000000-0005-0000-0000-0000E4700000}"/>
    <cellStyle name="Normal 3 2 2 2 5 2 3" xfId="8765" xr:uid="{00000000-0005-0000-0000-00004E220000}"/>
    <cellStyle name="Normal 3 2 2 2 5 2 3 3" xfId="23863" xr:uid="{00000000-0005-0000-0000-00004B5D0000}"/>
    <cellStyle name="Normal 3 2 2 2 5 2 5" xfId="18850" xr:uid="{00000000-0005-0000-0000-0000B6490000}"/>
    <cellStyle name="Normal 3 2 2 2 5 3" xfId="5404" xr:uid="{00000000-0005-0000-0000-00002D150000}"/>
    <cellStyle name="Normal 3 2 2 2 5 3 2" xfId="15456" xr:uid="{00000000-0005-0000-0000-0000713C0000}"/>
    <cellStyle name="Normal 3 2 2 2 5 3 2 3" xfId="30551" xr:uid="{00000000-0005-0000-0000-00006B770000}"/>
    <cellStyle name="Normal 3 2 2 2 5 3 3" xfId="10436" xr:uid="{00000000-0005-0000-0000-0000D5280000}"/>
    <cellStyle name="Normal 3 2 2 2 5 3 3 3" xfId="25534" xr:uid="{00000000-0005-0000-0000-0000D2630000}"/>
    <cellStyle name="Normal 3 2 2 2 5 3 5" xfId="20521" xr:uid="{00000000-0005-0000-0000-00003D500000}"/>
    <cellStyle name="Normal 3 2 2 2 5 4" xfId="12114" xr:uid="{00000000-0005-0000-0000-0000632F0000}"/>
    <cellStyle name="Normal 3 2 2 2 5 4 3" xfId="27209" xr:uid="{00000000-0005-0000-0000-00005D6A0000}"/>
    <cellStyle name="Normal 3 2 2 2 5 5" xfId="7093" xr:uid="{00000000-0005-0000-0000-0000C61B0000}"/>
    <cellStyle name="Normal 3 2 2 2 5 5 3" xfId="22192" xr:uid="{00000000-0005-0000-0000-0000C4560000}"/>
    <cellStyle name="Normal 3 2 2 2 5 7" xfId="17179" xr:uid="{00000000-0005-0000-0000-00002F430000}"/>
    <cellStyle name="Normal 3 2 2 2 6" xfId="2875" xr:uid="{00000000-0005-0000-0000-00004C0B0000}"/>
    <cellStyle name="Normal 3 2 2 2 6 2" xfId="12949" xr:uid="{00000000-0005-0000-0000-0000A6320000}"/>
    <cellStyle name="Normal 3 2 2 2 6 2 3" xfId="28044" xr:uid="{00000000-0005-0000-0000-0000A06D0000}"/>
    <cellStyle name="Normal 3 2 2 2 6 3" xfId="7929" xr:uid="{00000000-0005-0000-0000-00000A1F0000}"/>
    <cellStyle name="Normal 3 2 2 2 6 3 3" xfId="23027" xr:uid="{00000000-0005-0000-0000-0000075A0000}"/>
    <cellStyle name="Normal 3 2 2 2 6 5" xfId="18014" xr:uid="{00000000-0005-0000-0000-000072460000}"/>
    <cellStyle name="Normal 3 2 2 2 7" xfId="4568" xr:uid="{00000000-0005-0000-0000-0000E9110000}"/>
    <cellStyle name="Normal 3 2 2 2 7 2" xfId="14620" xr:uid="{00000000-0005-0000-0000-00002D390000}"/>
    <cellStyle name="Normal 3 2 2 2 7 2 3" xfId="29715" xr:uid="{00000000-0005-0000-0000-000027740000}"/>
    <cellStyle name="Normal 3 2 2 2 7 3" xfId="9600" xr:uid="{00000000-0005-0000-0000-000091250000}"/>
    <cellStyle name="Normal 3 2 2 2 7 3 3" xfId="24698" xr:uid="{00000000-0005-0000-0000-00008E600000}"/>
    <cellStyle name="Normal 3 2 2 2 7 5" xfId="19685" xr:uid="{00000000-0005-0000-0000-0000F94C0000}"/>
    <cellStyle name="Normal 3 2 2 2 8" xfId="11278" xr:uid="{00000000-0005-0000-0000-00001F2C0000}"/>
    <cellStyle name="Normal 3 2 2 2 8 3" xfId="26373" xr:uid="{00000000-0005-0000-0000-000019670000}"/>
    <cellStyle name="Normal 3 2 2 2 9" xfId="6257" xr:uid="{00000000-0005-0000-0000-000082180000}"/>
    <cellStyle name="Normal 3 2 2 2 9 3" xfId="21356" xr:uid="{00000000-0005-0000-0000-000080530000}"/>
    <cellStyle name="Normal 3 2 2 3" xfId="1222" xr:uid="{00000000-0005-0000-0000-0000D6040000}"/>
    <cellStyle name="Normal 3 2 2 3 10" xfId="16395" xr:uid="{00000000-0005-0000-0000-00001F400000}"/>
    <cellStyle name="Normal 3 2 2 3 2" xfId="1441" xr:uid="{00000000-0005-0000-0000-0000B1050000}"/>
    <cellStyle name="Normal 3 2 2 3 2 2" xfId="1862" xr:uid="{00000000-0005-0000-0000-000056070000}"/>
    <cellStyle name="Normal 3 2 2 3 2 2 2" xfId="2701" xr:uid="{00000000-0005-0000-0000-00009D0A0000}"/>
    <cellStyle name="Normal 3 2 2 3 2 2 2 2" xfId="4390" xr:uid="{00000000-0005-0000-0000-000037110000}"/>
    <cellStyle name="Normal 3 2 2 3 2 2 2 2 2" xfId="14463" xr:uid="{00000000-0005-0000-0000-000090380000}"/>
    <cellStyle name="Normal 3 2 2 3 2 2 2 2 2 3" xfId="29558" xr:uid="{00000000-0005-0000-0000-00008A730000}"/>
    <cellStyle name="Normal 3 2 2 3 2 2 2 2 3" xfId="9443" xr:uid="{00000000-0005-0000-0000-0000F4240000}"/>
    <cellStyle name="Normal 3 2 2 3 2 2 2 2 3 3" xfId="24541" xr:uid="{00000000-0005-0000-0000-0000F15F0000}"/>
    <cellStyle name="Normal 3 2 2 3 2 2 2 2 5" xfId="19528" xr:uid="{00000000-0005-0000-0000-00005C4C0000}"/>
    <cellStyle name="Normal 3 2 2 3 2 2 2 3" xfId="6082" xr:uid="{00000000-0005-0000-0000-0000D3170000}"/>
    <cellStyle name="Normal 3 2 2 3 2 2 2 3 2" xfId="16134" xr:uid="{00000000-0005-0000-0000-0000173F0000}"/>
    <cellStyle name="Normal 3 2 2 3 2 2 2 3 2 3" xfId="31229" xr:uid="{00000000-0005-0000-0000-0000117A0000}"/>
    <cellStyle name="Normal 3 2 2 3 2 2 2 3 3" xfId="11114" xr:uid="{00000000-0005-0000-0000-00007B2B0000}"/>
    <cellStyle name="Normal 3 2 2 3 2 2 2 3 3 3" xfId="26212" xr:uid="{00000000-0005-0000-0000-000078660000}"/>
    <cellStyle name="Normal 3 2 2 3 2 2 2 3 5" xfId="21199" xr:uid="{00000000-0005-0000-0000-0000E3520000}"/>
    <cellStyle name="Normal 3 2 2 3 2 2 2 4" xfId="12792" xr:uid="{00000000-0005-0000-0000-000009320000}"/>
    <cellStyle name="Normal 3 2 2 3 2 2 2 4 3" xfId="27887" xr:uid="{00000000-0005-0000-0000-0000036D0000}"/>
    <cellStyle name="Normal 3 2 2 3 2 2 2 5" xfId="7771" xr:uid="{00000000-0005-0000-0000-00006C1E0000}"/>
    <cellStyle name="Normal 3 2 2 3 2 2 2 5 3" xfId="22870" xr:uid="{00000000-0005-0000-0000-00006A590000}"/>
    <cellStyle name="Normal 3 2 2 3 2 2 2 7" xfId="17857" xr:uid="{00000000-0005-0000-0000-0000D5450000}"/>
    <cellStyle name="Normal 3 2 2 3 2 2 3" xfId="3553" xr:uid="{00000000-0005-0000-0000-0000F20D0000}"/>
    <cellStyle name="Normal 3 2 2 3 2 2 3 2" xfId="13627" xr:uid="{00000000-0005-0000-0000-00004C350000}"/>
    <cellStyle name="Normal 3 2 2 3 2 2 3 2 3" xfId="28722" xr:uid="{00000000-0005-0000-0000-000046700000}"/>
    <cellStyle name="Normal 3 2 2 3 2 2 3 3" xfId="8607" xr:uid="{00000000-0005-0000-0000-0000B0210000}"/>
    <cellStyle name="Normal 3 2 2 3 2 2 3 3 3" xfId="23705" xr:uid="{00000000-0005-0000-0000-0000AD5C0000}"/>
    <cellStyle name="Normal 3 2 2 3 2 2 3 5" xfId="18692" xr:uid="{00000000-0005-0000-0000-000018490000}"/>
    <cellStyle name="Normal 3 2 2 3 2 2 4" xfId="5246" xr:uid="{00000000-0005-0000-0000-00008F140000}"/>
    <cellStyle name="Normal 3 2 2 3 2 2 4 2" xfId="15298" xr:uid="{00000000-0005-0000-0000-0000D33B0000}"/>
    <cellStyle name="Normal 3 2 2 3 2 2 4 2 3" xfId="30393" xr:uid="{00000000-0005-0000-0000-0000CD760000}"/>
    <cellStyle name="Normal 3 2 2 3 2 2 4 3" xfId="10278" xr:uid="{00000000-0005-0000-0000-000037280000}"/>
    <cellStyle name="Normal 3 2 2 3 2 2 4 3 3" xfId="25376" xr:uid="{00000000-0005-0000-0000-000034630000}"/>
    <cellStyle name="Normal 3 2 2 3 2 2 4 5" xfId="20363" xr:uid="{00000000-0005-0000-0000-00009F4F0000}"/>
    <cellStyle name="Normal 3 2 2 3 2 2 5" xfId="11956" xr:uid="{00000000-0005-0000-0000-0000C52E0000}"/>
    <cellStyle name="Normal 3 2 2 3 2 2 5 3" xfId="27051" xr:uid="{00000000-0005-0000-0000-0000BF690000}"/>
    <cellStyle name="Normal 3 2 2 3 2 2 6" xfId="6935" xr:uid="{00000000-0005-0000-0000-0000281B0000}"/>
    <cellStyle name="Normal 3 2 2 3 2 2 6 3" xfId="22034" xr:uid="{00000000-0005-0000-0000-000026560000}"/>
    <cellStyle name="Normal 3 2 2 3 2 2 8" xfId="17021" xr:uid="{00000000-0005-0000-0000-000091420000}"/>
    <cellStyle name="Normal 3 2 2 3 2 3" xfId="2283" xr:uid="{00000000-0005-0000-0000-0000FB080000}"/>
    <cellStyle name="Normal 3 2 2 3 2 3 2" xfId="3972" xr:uid="{00000000-0005-0000-0000-0000950F0000}"/>
    <cellStyle name="Normal 3 2 2 3 2 3 2 2" xfId="14045" xr:uid="{00000000-0005-0000-0000-0000EE360000}"/>
    <cellStyle name="Normal 3 2 2 3 2 3 2 2 3" xfId="29140" xr:uid="{00000000-0005-0000-0000-0000E8710000}"/>
    <cellStyle name="Normal 3 2 2 3 2 3 2 3" xfId="9025" xr:uid="{00000000-0005-0000-0000-000052230000}"/>
    <cellStyle name="Normal 3 2 2 3 2 3 2 3 3" xfId="24123" xr:uid="{00000000-0005-0000-0000-00004F5E0000}"/>
    <cellStyle name="Normal 3 2 2 3 2 3 2 5" xfId="19110" xr:uid="{00000000-0005-0000-0000-0000BA4A0000}"/>
    <cellStyle name="Normal 3 2 2 3 2 3 3" xfId="5664" xr:uid="{00000000-0005-0000-0000-000031160000}"/>
    <cellStyle name="Normal 3 2 2 3 2 3 3 2" xfId="15716" xr:uid="{00000000-0005-0000-0000-0000753D0000}"/>
    <cellStyle name="Normal 3 2 2 3 2 3 3 2 3" xfId="30811" xr:uid="{00000000-0005-0000-0000-00006F780000}"/>
    <cellStyle name="Normal 3 2 2 3 2 3 3 3" xfId="10696" xr:uid="{00000000-0005-0000-0000-0000D9290000}"/>
    <cellStyle name="Normal 3 2 2 3 2 3 3 3 3" xfId="25794" xr:uid="{00000000-0005-0000-0000-0000D6640000}"/>
    <cellStyle name="Normal 3 2 2 3 2 3 3 5" xfId="20781" xr:uid="{00000000-0005-0000-0000-000041510000}"/>
    <cellStyle name="Normal 3 2 2 3 2 3 4" xfId="12374" xr:uid="{00000000-0005-0000-0000-000067300000}"/>
    <cellStyle name="Normal 3 2 2 3 2 3 4 3" xfId="27469" xr:uid="{00000000-0005-0000-0000-0000616B0000}"/>
    <cellStyle name="Normal 3 2 2 3 2 3 5" xfId="7353" xr:uid="{00000000-0005-0000-0000-0000CA1C0000}"/>
    <cellStyle name="Normal 3 2 2 3 2 3 5 3" xfId="22452" xr:uid="{00000000-0005-0000-0000-0000C8570000}"/>
    <cellStyle name="Normal 3 2 2 3 2 3 7" xfId="17439" xr:uid="{00000000-0005-0000-0000-000033440000}"/>
    <cellStyle name="Normal 3 2 2 3 2 4" xfId="3135" xr:uid="{00000000-0005-0000-0000-0000500C0000}"/>
    <cellStyle name="Normal 3 2 2 3 2 4 2" xfId="13209" xr:uid="{00000000-0005-0000-0000-0000AA330000}"/>
    <cellStyle name="Normal 3 2 2 3 2 4 2 3" xfId="28304" xr:uid="{00000000-0005-0000-0000-0000A46E0000}"/>
    <cellStyle name="Normal 3 2 2 3 2 4 3" xfId="8189" xr:uid="{00000000-0005-0000-0000-00000E200000}"/>
    <cellStyle name="Normal 3 2 2 3 2 4 3 3" xfId="23287" xr:uid="{00000000-0005-0000-0000-00000B5B0000}"/>
    <cellStyle name="Normal 3 2 2 3 2 4 5" xfId="18274" xr:uid="{00000000-0005-0000-0000-000076470000}"/>
    <cellStyle name="Normal 3 2 2 3 2 5" xfId="4828" xr:uid="{00000000-0005-0000-0000-0000ED120000}"/>
    <cellStyle name="Normal 3 2 2 3 2 5 2" xfId="14880" xr:uid="{00000000-0005-0000-0000-0000313A0000}"/>
    <cellStyle name="Normal 3 2 2 3 2 5 2 3" xfId="29975" xr:uid="{00000000-0005-0000-0000-00002B750000}"/>
    <cellStyle name="Normal 3 2 2 3 2 5 3" xfId="9860" xr:uid="{00000000-0005-0000-0000-000095260000}"/>
    <cellStyle name="Normal 3 2 2 3 2 5 3 3" xfId="24958" xr:uid="{00000000-0005-0000-0000-000092610000}"/>
    <cellStyle name="Normal 3 2 2 3 2 5 5" xfId="19945" xr:uid="{00000000-0005-0000-0000-0000FD4D0000}"/>
    <cellStyle name="Normal 3 2 2 3 2 6" xfId="11538" xr:uid="{00000000-0005-0000-0000-0000232D0000}"/>
    <cellStyle name="Normal 3 2 2 3 2 6 3" xfId="26633" xr:uid="{00000000-0005-0000-0000-00001D680000}"/>
    <cellStyle name="Normal 3 2 2 3 2 7" xfId="6517" xr:uid="{00000000-0005-0000-0000-000086190000}"/>
    <cellStyle name="Normal 3 2 2 3 2 7 3" xfId="21616" xr:uid="{00000000-0005-0000-0000-000084540000}"/>
    <cellStyle name="Normal 3 2 2 3 2 9" xfId="16603" xr:uid="{00000000-0005-0000-0000-0000EF400000}"/>
    <cellStyle name="Normal 3 2 2 3 3" xfId="1654" xr:uid="{00000000-0005-0000-0000-000086060000}"/>
    <cellStyle name="Normal 3 2 2 3 3 2" xfId="2493" xr:uid="{00000000-0005-0000-0000-0000CD090000}"/>
    <cellStyle name="Normal 3 2 2 3 3 2 2" xfId="4182" xr:uid="{00000000-0005-0000-0000-000067100000}"/>
    <cellStyle name="Normal 3 2 2 3 3 2 2 2" xfId="14255" xr:uid="{00000000-0005-0000-0000-0000C0370000}"/>
    <cellStyle name="Normal 3 2 2 3 3 2 2 2 3" xfId="29350" xr:uid="{00000000-0005-0000-0000-0000BA720000}"/>
    <cellStyle name="Normal 3 2 2 3 3 2 2 3" xfId="9235" xr:uid="{00000000-0005-0000-0000-000024240000}"/>
    <cellStyle name="Normal 3 2 2 3 3 2 2 3 3" xfId="24333" xr:uid="{00000000-0005-0000-0000-0000215F0000}"/>
    <cellStyle name="Normal 3 2 2 3 3 2 2 5" xfId="19320" xr:uid="{00000000-0005-0000-0000-00008C4B0000}"/>
    <cellStyle name="Normal 3 2 2 3 3 2 3" xfId="5874" xr:uid="{00000000-0005-0000-0000-000003170000}"/>
    <cellStyle name="Normal 3 2 2 3 3 2 3 2" xfId="15926" xr:uid="{00000000-0005-0000-0000-0000473E0000}"/>
    <cellStyle name="Normal 3 2 2 3 3 2 3 2 3" xfId="31021" xr:uid="{00000000-0005-0000-0000-000041790000}"/>
    <cellStyle name="Normal 3 2 2 3 3 2 3 3" xfId="10906" xr:uid="{00000000-0005-0000-0000-0000AB2A0000}"/>
    <cellStyle name="Normal 3 2 2 3 3 2 3 3 3" xfId="26004" xr:uid="{00000000-0005-0000-0000-0000A8650000}"/>
    <cellStyle name="Normal 3 2 2 3 3 2 3 5" xfId="20991" xr:uid="{00000000-0005-0000-0000-000013520000}"/>
    <cellStyle name="Normal 3 2 2 3 3 2 4" xfId="12584" xr:uid="{00000000-0005-0000-0000-000039310000}"/>
    <cellStyle name="Normal 3 2 2 3 3 2 4 3" xfId="27679" xr:uid="{00000000-0005-0000-0000-0000336C0000}"/>
    <cellStyle name="Normal 3 2 2 3 3 2 5" xfId="7563" xr:uid="{00000000-0005-0000-0000-00009C1D0000}"/>
    <cellStyle name="Normal 3 2 2 3 3 2 5 3" xfId="22662" xr:uid="{00000000-0005-0000-0000-00009A580000}"/>
    <cellStyle name="Normal 3 2 2 3 3 2 7" xfId="17649" xr:uid="{00000000-0005-0000-0000-000005450000}"/>
    <cellStyle name="Normal 3 2 2 3 3 3" xfId="3345" xr:uid="{00000000-0005-0000-0000-0000220D0000}"/>
    <cellStyle name="Normal 3 2 2 3 3 3 2" xfId="13419" xr:uid="{00000000-0005-0000-0000-00007C340000}"/>
    <cellStyle name="Normal 3 2 2 3 3 3 2 3" xfId="28514" xr:uid="{00000000-0005-0000-0000-0000766F0000}"/>
    <cellStyle name="Normal 3 2 2 3 3 3 3" xfId="8399" xr:uid="{00000000-0005-0000-0000-0000E0200000}"/>
    <cellStyle name="Normal 3 2 2 3 3 3 3 3" xfId="23497" xr:uid="{00000000-0005-0000-0000-0000DD5B0000}"/>
    <cellStyle name="Normal 3 2 2 3 3 3 5" xfId="18484" xr:uid="{00000000-0005-0000-0000-000048480000}"/>
    <cellStyle name="Normal 3 2 2 3 3 4" xfId="5038" xr:uid="{00000000-0005-0000-0000-0000BF130000}"/>
    <cellStyle name="Normal 3 2 2 3 3 4 2" xfId="15090" xr:uid="{00000000-0005-0000-0000-0000033B0000}"/>
    <cellStyle name="Normal 3 2 2 3 3 4 2 3" xfId="30185" xr:uid="{00000000-0005-0000-0000-0000FD750000}"/>
    <cellStyle name="Normal 3 2 2 3 3 4 3" xfId="10070" xr:uid="{00000000-0005-0000-0000-000067270000}"/>
    <cellStyle name="Normal 3 2 2 3 3 4 3 3" xfId="25168" xr:uid="{00000000-0005-0000-0000-000064620000}"/>
    <cellStyle name="Normal 3 2 2 3 3 4 5" xfId="20155" xr:uid="{00000000-0005-0000-0000-0000CF4E0000}"/>
    <cellStyle name="Normal 3 2 2 3 3 5" xfId="11748" xr:uid="{00000000-0005-0000-0000-0000F52D0000}"/>
    <cellStyle name="Normal 3 2 2 3 3 5 3" xfId="26843" xr:uid="{00000000-0005-0000-0000-0000EF680000}"/>
    <cellStyle name="Normal 3 2 2 3 3 6" xfId="6727" xr:uid="{00000000-0005-0000-0000-0000581A0000}"/>
    <cellStyle name="Normal 3 2 2 3 3 6 3" xfId="21826" xr:uid="{00000000-0005-0000-0000-000056550000}"/>
    <cellStyle name="Normal 3 2 2 3 3 8" xfId="16813" xr:uid="{00000000-0005-0000-0000-0000C1410000}"/>
    <cellStyle name="Normal 3 2 2 3 4" xfId="2075" xr:uid="{00000000-0005-0000-0000-00002B080000}"/>
    <cellStyle name="Normal 3 2 2 3 4 2" xfId="3764" xr:uid="{00000000-0005-0000-0000-0000C50E0000}"/>
    <cellStyle name="Normal 3 2 2 3 4 2 2" xfId="13837" xr:uid="{00000000-0005-0000-0000-00001E360000}"/>
    <cellStyle name="Normal 3 2 2 3 4 2 2 3" xfId="28932" xr:uid="{00000000-0005-0000-0000-000018710000}"/>
    <cellStyle name="Normal 3 2 2 3 4 2 3" xfId="8817" xr:uid="{00000000-0005-0000-0000-000082220000}"/>
    <cellStyle name="Normal 3 2 2 3 4 2 3 3" xfId="23915" xr:uid="{00000000-0005-0000-0000-00007F5D0000}"/>
    <cellStyle name="Normal 3 2 2 3 4 2 5" xfId="18902" xr:uid="{00000000-0005-0000-0000-0000EA490000}"/>
    <cellStyle name="Normal 3 2 2 3 4 3" xfId="5456" xr:uid="{00000000-0005-0000-0000-000061150000}"/>
    <cellStyle name="Normal 3 2 2 3 4 3 2" xfId="15508" xr:uid="{00000000-0005-0000-0000-0000A53C0000}"/>
    <cellStyle name="Normal 3 2 2 3 4 3 2 3" xfId="30603" xr:uid="{00000000-0005-0000-0000-00009F770000}"/>
    <cellStyle name="Normal 3 2 2 3 4 3 3" xfId="10488" xr:uid="{00000000-0005-0000-0000-000009290000}"/>
    <cellStyle name="Normal 3 2 2 3 4 3 3 3" xfId="25586" xr:uid="{00000000-0005-0000-0000-000006640000}"/>
    <cellStyle name="Normal 3 2 2 3 4 3 5" xfId="20573" xr:uid="{00000000-0005-0000-0000-000071500000}"/>
    <cellStyle name="Normal 3 2 2 3 4 4" xfId="12166" xr:uid="{00000000-0005-0000-0000-0000972F0000}"/>
    <cellStyle name="Normal 3 2 2 3 4 4 3" xfId="27261" xr:uid="{00000000-0005-0000-0000-0000916A0000}"/>
    <cellStyle name="Normal 3 2 2 3 4 5" xfId="7145" xr:uid="{00000000-0005-0000-0000-0000FA1B0000}"/>
    <cellStyle name="Normal 3 2 2 3 4 5 3" xfId="22244" xr:uid="{00000000-0005-0000-0000-0000F8560000}"/>
    <cellStyle name="Normal 3 2 2 3 4 7" xfId="17231" xr:uid="{00000000-0005-0000-0000-000063430000}"/>
    <cellStyle name="Normal 3 2 2 3 5" xfId="2927" xr:uid="{00000000-0005-0000-0000-0000800B0000}"/>
    <cellStyle name="Normal 3 2 2 3 5 2" xfId="13001" xr:uid="{00000000-0005-0000-0000-0000DA320000}"/>
    <cellStyle name="Normal 3 2 2 3 5 2 3" xfId="28096" xr:uid="{00000000-0005-0000-0000-0000D46D0000}"/>
    <cellStyle name="Normal 3 2 2 3 5 3" xfId="7981" xr:uid="{00000000-0005-0000-0000-00003E1F0000}"/>
    <cellStyle name="Normal 3 2 2 3 5 3 3" xfId="23079" xr:uid="{00000000-0005-0000-0000-00003B5A0000}"/>
    <cellStyle name="Normal 3 2 2 3 5 5" xfId="18066" xr:uid="{00000000-0005-0000-0000-0000A6460000}"/>
    <cellStyle name="Normal 3 2 2 3 6" xfId="4620" xr:uid="{00000000-0005-0000-0000-00001D120000}"/>
    <cellStyle name="Normal 3 2 2 3 6 2" xfId="14672" xr:uid="{00000000-0005-0000-0000-000061390000}"/>
    <cellStyle name="Normal 3 2 2 3 6 2 3" xfId="29767" xr:uid="{00000000-0005-0000-0000-00005B740000}"/>
    <cellStyle name="Normal 3 2 2 3 6 3" xfId="9652" xr:uid="{00000000-0005-0000-0000-0000C5250000}"/>
    <cellStyle name="Normal 3 2 2 3 6 3 3" xfId="24750" xr:uid="{00000000-0005-0000-0000-0000C2600000}"/>
    <cellStyle name="Normal 3 2 2 3 6 5" xfId="19737" xr:uid="{00000000-0005-0000-0000-00002D4D0000}"/>
    <cellStyle name="Normal 3 2 2 3 7" xfId="11330" xr:uid="{00000000-0005-0000-0000-0000532C0000}"/>
    <cellStyle name="Normal 3 2 2 3 7 3" xfId="26425" xr:uid="{00000000-0005-0000-0000-00004D670000}"/>
    <cellStyle name="Normal 3 2 2 3 8" xfId="6309" xr:uid="{00000000-0005-0000-0000-0000B6180000}"/>
    <cellStyle name="Normal 3 2 2 3 8 3" xfId="21408" xr:uid="{00000000-0005-0000-0000-0000B4530000}"/>
    <cellStyle name="Normal 3 2 2 4" xfId="1335" xr:uid="{00000000-0005-0000-0000-000047050000}"/>
    <cellStyle name="Normal 3 2 2 4 2" xfId="1758" xr:uid="{00000000-0005-0000-0000-0000EE060000}"/>
    <cellStyle name="Normal 3 2 2 4 2 2" xfId="2597" xr:uid="{00000000-0005-0000-0000-0000350A0000}"/>
    <cellStyle name="Normal 3 2 2 4 2 2 2" xfId="4286" xr:uid="{00000000-0005-0000-0000-0000CF100000}"/>
    <cellStyle name="Normal 3 2 2 4 2 2 2 2" xfId="14359" xr:uid="{00000000-0005-0000-0000-000028380000}"/>
    <cellStyle name="Normal 3 2 2 4 2 2 2 2 3" xfId="29454" xr:uid="{00000000-0005-0000-0000-000022730000}"/>
    <cellStyle name="Normal 3 2 2 4 2 2 2 3" xfId="9339" xr:uid="{00000000-0005-0000-0000-00008C240000}"/>
    <cellStyle name="Normal 3 2 2 4 2 2 2 3 3" xfId="24437" xr:uid="{00000000-0005-0000-0000-0000895F0000}"/>
    <cellStyle name="Normal 3 2 2 4 2 2 2 5" xfId="19424" xr:uid="{00000000-0005-0000-0000-0000F44B0000}"/>
    <cellStyle name="Normal 3 2 2 4 2 2 3" xfId="5978" xr:uid="{00000000-0005-0000-0000-00006B170000}"/>
    <cellStyle name="Normal 3 2 2 4 2 2 3 2" xfId="16030" xr:uid="{00000000-0005-0000-0000-0000AF3E0000}"/>
    <cellStyle name="Normal 3 2 2 4 2 2 3 2 3" xfId="31125" xr:uid="{00000000-0005-0000-0000-0000A9790000}"/>
    <cellStyle name="Normal 3 2 2 4 2 2 3 3" xfId="11010" xr:uid="{00000000-0005-0000-0000-0000132B0000}"/>
    <cellStyle name="Normal 3 2 2 4 2 2 3 3 3" xfId="26108" xr:uid="{00000000-0005-0000-0000-000010660000}"/>
    <cellStyle name="Normal 3 2 2 4 2 2 3 5" xfId="21095" xr:uid="{00000000-0005-0000-0000-00007B520000}"/>
    <cellStyle name="Normal 3 2 2 4 2 2 4" xfId="12688" xr:uid="{00000000-0005-0000-0000-0000A1310000}"/>
    <cellStyle name="Normal 3 2 2 4 2 2 4 3" xfId="27783" xr:uid="{00000000-0005-0000-0000-00009B6C0000}"/>
    <cellStyle name="Normal 3 2 2 4 2 2 5" xfId="7667" xr:uid="{00000000-0005-0000-0000-0000041E0000}"/>
    <cellStyle name="Normal 3 2 2 4 2 2 5 3" xfId="22766" xr:uid="{00000000-0005-0000-0000-000002590000}"/>
    <cellStyle name="Normal 3 2 2 4 2 2 7" xfId="17753" xr:uid="{00000000-0005-0000-0000-00006D450000}"/>
    <cellStyle name="Normal 3 2 2 4 2 3" xfId="3449" xr:uid="{00000000-0005-0000-0000-00008A0D0000}"/>
    <cellStyle name="Normal 3 2 2 4 2 3 2" xfId="13523" xr:uid="{00000000-0005-0000-0000-0000E4340000}"/>
    <cellStyle name="Normal 3 2 2 4 2 3 2 3" xfId="28618" xr:uid="{00000000-0005-0000-0000-0000DE6F0000}"/>
    <cellStyle name="Normal 3 2 2 4 2 3 3" xfId="8503" xr:uid="{00000000-0005-0000-0000-000048210000}"/>
    <cellStyle name="Normal 3 2 2 4 2 3 3 3" xfId="23601" xr:uid="{00000000-0005-0000-0000-0000455C0000}"/>
    <cellStyle name="Normal 3 2 2 4 2 3 5" xfId="18588" xr:uid="{00000000-0005-0000-0000-0000B0480000}"/>
    <cellStyle name="Normal 3 2 2 4 2 4" xfId="5142" xr:uid="{00000000-0005-0000-0000-000027140000}"/>
    <cellStyle name="Normal 3 2 2 4 2 4 2" xfId="15194" xr:uid="{00000000-0005-0000-0000-00006B3B0000}"/>
    <cellStyle name="Normal 3 2 2 4 2 4 2 3" xfId="30289" xr:uid="{00000000-0005-0000-0000-000065760000}"/>
    <cellStyle name="Normal 3 2 2 4 2 4 3" xfId="10174" xr:uid="{00000000-0005-0000-0000-0000CF270000}"/>
    <cellStyle name="Normal 3 2 2 4 2 4 3 3" xfId="25272" xr:uid="{00000000-0005-0000-0000-0000CC620000}"/>
    <cellStyle name="Normal 3 2 2 4 2 4 5" xfId="20259" xr:uid="{00000000-0005-0000-0000-0000374F0000}"/>
    <cellStyle name="Normal 3 2 2 4 2 5" xfId="11852" xr:uid="{00000000-0005-0000-0000-00005D2E0000}"/>
    <cellStyle name="Normal 3 2 2 4 2 5 3" xfId="26947" xr:uid="{00000000-0005-0000-0000-000057690000}"/>
    <cellStyle name="Normal 3 2 2 4 2 6" xfId="6831" xr:uid="{00000000-0005-0000-0000-0000C01A0000}"/>
    <cellStyle name="Normal 3 2 2 4 2 6 3" xfId="21930" xr:uid="{00000000-0005-0000-0000-0000BE550000}"/>
    <cellStyle name="Normal 3 2 2 4 2 8" xfId="16917" xr:uid="{00000000-0005-0000-0000-000029420000}"/>
    <cellStyle name="Normal 3 2 2 4 3" xfId="2179" xr:uid="{00000000-0005-0000-0000-000093080000}"/>
    <cellStyle name="Normal 3 2 2 4 3 2" xfId="3868" xr:uid="{00000000-0005-0000-0000-00002D0F0000}"/>
    <cellStyle name="Normal 3 2 2 4 3 2 2" xfId="13941" xr:uid="{00000000-0005-0000-0000-000086360000}"/>
    <cellStyle name="Normal 3 2 2 4 3 2 2 3" xfId="29036" xr:uid="{00000000-0005-0000-0000-000080710000}"/>
    <cellStyle name="Normal 3 2 2 4 3 2 3" xfId="8921" xr:uid="{00000000-0005-0000-0000-0000EA220000}"/>
    <cellStyle name="Normal 3 2 2 4 3 2 3 3" xfId="24019" xr:uid="{00000000-0005-0000-0000-0000E75D0000}"/>
    <cellStyle name="Normal 3 2 2 4 3 2 5" xfId="19006" xr:uid="{00000000-0005-0000-0000-0000524A0000}"/>
    <cellStyle name="Normal 3 2 2 4 3 3" xfId="5560" xr:uid="{00000000-0005-0000-0000-0000C9150000}"/>
    <cellStyle name="Normal 3 2 2 4 3 3 2" xfId="15612" xr:uid="{00000000-0005-0000-0000-00000D3D0000}"/>
    <cellStyle name="Normal 3 2 2 4 3 3 2 3" xfId="30707" xr:uid="{00000000-0005-0000-0000-000007780000}"/>
    <cellStyle name="Normal 3 2 2 4 3 3 3" xfId="10592" xr:uid="{00000000-0005-0000-0000-000071290000}"/>
    <cellStyle name="Normal 3 2 2 4 3 3 3 3" xfId="25690" xr:uid="{00000000-0005-0000-0000-00006E640000}"/>
    <cellStyle name="Normal 3 2 2 4 3 3 5" xfId="20677" xr:uid="{00000000-0005-0000-0000-0000D9500000}"/>
    <cellStyle name="Normal 3 2 2 4 3 4" xfId="12270" xr:uid="{00000000-0005-0000-0000-0000FF2F0000}"/>
    <cellStyle name="Normal 3 2 2 4 3 4 3" xfId="27365" xr:uid="{00000000-0005-0000-0000-0000F96A0000}"/>
    <cellStyle name="Normal 3 2 2 4 3 5" xfId="7249" xr:uid="{00000000-0005-0000-0000-0000621C0000}"/>
    <cellStyle name="Normal 3 2 2 4 3 5 3" xfId="22348" xr:uid="{00000000-0005-0000-0000-000060570000}"/>
    <cellStyle name="Normal 3 2 2 4 3 7" xfId="17335" xr:uid="{00000000-0005-0000-0000-0000CB430000}"/>
    <cellStyle name="Normal 3 2 2 4 4" xfId="3031" xr:uid="{00000000-0005-0000-0000-0000E80B0000}"/>
    <cellStyle name="Normal 3 2 2 4 4 2" xfId="13105" xr:uid="{00000000-0005-0000-0000-000042330000}"/>
    <cellStyle name="Normal 3 2 2 4 4 2 3" xfId="28200" xr:uid="{00000000-0005-0000-0000-00003C6E0000}"/>
    <cellStyle name="Normal 3 2 2 4 4 3" xfId="8085" xr:uid="{00000000-0005-0000-0000-0000A61F0000}"/>
    <cellStyle name="Normal 3 2 2 4 4 3 3" xfId="23183" xr:uid="{00000000-0005-0000-0000-0000A35A0000}"/>
    <cellStyle name="Normal 3 2 2 4 4 5" xfId="18170" xr:uid="{00000000-0005-0000-0000-00000E470000}"/>
    <cellStyle name="Normal 3 2 2 4 5" xfId="4724" xr:uid="{00000000-0005-0000-0000-000085120000}"/>
    <cellStyle name="Normal 3 2 2 4 5 2" xfId="14776" xr:uid="{00000000-0005-0000-0000-0000C9390000}"/>
    <cellStyle name="Normal 3 2 2 4 5 2 3" xfId="29871" xr:uid="{00000000-0005-0000-0000-0000C3740000}"/>
    <cellStyle name="Normal 3 2 2 4 5 3" xfId="9756" xr:uid="{00000000-0005-0000-0000-00002D260000}"/>
    <cellStyle name="Normal 3 2 2 4 5 3 3" xfId="24854" xr:uid="{00000000-0005-0000-0000-00002A610000}"/>
    <cellStyle name="Normal 3 2 2 4 5 5" xfId="19841" xr:uid="{00000000-0005-0000-0000-0000954D0000}"/>
    <cellStyle name="Normal 3 2 2 4 6" xfId="11434" xr:uid="{00000000-0005-0000-0000-0000BB2C0000}"/>
    <cellStyle name="Normal 3 2 2 4 6 3" xfId="26529" xr:uid="{00000000-0005-0000-0000-0000B5670000}"/>
    <cellStyle name="Normal 3 2 2 4 7" xfId="6413" xr:uid="{00000000-0005-0000-0000-00001E190000}"/>
    <cellStyle name="Normal 3 2 2 4 7 3" xfId="21512" xr:uid="{00000000-0005-0000-0000-00001C540000}"/>
    <cellStyle name="Normal 3 2 2 4 9" xfId="16499" xr:uid="{00000000-0005-0000-0000-000087400000}"/>
    <cellStyle name="Normal 3 2 2 5" xfId="1548" xr:uid="{00000000-0005-0000-0000-00001C060000}"/>
    <cellStyle name="Normal 3 2 2 5 2" xfId="2389" xr:uid="{00000000-0005-0000-0000-000065090000}"/>
    <cellStyle name="Normal 3 2 2 5 2 2" xfId="4078" xr:uid="{00000000-0005-0000-0000-0000FF0F0000}"/>
    <cellStyle name="Normal 3 2 2 5 2 2 2" xfId="14151" xr:uid="{00000000-0005-0000-0000-000058370000}"/>
    <cellStyle name="Normal 3 2 2 5 2 2 2 3" xfId="29246" xr:uid="{00000000-0005-0000-0000-000052720000}"/>
    <cellStyle name="Normal 3 2 2 5 2 2 3" xfId="9131" xr:uid="{00000000-0005-0000-0000-0000BC230000}"/>
    <cellStyle name="Normal 3 2 2 5 2 2 3 3" xfId="24229" xr:uid="{00000000-0005-0000-0000-0000B95E0000}"/>
    <cellStyle name="Normal 3 2 2 5 2 2 5" xfId="19216" xr:uid="{00000000-0005-0000-0000-0000244B0000}"/>
    <cellStyle name="Normal 3 2 2 5 2 3" xfId="5770" xr:uid="{00000000-0005-0000-0000-00009B160000}"/>
    <cellStyle name="Normal 3 2 2 5 2 3 2" xfId="15822" xr:uid="{00000000-0005-0000-0000-0000DF3D0000}"/>
    <cellStyle name="Normal 3 2 2 5 2 3 2 3" xfId="30917" xr:uid="{00000000-0005-0000-0000-0000D9780000}"/>
    <cellStyle name="Normal 3 2 2 5 2 3 3" xfId="10802" xr:uid="{00000000-0005-0000-0000-0000432A0000}"/>
    <cellStyle name="Normal 3 2 2 5 2 3 3 3" xfId="25900" xr:uid="{00000000-0005-0000-0000-000040650000}"/>
    <cellStyle name="Normal 3 2 2 5 2 3 5" xfId="20887" xr:uid="{00000000-0005-0000-0000-0000AB510000}"/>
    <cellStyle name="Normal 3 2 2 5 2 4" xfId="12480" xr:uid="{00000000-0005-0000-0000-0000D1300000}"/>
    <cellStyle name="Normal 3 2 2 5 2 4 3" xfId="27575" xr:uid="{00000000-0005-0000-0000-0000CB6B0000}"/>
    <cellStyle name="Normal 3 2 2 5 2 5" xfId="7459" xr:uid="{00000000-0005-0000-0000-0000341D0000}"/>
    <cellStyle name="Normal 3 2 2 5 2 5 3" xfId="22558" xr:uid="{00000000-0005-0000-0000-000032580000}"/>
    <cellStyle name="Normal 3 2 2 5 2 7" xfId="17545" xr:uid="{00000000-0005-0000-0000-00009D440000}"/>
    <cellStyle name="Normal 3 2 2 5 3" xfId="3241" xr:uid="{00000000-0005-0000-0000-0000BA0C0000}"/>
    <cellStyle name="Normal 3 2 2 5 3 2" xfId="13315" xr:uid="{00000000-0005-0000-0000-000014340000}"/>
    <cellStyle name="Normal 3 2 2 5 3 2 3" xfId="28410" xr:uid="{00000000-0005-0000-0000-00000E6F0000}"/>
    <cellStyle name="Normal 3 2 2 5 3 3" xfId="8295" xr:uid="{00000000-0005-0000-0000-000078200000}"/>
    <cellStyle name="Normal 3 2 2 5 3 3 3" xfId="23393" xr:uid="{00000000-0005-0000-0000-0000755B0000}"/>
    <cellStyle name="Normal 3 2 2 5 3 5" xfId="18380" xr:uid="{00000000-0005-0000-0000-0000E0470000}"/>
    <cellStyle name="Normal 3 2 2 5 4" xfId="4934" xr:uid="{00000000-0005-0000-0000-000057130000}"/>
    <cellStyle name="Normal 3 2 2 5 4 2" xfId="14986" xr:uid="{00000000-0005-0000-0000-00009B3A0000}"/>
    <cellStyle name="Normal 3 2 2 5 4 2 3" xfId="30081" xr:uid="{00000000-0005-0000-0000-000095750000}"/>
    <cellStyle name="Normal 3 2 2 5 4 3" xfId="9966" xr:uid="{00000000-0005-0000-0000-0000FF260000}"/>
    <cellStyle name="Normal 3 2 2 5 4 3 3" xfId="25064" xr:uid="{00000000-0005-0000-0000-0000FC610000}"/>
    <cellStyle name="Normal 3 2 2 5 4 5" xfId="20051" xr:uid="{00000000-0005-0000-0000-0000674E0000}"/>
    <cellStyle name="Normal 3 2 2 5 5" xfId="11644" xr:uid="{00000000-0005-0000-0000-00008D2D0000}"/>
    <cellStyle name="Normal 3 2 2 5 5 3" xfId="26739" xr:uid="{00000000-0005-0000-0000-000087680000}"/>
    <cellStyle name="Normal 3 2 2 5 6" xfId="6623" xr:uid="{00000000-0005-0000-0000-0000F0190000}"/>
    <cellStyle name="Normal 3 2 2 5 6 3" xfId="21722" xr:uid="{00000000-0005-0000-0000-0000EE540000}"/>
    <cellStyle name="Normal 3 2 2 5 8" xfId="16709" xr:uid="{00000000-0005-0000-0000-000059410000}"/>
    <cellStyle name="Normal 3 2 2 6" xfId="1969" xr:uid="{00000000-0005-0000-0000-0000C1070000}"/>
    <cellStyle name="Normal 3 2 2 6 2" xfId="3660" xr:uid="{00000000-0005-0000-0000-00005D0E0000}"/>
    <cellStyle name="Normal 3 2 2 6 2 2" xfId="13733" xr:uid="{00000000-0005-0000-0000-0000B6350000}"/>
    <cellStyle name="Normal 3 2 2 6 2 2 3" xfId="28828" xr:uid="{00000000-0005-0000-0000-0000B0700000}"/>
    <cellStyle name="Normal 3 2 2 6 2 3" xfId="8713" xr:uid="{00000000-0005-0000-0000-00001A220000}"/>
    <cellStyle name="Normal 3 2 2 6 2 3 3" xfId="23811" xr:uid="{00000000-0005-0000-0000-0000175D0000}"/>
    <cellStyle name="Normal 3 2 2 6 2 5" xfId="18798" xr:uid="{00000000-0005-0000-0000-000082490000}"/>
    <cellStyle name="Normal 3 2 2 6 3" xfId="5352" xr:uid="{00000000-0005-0000-0000-0000F9140000}"/>
    <cellStyle name="Normal 3 2 2 6 3 2" xfId="15404" xr:uid="{00000000-0005-0000-0000-00003D3C0000}"/>
    <cellStyle name="Normal 3 2 2 6 3 2 3" xfId="30499" xr:uid="{00000000-0005-0000-0000-000037770000}"/>
    <cellStyle name="Normal 3 2 2 6 3 3" xfId="10384" xr:uid="{00000000-0005-0000-0000-0000A1280000}"/>
    <cellStyle name="Normal 3 2 2 6 3 3 3" xfId="25482" xr:uid="{00000000-0005-0000-0000-00009E630000}"/>
    <cellStyle name="Normal 3 2 2 6 3 5" xfId="20469" xr:uid="{00000000-0005-0000-0000-000009500000}"/>
    <cellStyle name="Normal 3 2 2 6 4" xfId="12062" xr:uid="{00000000-0005-0000-0000-00002F2F0000}"/>
    <cellStyle name="Normal 3 2 2 6 4 3" xfId="27157" xr:uid="{00000000-0005-0000-0000-0000296A0000}"/>
    <cellStyle name="Normal 3 2 2 6 5" xfId="7041" xr:uid="{00000000-0005-0000-0000-0000921B0000}"/>
    <cellStyle name="Normal 3 2 2 6 5 3" xfId="22140" xr:uid="{00000000-0005-0000-0000-000090560000}"/>
    <cellStyle name="Normal 3 2 2 6 7" xfId="17127" xr:uid="{00000000-0005-0000-0000-0000FB420000}"/>
    <cellStyle name="Normal 3 2 2 7" xfId="2819" xr:uid="{00000000-0005-0000-0000-0000140B0000}"/>
    <cellStyle name="Normal 3 2 2 7 2" xfId="12897" xr:uid="{00000000-0005-0000-0000-000072320000}"/>
    <cellStyle name="Normal 3 2 2 7 2 3" xfId="27992" xr:uid="{00000000-0005-0000-0000-00006C6D0000}"/>
    <cellStyle name="Normal 3 2 2 7 3" xfId="7877" xr:uid="{00000000-0005-0000-0000-0000D61E0000}"/>
    <cellStyle name="Normal 3 2 2 7 3 3" xfId="22975" xr:uid="{00000000-0005-0000-0000-0000D3590000}"/>
    <cellStyle name="Normal 3 2 2 7 5" xfId="17962" xr:uid="{00000000-0005-0000-0000-00003E460000}"/>
    <cellStyle name="Normal 3 2 2 8" xfId="4513" xr:uid="{00000000-0005-0000-0000-0000B2110000}"/>
    <cellStyle name="Normal 3 2 2 8 2" xfId="14568" xr:uid="{00000000-0005-0000-0000-0000F9380000}"/>
    <cellStyle name="Normal 3 2 2 8 2 3" xfId="29663" xr:uid="{00000000-0005-0000-0000-0000F3730000}"/>
    <cellStyle name="Normal 3 2 2 8 3" xfId="9548" xr:uid="{00000000-0005-0000-0000-00005D250000}"/>
    <cellStyle name="Normal 3 2 2 8 3 3" xfId="24646" xr:uid="{00000000-0005-0000-0000-00005A600000}"/>
    <cellStyle name="Normal 3 2 2 8 5" xfId="19633" xr:uid="{00000000-0005-0000-0000-0000C54C0000}"/>
    <cellStyle name="Normal 3 2 2 9" xfId="11224" xr:uid="{00000000-0005-0000-0000-0000E92B0000}"/>
    <cellStyle name="Normal 3 2 2 9 3" xfId="26321" xr:uid="{00000000-0005-0000-0000-0000E5660000}"/>
    <cellStyle name="Normal 3 2 3" xfId="519" xr:uid="{00000000-0005-0000-0000-000013020000}"/>
    <cellStyle name="Normal 3 3" xfId="838" xr:uid="{00000000-0005-0000-0000-000055030000}"/>
    <cellStyle name="Normal 3 3 10" xfId="6204" xr:uid="{00000000-0005-0000-0000-00004D180000}"/>
    <cellStyle name="Normal 3 3 10 3" xfId="21305" xr:uid="{00000000-0005-0000-0000-00004D530000}"/>
    <cellStyle name="Normal 3 3 11" xfId="31374" xr:uid="{342DFB25-517A-46C3-BF54-BB26389A28E0}"/>
    <cellStyle name="Normal 3 3 12" xfId="16290" xr:uid="{00000000-0005-0000-0000-0000B63F0000}"/>
    <cellStyle name="Normal 3 3 2" xfId="1169" xr:uid="{00000000-0005-0000-0000-0000A1040000}"/>
    <cellStyle name="Normal 3 3 2 11" xfId="16344" xr:uid="{00000000-0005-0000-0000-0000EC3F0000}"/>
    <cellStyle name="Normal 3 3 2 2" xfId="1277" xr:uid="{00000000-0005-0000-0000-00000D050000}"/>
    <cellStyle name="Normal 3 3 2 2 10" xfId="16448" xr:uid="{00000000-0005-0000-0000-000054400000}"/>
    <cellStyle name="Normal 3 3 2 2 2" xfId="1494" xr:uid="{00000000-0005-0000-0000-0000E6050000}"/>
    <cellStyle name="Normal 3 3 2 2 2 2" xfId="1915" xr:uid="{00000000-0005-0000-0000-00008B070000}"/>
    <cellStyle name="Normal 3 3 2 2 2 2 2" xfId="2754" xr:uid="{00000000-0005-0000-0000-0000D20A0000}"/>
    <cellStyle name="Normal 3 3 2 2 2 2 2 2" xfId="4443" xr:uid="{00000000-0005-0000-0000-00006C110000}"/>
    <cellStyle name="Normal 3 3 2 2 2 2 2 2 2" xfId="14516" xr:uid="{00000000-0005-0000-0000-0000C5380000}"/>
    <cellStyle name="Normal 3 3 2 2 2 2 2 2 2 3" xfId="29611" xr:uid="{00000000-0005-0000-0000-0000BF730000}"/>
    <cellStyle name="Normal 3 3 2 2 2 2 2 2 3" xfId="9496" xr:uid="{00000000-0005-0000-0000-000029250000}"/>
    <cellStyle name="Normal 3 3 2 2 2 2 2 2 3 3" xfId="24594" xr:uid="{00000000-0005-0000-0000-000026600000}"/>
    <cellStyle name="Normal 3 3 2 2 2 2 2 2 5" xfId="19581" xr:uid="{00000000-0005-0000-0000-0000914C0000}"/>
    <cellStyle name="Normal 3 3 2 2 2 2 2 3" xfId="6135" xr:uid="{00000000-0005-0000-0000-000008180000}"/>
    <cellStyle name="Normal 3 3 2 2 2 2 2 3 2" xfId="16187" xr:uid="{00000000-0005-0000-0000-00004C3F0000}"/>
    <cellStyle name="Normal 3 3 2 2 2 2 2 3 2 3" xfId="31282" xr:uid="{00000000-0005-0000-0000-0000467A0000}"/>
    <cellStyle name="Normal 3 3 2 2 2 2 2 3 3" xfId="11167" xr:uid="{00000000-0005-0000-0000-0000B02B0000}"/>
    <cellStyle name="Normal 3 3 2 2 2 2 2 3 3 3" xfId="26265" xr:uid="{00000000-0005-0000-0000-0000AD660000}"/>
    <cellStyle name="Normal 3 3 2 2 2 2 2 3 5" xfId="21252" xr:uid="{00000000-0005-0000-0000-000018530000}"/>
    <cellStyle name="Normal 3 3 2 2 2 2 2 4" xfId="12845" xr:uid="{00000000-0005-0000-0000-00003E320000}"/>
    <cellStyle name="Normal 3 3 2 2 2 2 2 4 3" xfId="27940" xr:uid="{00000000-0005-0000-0000-0000386D0000}"/>
    <cellStyle name="Normal 3 3 2 2 2 2 2 5" xfId="7824" xr:uid="{00000000-0005-0000-0000-0000A11E0000}"/>
    <cellStyle name="Normal 3 3 2 2 2 2 2 5 3" xfId="22923" xr:uid="{00000000-0005-0000-0000-00009F590000}"/>
    <cellStyle name="Normal 3 3 2 2 2 2 2 7" xfId="17910" xr:uid="{00000000-0005-0000-0000-00000A460000}"/>
    <cellStyle name="Normal 3 3 2 2 2 2 3" xfId="3606" xr:uid="{00000000-0005-0000-0000-0000270E0000}"/>
    <cellStyle name="Normal 3 3 2 2 2 2 3 2" xfId="13680" xr:uid="{00000000-0005-0000-0000-000081350000}"/>
    <cellStyle name="Normal 3 3 2 2 2 2 3 2 3" xfId="28775" xr:uid="{00000000-0005-0000-0000-00007B700000}"/>
    <cellStyle name="Normal 3 3 2 2 2 2 3 3" xfId="8660" xr:uid="{00000000-0005-0000-0000-0000E5210000}"/>
    <cellStyle name="Normal 3 3 2 2 2 2 3 3 3" xfId="23758" xr:uid="{00000000-0005-0000-0000-0000E25C0000}"/>
    <cellStyle name="Normal 3 3 2 2 2 2 3 5" xfId="18745" xr:uid="{00000000-0005-0000-0000-00004D490000}"/>
    <cellStyle name="Normal 3 3 2 2 2 2 4" xfId="5299" xr:uid="{00000000-0005-0000-0000-0000C4140000}"/>
    <cellStyle name="Normal 3 3 2 2 2 2 4 2" xfId="15351" xr:uid="{00000000-0005-0000-0000-0000083C0000}"/>
    <cellStyle name="Normal 3 3 2 2 2 2 4 2 3" xfId="30446" xr:uid="{00000000-0005-0000-0000-000002770000}"/>
    <cellStyle name="Normal 3 3 2 2 2 2 4 3" xfId="10331" xr:uid="{00000000-0005-0000-0000-00006C280000}"/>
    <cellStyle name="Normal 3 3 2 2 2 2 4 3 3" xfId="25429" xr:uid="{00000000-0005-0000-0000-000069630000}"/>
    <cellStyle name="Normal 3 3 2 2 2 2 4 5" xfId="20416" xr:uid="{00000000-0005-0000-0000-0000D44F0000}"/>
    <cellStyle name="Normal 3 3 2 2 2 2 5" xfId="12009" xr:uid="{00000000-0005-0000-0000-0000FA2E0000}"/>
    <cellStyle name="Normal 3 3 2 2 2 2 5 3" xfId="27104" xr:uid="{00000000-0005-0000-0000-0000F4690000}"/>
    <cellStyle name="Normal 3 3 2 2 2 2 6" xfId="6988" xr:uid="{00000000-0005-0000-0000-00005D1B0000}"/>
    <cellStyle name="Normal 3 3 2 2 2 2 6 3" xfId="22087" xr:uid="{00000000-0005-0000-0000-00005B560000}"/>
    <cellStyle name="Normal 3 3 2 2 2 2 8" xfId="17074" xr:uid="{00000000-0005-0000-0000-0000C6420000}"/>
    <cellStyle name="Normal 3 3 2 2 2 3" xfId="2336" xr:uid="{00000000-0005-0000-0000-000030090000}"/>
    <cellStyle name="Normal 3 3 2 2 2 3 2" xfId="4025" xr:uid="{00000000-0005-0000-0000-0000CA0F0000}"/>
    <cellStyle name="Normal 3 3 2 2 2 3 2 2" xfId="14098" xr:uid="{00000000-0005-0000-0000-000023370000}"/>
    <cellStyle name="Normal 3 3 2 2 2 3 2 2 3" xfId="29193" xr:uid="{00000000-0005-0000-0000-00001D720000}"/>
    <cellStyle name="Normal 3 3 2 2 2 3 2 3" xfId="9078" xr:uid="{00000000-0005-0000-0000-000087230000}"/>
    <cellStyle name="Normal 3 3 2 2 2 3 2 3 3" xfId="24176" xr:uid="{00000000-0005-0000-0000-0000845E0000}"/>
    <cellStyle name="Normal 3 3 2 2 2 3 2 5" xfId="19163" xr:uid="{00000000-0005-0000-0000-0000EF4A0000}"/>
    <cellStyle name="Normal 3 3 2 2 2 3 3" xfId="5717" xr:uid="{00000000-0005-0000-0000-000066160000}"/>
    <cellStyle name="Normal 3 3 2 2 2 3 3 2" xfId="15769" xr:uid="{00000000-0005-0000-0000-0000AA3D0000}"/>
    <cellStyle name="Normal 3 3 2 2 2 3 3 2 3" xfId="30864" xr:uid="{00000000-0005-0000-0000-0000A4780000}"/>
    <cellStyle name="Normal 3 3 2 2 2 3 3 3" xfId="10749" xr:uid="{00000000-0005-0000-0000-00000E2A0000}"/>
    <cellStyle name="Normal 3 3 2 2 2 3 3 3 3" xfId="25847" xr:uid="{00000000-0005-0000-0000-00000B650000}"/>
    <cellStyle name="Normal 3 3 2 2 2 3 3 5" xfId="20834" xr:uid="{00000000-0005-0000-0000-000076510000}"/>
    <cellStyle name="Normal 3 3 2 2 2 3 4" xfId="12427" xr:uid="{00000000-0005-0000-0000-00009C300000}"/>
    <cellStyle name="Normal 3 3 2 2 2 3 4 3" xfId="27522" xr:uid="{00000000-0005-0000-0000-0000966B0000}"/>
    <cellStyle name="Normal 3 3 2 2 2 3 5" xfId="7406" xr:uid="{00000000-0005-0000-0000-0000FF1C0000}"/>
    <cellStyle name="Normal 3 3 2 2 2 3 5 3" xfId="22505" xr:uid="{00000000-0005-0000-0000-0000FD570000}"/>
    <cellStyle name="Normal 3 3 2 2 2 3 7" xfId="17492" xr:uid="{00000000-0005-0000-0000-000068440000}"/>
    <cellStyle name="Normal 3 3 2 2 2 4" xfId="3188" xr:uid="{00000000-0005-0000-0000-0000850C0000}"/>
    <cellStyle name="Normal 3 3 2 2 2 4 2" xfId="13262" xr:uid="{00000000-0005-0000-0000-0000DF330000}"/>
    <cellStyle name="Normal 3 3 2 2 2 4 2 3" xfId="28357" xr:uid="{00000000-0005-0000-0000-0000D96E0000}"/>
    <cellStyle name="Normal 3 3 2 2 2 4 3" xfId="8242" xr:uid="{00000000-0005-0000-0000-000043200000}"/>
    <cellStyle name="Normal 3 3 2 2 2 4 3 3" xfId="23340" xr:uid="{00000000-0005-0000-0000-0000405B0000}"/>
    <cellStyle name="Normal 3 3 2 2 2 4 5" xfId="18327" xr:uid="{00000000-0005-0000-0000-0000AB470000}"/>
    <cellStyle name="Normal 3 3 2 2 2 5" xfId="4881" xr:uid="{00000000-0005-0000-0000-000022130000}"/>
    <cellStyle name="Normal 3 3 2 2 2 5 2" xfId="14933" xr:uid="{00000000-0005-0000-0000-0000663A0000}"/>
    <cellStyle name="Normal 3 3 2 2 2 5 2 3" xfId="30028" xr:uid="{00000000-0005-0000-0000-000060750000}"/>
    <cellStyle name="Normal 3 3 2 2 2 5 3" xfId="9913" xr:uid="{00000000-0005-0000-0000-0000CA260000}"/>
    <cellStyle name="Normal 3 3 2 2 2 5 3 3" xfId="25011" xr:uid="{00000000-0005-0000-0000-0000C7610000}"/>
    <cellStyle name="Normal 3 3 2 2 2 5 5" xfId="19998" xr:uid="{00000000-0005-0000-0000-0000324E0000}"/>
    <cellStyle name="Normal 3 3 2 2 2 6" xfId="11591" xr:uid="{00000000-0005-0000-0000-0000582D0000}"/>
    <cellStyle name="Normal 3 3 2 2 2 6 3" xfId="26686" xr:uid="{00000000-0005-0000-0000-000052680000}"/>
    <cellStyle name="Normal 3 3 2 2 2 7" xfId="6570" xr:uid="{00000000-0005-0000-0000-0000BB190000}"/>
    <cellStyle name="Normal 3 3 2 2 2 7 3" xfId="21669" xr:uid="{00000000-0005-0000-0000-0000B9540000}"/>
    <cellStyle name="Normal 3 3 2 2 2 9" xfId="16656" xr:uid="{00000000-0005-0000-0000-000024410000}"/>
    <cellStyle name="Normal 3 3 2 2 3" xfId="1707" xr:uid="{00000000-0005-0000-0000-0000BB060000}"/>
    <cellStyle name="Normal 3 3 2 2 3 2" xfId="2546" xr:uid="{00000000-0005-0000-0000-0000020A0000}"/>
    <cellStyle name="Normal 3 3 2 2 3 2 2" xfId="4235" xr:uid="{00000000-0005-0000-0000-00009C100000}"/>
    <cellStyle name="Normal 3 3 2 2 3 2 2 2" xfId="14308" xr:uid="{00000000-0005-0000-0000-0000F5370000}"/>
    <cellStyle name="Normal 3 3 2 2 3 2 2 2 3" xfId="29403" xr:uid="{00000000-0005-0000-0000-0000EF720000}"/>
    <cellStyle name="Normal 3 3 2 2 3 2 2 3" xfId="9288" xr:uid="{00000000-0005-0000-0000-000059240000}"/>
    <cellStyle name="Normal 3 3 2 2 3 2 2 3 3" xfId="24386" xr:uid="{00000000-0005-0000-0000-0000565F0000}"/>
    <cellStyle name="Normal 3 3 2 2 3 2 2 5" xfId="19373" xr:uid="{00000000-0005-0000-0000-0000C14B0000}"/>
    <cellStyle name="Normal 3 3 2 2 3 2 3" xfId="5927" xr:uid="{00000000-0005-0000-0000-000038170000}"/>
    <cellStyle name="Normal 3 3 2 2 3 2 3 2" xfId="15979" xr:uid="{00000000-0005-0000-0000-00007C3E0000}"/>
    <cellStyle name="Normal 3 3 2 2 3 2 3 2 3" xfId="31074" xr:uid="{00000000-0005-0000-0000-000076790000}"/>
    <cellStyle name="Normal 3 3 2 2 3 2 3 3" xfId="10959" xr:uid="{00000000-0005-0000-0000-0000E02A0000}"/>
    <cellStyle name="Normal 3 3 2 2 3 2 3 3 3" xfId="26057" xr:uid="{00000000-0005-0000-0000-0000DD650000}"/>
    <cellStyle name="Normal 3 3 2 2 3 2 3 5" xfId="21044" xr:uid="{00000000-0005-0000-0000-000048520000}"/>
    <cellStyle name="Normal 3 3 2 2 3 2 4" xfId="12637" xr:uid="{00000000-0005-0000-0000-00006E310000}"/>
    <cellStyle name="Normal 3 3 2 2 3 2 4 3" xfId="27732" xr:uid="{00000000-0005-0000-0000-0000686C0000}"/>
    <cellStyle name="Normal 3 3 2 2 3 2 5" xfId="7616" xr:uid="{00000000-0005-0000-0000-0000D11D0000}"/>
    <cellStyle name="Normal 3 3 2 2 3 2 5 3" xfId="22715" xr:uid="{00000000-0005-0000-0000-0000CF580000}"/>
    <cellStyle name="Normal 3 3 2 2 3 2 7" xfId="17702" xr:uid="{00000000-0005-0000-0000-00003A450000}"/>
    <cellStyle name="Normal 3 3 2 2 3 3" xfId="3398" xr:uid="{00000000-0005-0000-0000-0000570D0000}"/>
    <cellStyle name="Normal 3 3 2 2 3 3 2" xfId="13472" xr:uid="{00000000-0005-0000-0000-0000B1340000}"/>
    <cellStyle name="Normal 3 3 2 2 3 3 2 3" xfId="28567" xr:uid="{00000000-0005-0000-0000-0000AB6F0000}"/>
    <cellStyle name="Normal 3 3 2 2 3 3 3" xfId="8452" xr:uid="{00000000-0005-0000-0000-000015210000}"/>
    <cellStyle name="Normal 3 3 2 2 3 3 3 3" xfId="23550" xr:uid="{00000000-0005-0000-0000-0000125C0000}"/>
    <cellStyle name="Normal 3 3 2 2 3 3 5" xfId="18537" xr:uid="{00000000-0005-0000-0000-00007D480000}"/>
    <cellStyle name="Normal 3 3 2 2 3 4" xfId="5091" xr:uid="{00000000-0005-0000-0000-0000F4130000}"/>
    <cellStyle name="Normal 3 3 2 2 3 4 2" xfId="15143" xr:uid="{00000000-0005-0000-0000-0000383B0000}"/>
    <cellStyle name="Normal 3 3 2 2 3 4 2 3" xfId="30238" xr:uid="{00000000-0005-0000-0000-000032760000}"/>
    <cellStyle name="Normal 3 3 2 2 3 4 3" xfId="10123" xr:uid="{00000000-0005-0000-0000-00009C270000}"/>
    <cellStyle name="Normal 3 3 2 2 3 4 3 3" xfId="25221" xr:uid="{00000000-0005-0000-0000-000099620000}"/>
    <cellStyle name="Normal 3 3 2 2 3 4 5" xfId="20208" xr:uid="{00000000-0005-0000-0000-0000044F0000}"/>
    <cellStyle name="Normal 3 3 2 2 3 5" xfId="11801" xr:uid="{00000000-0005-0000-0000-00002A2E0000}"/>
    <cellStyle name="Normal 3 3 2 2 3 5 3" xfId="26896" xr:uid="{00000000-0005-0000-0000-000024690000}"/>
    <cellStyle name="Normal 3 3 2 2 3 6" xfId="6780" xr:uid="{00000000-0005-0000-0000-00008D1A0000}"/>
    <cellStyle name="Normal 3 3 2 2 3 6 3" xfId="21879" xr:uid="{00000000-0005-0000-0000-00008B550000}"/>
    <cellStyle name="Normal 3 3 2 2 3 8" xfId="16866" xr:uid="{00000000-0005-0000-0000-0000F6410000}"/>
    <cellStyle name="Normal 3 3 2 2 4" xfId="2128" xr:uid="{00000000-0005-0000-0000-000060080000}"/>
    <cellStyle name="Normal 3 3 2 2 4 2" xfId="3817" xr:uid="{00000000-0005-0000-0000-0000FA0E0000}"/>
    <cellStyle name="Normal 3 3 2 2 4 2 2" xfId="13890" xr:uid="{00000000-0005-0000-0000-000053360000}"/>
    <cellStyle name="Normal 3 3 2 2 4 2 2 3" xfId="28985" xr:uid="{00000000-0005-0000-0000-00004D710000}"/>
    <cellStyle name="Normal 3 3 2 2 4 2 3" xfId="8870" xr:uid="{00000000-0005-0000-0000-0000B7220000}"/>
    <cellStyle name="Normal 3 3 2 2 4 2 3 3" xfId="23968" xr:uid="{00000000-0005-0000-0000-0000B45D0000}"/>
    <cellStyle name="Normal 3 3 2 2 4 2 5" xfId="18955" xr:uid="{00000000-0005-0000-0000-00001F4A0000}"/>
    <cellStyle name="Normal 3 3 2 2 4 3" xfId="5509" xr:uid="{00000000-0005-0000-0000-000096150000}"/>
    <cellStyle name="Normal 3 3 2 2 4 3 2" xfId="15561" xr:uid="{00000000-0005-0000-0000-0000DA3C0000}"/>
    <cellStyle name="Normal 3 3 2 2 4 3 2 3" xfId="30656" xr:uid="{00000000-0005-0000-0000-0000D4770000}"/>
    <cellStyle name="Normal 3 3 2 2 4 3 3" xfId="10541" xr:uid="{00000000-0005-0000-0000-00003E290000}"/>
    <cellStyle name="Normal 3 3 2 2 4 3 3 3" xfId="25639" xr:uid="{00000000-0005-0000-0000-00003B640000}"/>
    <cellStyle name="Normal 3 3 2 2 4 3 5" xfId="20626" xr:uid="{00000000-0005-0000-0000-0000A6500000}"/>
    <cellStyle name="Normal 3 3 2 2 4 4" xfId="12219" xr:uid="{00000000-0005-0000-0000-0000CC2F0000}"/>
    <cellStyle name="Normal 3 3 2 2 4 4 3" xfId="27314" xr:uid="{00000000-0005-0000-0000-0000C66A0000}"/>
    <cellStyle name="Normal 3 3 2 2 4 5" xfId="7198" xr:uid="{00000000-0005-0000-0000-00002F1C0000}"/>
    <cellStyle name="Normal 3 3 2 2 4 5 3" xfId="22297" xr:uid="{00000000-0005-0000-0000-00002D570000}"/>
    <cellStyle name="Normal 3 3 2 2 4 7" xfId="17284" xr:uid="{00000000-0005-0000-0000-000098430000}"/>
    <cellStyle name="Normal 3 3 2 2 5" xfId="2980" xr:uid="{00000000-0005-0000-0000-0000B50B0000}"/>
    <cellStyle name="Normal 3 3 2 2 5 2" xfId="13054" xr:uid="{00000000-0005-0000-0000-00000F330000}"/>
    <cellStyle name="Normal 3 3 2 2 5 2 3" xfId="28149" xr:uid="{00000000-0005-0000-0000-0000096E0000}"/>
    <cellStyle name="Normal 3 3 2 2 5 3" xfId="8034" xr:uid="{00000000-0005-0000-0000-0000731F0000}"/>
    <cellStyle name="Normal 3 3 2 2 5 3 3" xfId="23132" xr:uid="{00000000-0005-0000-0000-0000705A0000}"/>
    <cellStyle name="Normal 3 3 2 2 5 5" xfId="18119" xr:uid="{00000000-0005-0000-0000-0000DB460000}"/>
    <cellStyle name="Normal 3 3 2 2 6" xfId="4673" xr:uid="{00000000-0005-0000-0000-000052120000}"/>
    <cellStyle name="Normal 3 3 2 2 6 2" xfId="14725" xr:uid="{00000000-0005-0000-0000-000096390000}"/>
    <cellStyle name="Normal 3 3 2 2 6 2 3" xfId="29820" xr:uid="{00000000-0005-0000-0000-000090740000}"/>
    <cellStyle name="Normal 3 3 2 2 6 3" xfId="9705" xr:uid="{00000000-0005-0000-0000-0000FA250000}"/>
    <cellStyle name="Normal 3 3 2 2 6 3 3" xfId="24803" xr:uid="{00000000-0005-0000-0000-0000F7600000}"/>
    <cellStyle name="Normal 3 3 2 2 6 5" xfId="19790" xr:uid="{00000000-0005-0000-0000-0000624D0000}"/>
    <cellStyle name="Normal 3 3 2 2 7" xfId="11383" xr:uid="{00000000-0005-0000-0000-0000882C0000}"/>
    <cellStyle name="Normal 3 3 2 2 7 3" xfId="26478" xr:uid="{00000000-0005-0000-0000-000082670000}"/>
    <cellStyle name="Normal 3 3 2 2 8" xfId="6362" xr:uid="{00000000-0005-0000-0000-0000EB180000}"/>
    <cellStyle name="Normal 3 3 2 2 8 3" xfId="21461" xr:uid="{00000000-0005-0000-0000-0000E9530000}"/>
    <cellStyle name="Normal 3 3 2 3" xfId="1390" xr:uid="{00000000-0005-0000-0000-00007E050000}"/>
    <cellStyle name="Normal 3 3 2 3 2" xfId="1811" xr:uid="{00000000-0005-0000-0000-000023070000}"/>
    <cellStyle name="Normal 3 3 2 3 2 2" xfId="2650" xr:uid="{00000000-0005-0000-0000-00006A0A0000}"/>
    <cellStyle name="Normal 3 3 2 3 2 2 2" xfId="4339" xr:uid="{00000000-0005-0000-0000-000004110000}"/>
    <cellStyle name="Normal 3 3 2 3 2 2 2 2" xfId="14412" xr:uid="{00000000-0005-0000-0000-00005D380000}"/>
    <cellStyle name="Normal 3 3 2 3 2 2 2 2 3" xfId="29507" xr:uid="{00000000-0005-0000-0000-000057730000}"/>
    <cellStyle name="Normal 3 3 2 3 2 2 2 3" xfId="9392" xr:uid="{00000000-0005-0000-0000-0000C1240000}"/>
    <cellStyle name="Normal 3 3 2 3 2 2 2 3 3" xfId="24490" xr:uid="{00000000-0005-0000-0000-0000BE5F0000}"/>
    <cellStyle name="Normal 3 3 2 3 2 2 2 5" xfId="19477" xr:uid="{00000000-0005-0000-0000-0000294C0000}"/>
    <cellStyle name="Normal 3 3 2 3 2 2 3" xfId="6031" xr:uid="{00000000-0005-0000-0000-0000A0170000}"/>
    <cellStyle name="Normal 3 3 2 3 2 2 3 2" xfId="16083" xr:uid="{00000000-0005-0000-0000-0000E43E0000}"/>
    <cellStyle name="Normal 3 3 2 3 2 2 3 2 3" xfId="31178" xr:uid="{00000000-0005-0000-0000-0000DE790000}"/>
    <cellStyle name="Normal 3 3 2 3 2 2 3 3" xfId="11063" xr:uid="{00000000-0005-0000-0000-0000482B0000}"/>
    <cellStyle name="Normal 3 3 2 3 2 2 3 3 3" xfId="26161" xr:uid="{00000000-0005-0000-0000-000045660000}"/>
    <cellStyle name="Normal 3 3 2 3 2 2 3 5" xfId="21148" xr:uid="{00000000-0005-0000-0000-0000B0520000}"/>
    <cellStyle name="Normal 3 3 2 3 2 2 4" xfId="12741" xr:uid="{00000000-0005-0000-0000-0000D6310000}"/>
    <cellStyle name="Normal 3 3 2 3 2 2 4 3" xfId="27836" xr:uid="{00000000-0005-0000-0000-0000D06C0000}"/>
    <cellStyle name="Normal 3 3 2 3 2 2 5" xfId="7720" xr:uid="{00000000-0005-0000-0000-0000391E0000}"/>
    <cellStyle name="Normal 3 3 2 3 2 2 5 3" xfId="22819" xr:uid="{00000000-0005-0000-0000-000037590000}"/>
    <cellStyle name="Normal 3 3 2 3 2 2 7" xfId="17806" xr:uid="{00000000-0005-0000-0000-0000A2450000}"/>
    <cellStyle name="Normal 3 3 2 3 2 3" xfId="3502" xr:uid="{00000000-0005-0000-0000-0000BF0D0000}"/>
    <cellStyle name="Normal 3 3 2 3 2 3 2" xfId="13576" xr:uid="{00000000-0005-0000-0000-000019350000}"/>
    <cellStyle name="Normal 3 3 2 3 2 3 2 3" xfId="28671" xr:uid="{00000000-0005-0000-0000-000013700000}"/>
    <cellStyle name="Normal 3 3 2 3 2 3 3" xfId="8556" xr:uid="{00000000-0005-0000-0000-00007D210000}"/>
    <cellStyle name="Normal 3 3 2 3 2 3 3 3" xfId="23654" xr:uid="{00000000-0005-0000-0000-00007A5C0000}"/>
    <cellStyle name="Normal 3 3 2 3 2 3 5" xfId="18641" xr:uid="{00000000-0005-0000-0000-0000E5480000}"/>
    <cellStyle name="Normal 3 3 2 3 2 4" xfId="5195" xr:uid="{00000000-0005-0000-0000-00005C140000}"/>
    <cellStyle name="Normal 3 3 2 3 2 4 2" xfId="15247" xr:uid="{00000000-0005-0000-0000-0000A03B0000}"/>
    <cellStyle name="Normal 3 3 2 3 2 4 2 3" xfId="30342" xr:uid="{00000000-0005-0000-0000-00009A760000}"/>
    <cellStyle name="Normal 3 3 2 3 2 4 3" xfId="10227" xr:uid="{00000000-0005-0000-0000-000004280000}"/>
    <cellStyle name="Normal 3 3 2 3 2 4 3 3" xfId="25325" xr:uid="{00000000-0005-0000-0000-000001630000}"/>
    <cellStyle name="Normal 3 3 2 3 2 4 5" xfId="20312" xr:uid="{00000000-0005-0000-0000-00006C4F0000}"/>
    <cellStyle name="Normal 3 3 2 3 2 5" xfId="11905" xr:uid="{00000000-0005-0000-0000-0000922E0000}"/>
    <cellStyle name="Normal 3 3 2 3 2 5 3" xfId="27000" xr:uid="{00000000-0005-0000-0000-00008C690000}"/>
    <cellStyle name="Normal 3 3 2 3 2 6" xfId="6884" xr:uid="{00000000-0005-0000-0000-0000F51A0000}"/>
    <cellStyle name="Normal 3 3 2 3 2 6 3" xfId="21983" xr:uid="{00000000-0005-0000-0000-0000F3550000}"/>
    <cellStyle name="Normal 3 3 2 3 2 8" xfId="16970" xr:uid="{00000000-0005-0000-0000-00005E420000}"/>
    <cellStyle name="Normal 3 3 2 3 3" xfId="2232" xr:uid="{00000000-0005-0000-0000-0000C8080000}"/>
    <cellStyle name="Normal 3 3 2 3 3 2" xfId="3921" xr:uid="{00000000-0005-0000-0000-0000620F0000}"/>
    <cellStyle name="Normal 3 3 2 3 3 2 2" xfId="13994" xr:uid="{00000000-0005-0000-0000-0000BB360000}"/>
    <cellStyle name="Normal 3 3 2 3 3 2 2 3" xfId="29089" xr:uid="{00000000-0005-0000-0000-0000B5710000}"/>
    <cellStyle name="Normal 3 3 2 3 3 2 3" xfId="8974" xr:uid="{00000000-0005-0000-0000-00001F230000}"/>
    <cellStyle name="Normal 3 3 2 3 3 2 3 3" xfId="24072" xr:uid="{00000000-0005-0000-0000-00001C5E0000}"/>
    <cellStyle name="Normal 3 3 2 3 3 2 5" xfId="19059" xr:uid="{00000000-0005-0000-0000-0000874A0000}"/>
    <cellStyle name="Normal 3 3 2 3 3 3" xfId="5613" xr:uid="{00000000-0005-0000-0000-0000FE150000}"/>
    <cellStyle name="Normal 3 3 2 3 3 3 2" xfId="15665" xr:uid="{00000000-0005-0000-0000-0000423D0000}"/>
    <cellStyle name="Normal 3 3 2 3 3 3 2 3" xfId="30760" xr:uid="{00000000-0005-0000-0000-00003C780000}"/>
    <cellStyle name="Normal 3 3 2 3 3 3 3" xfId="10645" xr:uid="{00000000-0005-0000-0000-0000A6290000}"/>
    <cellStyle name="Normal 3 3 2 3 3 3 3 3" xfId="25743" xr:uid="{00000000-0005-0000-0000-0000A3640000}"/>
    <cellStyle name="Normal 3 3 2 3 3 3 5" xfId="20730" xr:uid="{00000000-0005-0000-0000-00000E510000}"/>
    <cellStyle name="Normal 3 3 2 3 3 4" xfId="12323" xr:uid="{00000000-0005-0000-0000-000034300000}"/>
    <cellStyle name="Normal 3 3 2 3 3 4 3" xfId="27418" xr:uid="{00000000-0005-0000-0000-00002E6B0000}"/>
    <cellStyle name="Normal 3 3 2 3 3 5" xfId="7302" xr:uid="{00000000-0005-0000-0000-0000971C0000}"/>
    <cellStyle name="Normal 3 3 2 3 3 5 3" xfId="22401" xr:uid="{00000000-0005-0000-0000-000095570000}"/>
    <cellStyle name="Normal 3 3 2 3 3 7" xfId="17388" xr:uid="{00000000-0005-0000-0000-000000440000}"/>
    <cellStyle name="Normal 3 3 2 3 4" xfId="3084" xr:uid="{00000000-0005-0000-0000-00001D0C0000}"/>
    <cellStyle name="Normal 3 3 2 3 4 2" xfId="13158" xr:uid="{00000000-0005-0000-0000-000077330000}"/>
    <cellStyle name="Normal 3 3 2 3 4 2 3" xfId="28253" xr:uid="{00000000-0005-0000-0000-0000716E0000}"/>
    <cellStyle name="Normal 3 3 2 3 4 3" xfId="8138" xr:uid="{00000000-0005-0000-0000-0000DB1F0000}"/>
    <cellStyle name="Normal 3 3 2 3 4 3 3" xfId="23236" xr:uid="{00000000-0005-0000-0000-0000D85A0000}"/>
    <cellStyle name="Normal 3 3 2 3 4 5" xfId="18223" xr:uid="{00000000-0005-0000-0000-000043470000}"/>
    <cellStyle name="Normal 3 3 2 3 5" xfId="4777" xr:uid="{00000000-0005-0000-0000-0000BA120000}"/>
    <cellStyle name="Normal 3 3 2 3 5 2" xfId="14829" xr:uid="{00000000-0005-0000-0000-0000FE390000}"/>
    <cellStyle name="Normal 3 3 2 3 5 2 3" xfId="29924" xr:uid="{00000000-0005-0000-0000-0000F8740000}"/>
    <cellStyle name="Normal 3 3 2 3 5 3" xfId="9809" xr:uid="{00000000-0005-0000-0000-000062260000}"/>
    <cellStyle name="Normal 3 3 2 3 5 3 3" xfId="24907" xr:uid="{00000000-0005-0000-0000-00005F610000}"/>
    <cellStyle name="Normal 3 3 2 3 5 5" xfId="19894" xr:uid="{00000000-0005-0000-0000-0000CA4D0000}"/>
    <cellStyle name="Normal 3 3 2 3 6" xfId="11487" xr:uid="{00000000-0005-0000-0000-0000F02C0000}"/>
    <cellStyle name="Normal 3 3 2 3 6 3" xfId="26582" xr:uid="{00000000-0005-0000-0000-0000EA670000}"/>
    <cellStyle name="Normal 3 3 2 3 7" xfId="6466" xr:uid="{00000000-0005-0000-0000-000053190000}"/>
    <cellStyle name="Normal 3 3 2 3 7 3" xfId="21565" xr:uid="{00000000-0005-0000-0000-000051540000}"/>
    <cellStyle name="Normal 3 3 2 3 9" xfId="16552" xr:uid="{00000000-0005-0000-0000-0000BC400000}"/>
    <cellStyle name="Normal 3 3 2 4" xfId="1603" xr:uid="{00000000-0005-0000-0000-000053060000}"/>
    <cellStyle name="Normal 3 3 2 4 2" xfId="2442" xr:uid="{00000000-0005-0000-0000-00009A090000}"/>
    <cellStyle name="Normal 3 3 2 4 2 2" xfId="4131" xr:uid="{00000000-0005-0000-0000-000034100000}"/>
    <cellStyle name="Normal 3 3 2 4 2 2 2" xfId="14204" xr:uid="{00000000-0005-0000-0000-00008D370000}"/>
    <cellStyle name="Normal 3 3 2 4 2 2 2 3" xfId="29299" xr:uid="{00000000-0005-0000-0000-000087720000}"/>
    <cellStyle name="Normal 3 3 2 4 2 2 3" xfId="9184" xr:uid="{00000000-0005-0000-0000-0000F1230000}"/>
    <cellStyle name="Normal 3 3 2 4 2 2 3 3" xfId="24282" xr:uid="{00000000-0005-0000-0000-0000EE5E0000}"/>
    <cellStyle name="Normal 3 3 2 4 2 2 5" xfId="19269" xr:uid="{00000000-0005-0000-0000-0000594B0000}"/>
    <cellStyle name="Normal 3 3 2 4 2 3" xfId="5823" xr:uid="{00000000-0005-0000-0000-0000D0160000}"/>
    <cellStyle name="Normal 3 3 2 4 2 3 2" xfId="15875" xr:uid="{00000000-0005-0000-0000-0000143E0000}"/>
    <cellStyle name="Normal 3 3 2 4 2 3 2 3" xfId="30970" xr:uid="{00000000-0005-0000-0000-00000E790000}"/>
    <cellStyle name="Normal 3 3 2 4 2 3 3" xfId="10855" xr:uid="{00000000-0005-0000-0000-0000782A0000}"/>
    <cellStyle name="Normal 3 3 2 4 2 3 3 3" xfId="25953" xr:uid="{00000000-0005-0000-0000-000075650000}"/>
    <cellStyle name="Normal 3 3 2 4 2 3 5" xfId="20940" xr:uid="{00000000-0005-0000-0000-0000E0510000}"/>
    <cellStyle name="Normal 3 3 2 4 2 4" xfId="12533" xr:uid="{00000000-0005-0000-0000-000006310000}"/>
    <cellStyle name="Normal 3 3 2 4 2 4 3" xfId="27628" xr:uid="{00000000-0005-0000-0000-0000006C0000}"/>
    <cellStyle name="Normal 3 3 2 4 2 5" xfId="7512" xr:uid="{00000000-0005-0000-0000-0000691D0000}"/>
    <cellStyle name="Normal 3 3 2 4 2 5 3" xfId="22611" xr:uid="{00000000-0005-0000-0000-000067580000}"/>
    <cellStyle name="Normal 3 3 2 4 2 7" xfId="17598" xr:uid="{00000000-0005-0000-0000-0000D2440000}"/>
    <cellStyle name="Normal 3 3 2 4 3" xfId="3294" xr:uid="{00000000-0005-0000-0000-0000EF0C0000}"/>
    <cellStyle name="Normal 3 3 2 4 3 2" xfId="13368" xr:uid="{00000000-0005-0000-0000-000049340000}"/>
    <cellStyle name="Normal 3 3 2 4 3 2 3" xfId="28463" xr:uid="{00000000-0005-0000-0000-0000436F0000}"/>
    <cellStyle name="Normal 3 3 2 4 3 3" xfId="8348" xr:uid="{00000000-0005-0000-0000-0000AD200000}"/>
    <cellStyle name="Normal 3 3 2 4 3 3 3" xfId="23446" xr:uid="{00000000-0005-0000-0000-0000AA5B0000}"/>
    <cellStyle name="Normal 3 3 2 4 3 5" xfId="18433" xr:uid="{00000000-0005-0000-0000-000015480000}"/>
    <cellStyle name="Normal 3 3 2 4 4" xfId="4987" xr:uid="{00000000-0005-0000-0000-00008C130000}"/>
    <cellStyle name="Normal 3 3 2 4 4 2" xfId="15039" xr:uid="{00000000-0005-0000-0000-0000D03A0000}"/>
    <cellStyle name="Normal 3 3 2 4 4 2 3" xfId="30134" xr:uid="{00000000-0005-0000-0000-0000CA750000}"/>
    <cellStyle name="Normal 3 3 2 4 4 3" xfId="10019" xr:uid="{00000000-0005-0000-0000-000034270000}"/>
    <cellStyle name="Normal 3 3 2 4 4 3 3" xfId="25117" xr:uid="{00000000-0005-0000-0000-000031620000}"/>
    <cellStyle name="Normal 3 3 2 4 4 5" xfId="20104" xr:uid="{00000000-0005-0000-0000-00009C4E0000}"/>
    <cellStyle name="Normal 3 3 2 4 5" xfId="11697" xr:uid="{00000000-0005-0000-0000-0000C22D0000}"/>
    <cellStyle name="Normal 3 3 2 4 5 3" xfId="26792" xr:uid="{00000000-0005-0000-0000-0000BC680000}"/>
    <cellStyle name="Normal 3 3 2 4 6" xfId="6676" xr:uid="{00000000-0005-0000-0000-0000251A0000}"/>
    <cellStyle name="Normal 3 3 2 4 6 3" xfId="21775" xr:uid="{00000000-0005-0000-0000-000023550000}"/>
    <cellStyle name="Normal 3 3 2 4 8" xfId="16762" xr:uid="{00000000-0005-0000-0000-00008E410000}"/>
    <cellStyle name="Normal 3 3 2 5" xfId="2024" xr:uid="{00000000-0005-0000-0000-0000F8070000}"/>
    <cellStyle name="Normal 3 3 2 5 2" xfId="3713" xr:uid="{00000000-0005-0000-0000-0000920E0000}"/>
    <cellStyle name="Normal 3 3 2 5 2 2" xfId="13786" xr:uid="{00000000-0005-0000-0000-0000EB350000}"/>
    <cellStyle name="Normal 3 3 2 5 2 2 3" xfId="28881" xr:uid="{00000000-0005-0000-0000-0000E5700000}"/>
    <cellStyle name="Normal 3 3 2 5 2 3" xfId="8766" xr:uid="{00000000-0005-0000-0000-00004F220000}"/>
    <cellStyle name="Normal 3 3 2 5 2 3 3" xfId="23864" xr:uid="{00000000-0005-0000-0000-00004C5D0000}"/>
    <cellStyle name="Normal 3 3 2 5 2 5" xfId="18851" xr:uid="{00000000-0005-0000-0000-0000B7490000}"/>
    <cellStyle name="Normal 3 3 2 5 3" xfId="5405" xr:uid="{00000000-0005-0000-0000-00002E150000}"/>
    <cellStyle name="Normal 3 3 2 5 3 2" xfId="15457" xr:uid="{00000000-0005-0000-0000-0000723C0000}"/>
    <cellStyle name="Normal 3 3 2 5 3 2 3" xfId="30552" xr:uid="{00000000-0005-0000-0000-00006C770000}"/>
    <cellStyle name="Normal 3 3 2 5 3 3" xfId="10437" xr:uid="{00000000-0005-0000-0000-0000D6280000}"/>
    <cellStyle name="Normal 3 3 2 5 3 3 3" xfId="25535" xr:uid="{00000000-0005-0000-0000-0000D3630000}"/>
    <cellStyle name="Normal 3 3 2 5 3 5" xfId="20522" xr:uid="{00000000-0005-0000-0000-00003E500000}"/>
    <cellStyle name="Normal 3 3 2 5 4" xfId="12115" xr:uid="{00000000-0005-0000-0000-0000642F0000}"/>
    <cellStyle name="Normal 3 3 2 5 4 3" xfId="27210" xr:uid="{00000000-0005-0000-0000-00005E6A0000}"/>
    <cellStyle name="Normal 3 3 2 5 5" xfId="7094" xr:uid="{00000000-0005-0000-0000-0000C71B0000}"/>
    <cellStyle name="Normal 3 3 2 5 5 3" xfId="22193" xr:uid="{00000000-0005-0000-0000-0000C5560000}"/>
    <cellStyle name="Normal 3 3 2 5 7" xfId="17180" xr:uid="{00000000-0005-0000-0000-000030430000}"/>
    <cellStyle name="Normal 3 3 2 6" xfId="2876" xr:uid="{00000000-0005-0000-0000-00004D0B0000}"/>
    <cellStyle name="Normal 3 3 2 6 2" xfId="12950" xr:uid="{00000000-0005-0000-0000-0000A7320000}"/>
    <cellStyle name="Normal 3 3 2 6 2 3" xfId="28045" xr:uid="{00000000-0005-0000-0000-0000A16D0000}"/>
    <cellStyle name="Normal 3 3 2 6 3" xfId="7930" xr:uid="{00000000-0005-0000-0000-00000B1F0000}"/>
    <cellStyle name="Normal 3 3 2 6 3 3" xfId="23028" xr:uid="{00000000-0005-0000-0000-0000085A0000}"/>
    <cellStyle name="Normal 3 3 2 6 5" xfId="18015" xr:uid="{00000000-0005-0000-0000-000073460000}"/>
    <cellStyle name="Normal 3 3 2 7" xfId="4569" xr:uid="{00000000-0005-0000-0000-0000EA110000}"/>
    <cellStyle name="Normal 3 3 2 7 2" xfId="14621" xr:uid="{00000000-0005-0000-0000-00002E390000}"/>
    <cellStyle name="Normal 3 3 2 7 2 3" xfId="29716" xr:uid="{00000000-0005-0000-0000-000028740000}"/>
    <cellStyle name="Normal 3 3 2 7 3" xfId="9601" xr:uid="{00000000-0005-0000-0000-000092250000}"/>
    <cellStyle name="Normal 3 3 2 7 3 3" xfId="24699" xr:uid="{00000000-0005-0000-0000-00008F600000}"/>
    <cellStyle name="Normal 3 3 2 7 5" xfId="19686" xr:uid="{00000000-0005-0000-0000-0000FA4C0000}"/>
    <cellStyle name="Normal 3 3 2 8" xfId="11279" xr:uid="{00000000-0005-0000-0000-0000202C0000}"/>
    <cellStyle name="Normal 3 3 2 8 3" xfId="26374" xr:uid="{00000000-0005-0000-0000-00001A670000}"/>
    <cellStyle name="Normal 3 3 2 9" xfId="6258" xr:uid="{00000000-0005-0000-0000-000083180000}"/>
    <cellStyle name="Normal 3 3 2 9 3" xfId="21357" xr:uid="{00000000-0005-0000-0000-000081530000}"/>
    <cellStyle name="Normal 3 3 3" xfId="1223" xr:uid="{00000000-0005-0000-0000-0000D7040000}"/>
    <cellStyle name="Normal 3 3 3 10" xfId="16396" xr:uid="{00000000-0005-0000-0000-000020400000}"/>
    <cellStyle name="Normal 3 3 3 2" xfId="1442" xr:uid="{00000000-0005-0000-0000-0000B2050000}"/>
    <cellStyle name="Normal 3 3 3 2 2" xfId="1863" xr:uid="{00000000-0005-0000-0000-000057070000}"/>
    <cellStyle name="Normal 3 3 3 2 2 2" xfId="2702" xr:uid="{00000000-0005-0000-0000-00009E0A0000}"/>
    <cellStyle name="Normal 3 3 3 2 2 2 2" xfId="4391" xr:uid="{00000000-0005-0000-0000-000038110000}"/>
    <cellStyle name="Normal 3 3 3 2 2 2 2 2" xfId="14464" xr:uid="{00000000-0005-0000-0000-000091380000}"/>
    <cellStyle name="Normal 3 3 3 2 2 2 2 2 3" xfId="29559" xr:uid="{00000000-0005-0000-0000-00008B730000}"/>
    <cellStyle name="Normal 3 3 3 2 2 2 2 3" xfId="9444" xr:uid="{00000000-0005-0000-0000-0000F5240000}"/>
    <cellStyle name="Normal 3 3 3 2 2 2 2 3 3" xfId="24542" xr:uid="{00000000-0005-0000-0000-0000F25F0000}"/>
    <cellStyle name="Normal 3 3 3 2 2 2 2 5" xfId="19529" xr:uid="{00000000-0005-0000-0000-00005D4C0000}"/>
    <cellStyle name="Normal 3 3 3 2 2 2 3" xfId="6083" xr:uid="{00000000-0005-0000-0000-0000D4170000}"/>
    <cellStyle name="Normal 3 3 3 2 2 2 3 2" xfId="16135" xr:uid="{00000000-0005-0000-0000-0000183F0000}"/>
    <cellStyle name="Normal 3 3 3 2 2 2 3 2 3" xfId="31230" xr:uid="{00000000-0005-0000-0000-0000127A0000}"/>
    <cellStyle name="Normal 3 3 3 2 2 2 3 3" xfId="11115" xr:uid="{00000000-0005-0000-0000-00007C2B0000}"/>
    <cellStyle name="Normal 3 3 3 2 2 2 3 3 3" xfId="26213" xr:uid="{00000000-0005-0000-0000-000079660000}"/>
    <cellStyle name="Normal 3 3 3 2 2 2 3 5" xfId="21200" xr:uid="{00000000-0005-0000-0000-0000E4520000}"/>
    <cellStyle name="Normal 3 3 3 2 2 2 4" xfId="12793" xr:uid="{00000000-0005-0000-0000-00000A320000}"/>
    <cellStyle name="Normal 3 3 3 2 2 2 4 3" xfId="27888" xr:uid="{00000000-0005-0000-0000-0000046D0000}"/>
    <cellStyle name="Normal 3 3 3 2 2 2 5" xfId="7772" xr:uid="{00000000-0005-0000-0000-00006D1E0000}"/>
    <cellStyle name="Normal 3 3 3 2 2 2 5 3" xfId="22871" xr:uid="{00000000-0005-0000-0000-00006B590000}"/>
    <cellStyle name="Normal 3 3 3 2 2 2 7" xfId="17858" xr:uid="{00000000-0005-0000-0000-0000D6450000}"/>
    <cellStyle name="Normal 3 3 3 2 2 3" xfId="3554" xr:uid="{00000000-0005-0000-0000-0000F30D0000}"/>
    <cellStyle name="Normal 3 3 3 2 2 3 2" xfId="13628" xr:uid="{00000000-0005-0000-0000-00004D350000}"/>
    <cellStyle name="Normal 3 3 3 2 2 3 2 3" xfId="28723" xr:uid="{00000000-0005-0000-0000-000047700000}"/>
    <cellStyle name="Normal 3 3 3 2 2 3 3" xfId="8608" xr:uid="{00000000-0005-0000-0000-0000B1210000}"/>
    <cellStyle name="Normal 3 3 3 2 2 3 3 3" xfId="23706" xr:uid="{00000000-0005-0000-0000-0000AE5C0000}"/>
    <cellStyle name="Normal 3 3 3 2 2 3 5" xfId="18693" xr:uid="{00000000-0005-0000-0000-000019490000}"/>
    <cellStyle name="Normal 3 3 3 2 2 4" xfId="5247" xr:uid="{00000000-0005-0000-0000-000090140000}"/>
    <cellStyle name="Normal 3 3 3 2 2 4 2" xfId="15299" xr:uid="{00000000-0005-0000-0000-0000D43B0000}"/>
    <cellStyle name="Normal 3 3 3 2 2 4 2 3" xfId="30394" xr:uid="{00000000-0005-0000-0000-0000CE760000}"/>
    <cellStyle name="Normal 3 3 3 2 2 4 3" xfId="10279" xr:uid="{00000000-0005-0000-0000-000038280000}"/>
    <cellStyle name="Normal 3 3 3 2 2 4 3 3" xfId="25377" xr:uid="{00000000-0005-0000-0000-000035630000}"/>
    <cellStyle name="Normal 3 3 3 2 2 4 5" xfId="20364" xr:uid="{00000000-0005-0000-0000-0000A04F0000}"/>
    <cellStyle name="Normal 3 3 3 2 2 5" xfId="11957" xr:uid="{00000000-0005-0000-0000-0000C62E0000}"/>
    <cellStyle name="Normal 3 3 3 2 2 5 3" xfId="27052" xr:uid="{00000000-0005-0000-0000-0000C0690000}"/>
    <cellStyle name="Normal 3 3 3 2 2 6" xfId="6936" xr:uid="{00000000-0005-0000-0000-0000291B0000}"/>
    <cellStyle name="Normal 3 3 3 2 2 6 3" xfId="22035" xr:uid="{00000000-0005-0000-0000-000027560000}"/>
    <cellStyle name="Normal 3 3 3 2 2 8" xfId="17022" xr:uid="{00000000-0005-0000-0000-000092420000}"/>
    <cellStyle name="Normal 3 3 3 2 3" xfId="2284" xr:uid="{00000000-0005-0000-0000-0000FC080000}"/>
    <cellStyle name="Normal 3 3 3 2 3 2" xfId="3973" xr:uid="{00000000-0005-0000-0000-0000960F0000}"/>
    <cellStyle name="Normal 3 3 3 2 3 2 2" xfId="14046" xr:uid="{00000000-0005-0000-0000-0000EF360000}"/>
    <cellStyle name="Normal 3 3 3 2 3 2 2 3" xfId="29141" xr:uid="{00000000-0005-0000-0000-0000E9710000}"/>
    <cellStyle name="Normal 3 3 3 2 3 2 3" xfId="9026" xr:uid="{00000000-0005-0000-0000-000053230000}"/>
    <cellStyle name="Normal 3 3 3 2 3 2 3 3" xfId="24124" xr:uid="{00000000-0005-0000-0000-0000505E0000}"/>
    <cellStyle name="Normal 3 3 3 2 3 2 5" xfId="19111" xr:uid="{00000000-0005-0000-0000-0000BB4A0000}"/>
    <cellStyle name="Normal 3 3 3 2 3 3" xfId="5665" xr:uid="{00000000-0005-0000-0000-000032160000}"/>
    <cellStyle name="Normal 3 3 3 2 3 3 2" xfId="15717" xr:uid="{00000000-0005-0000-0000-0000763D0000}"/>
    <cellStyle name="Normal 3 3 3 2 3 3 2 3" xfId="30812" xr:uid="{00000000-0005-0000-0000-000070780000}"/>
    <cellStyle name="Normal 3 3 3 2 3 3 3" xfId="10697" xr:uid="{00000000-0005-0000-0000-0000DA290000}"/>
    <cellStyle name="Normal 3 3 3 2 3 3 3 3" xfId="25795" xr:uid="{00000000-0005-0000-0000-0000D7640000}"/>
    <cellStyle name="Normal 3 3 3 2 3 3 5" xfId="20782" xr:uid="{00000000-0005-0000-0000-000042510000}"/>
    <cellStyle name="Normal 3 3 3 2 3 4" xfId="12375" xr:uid="{00000000-0005-0000-0000-000068300000}"/>
    <cellStyle name="Normal 3 3 3 2 3 4 3" xfId="27470" xr:uid="{00000000-0005-0000-0000-0000626B0000}"/>
    <cellStyle name="Normal 3 3 3 2 3 5" xfId="7354" xr:uid="{00000000-0005-0000-0000-0000CB1C0000}"/>
    <cellStyle name="Normal 3 3 3 2 3 5 3" xfId="22453" xr:uid="{00000000-0005-0000-0000-0000C9570000}"/>
    <cellStyle name="Normal 3 3 3 2 3 7" xfId="17440" xr:uid="{00000000-0005-0000-0000-000034440000}"/>
    <cellStyle name="Normal 3 3 3 2 4" xfId="3136" xr:uid="{00000000-0005-0000-0000-0000510C0000}"/>
    <cellStyle name="Normal 3 3 3 2 4 2" xfId="13210" xr:uid="{00000000-0005-0000-0000-0000AB330000}"/>
    <cellStyle name="Normal 3 3 3 2 4 2 3" xfId="28305" xr:uid="{00000000-0005-0000-0000-0000A56E0000}"/>
    <cellStyle name="Normal 3 3 3 2 4 3" xfId="8190" xr:uid="{00000000-0005-0000-0000-00000F200000}"/>
    <cellStyle name="Normal 3 3 3 2 4 3 3" xfId="23288" xr:uid="{00000000-0005-0000-0000-00000C5B0000}"/>
    <cellStyle name="Normal 3 3 3 2 4 5" xfId="18275" xr:uid="{00000000-0005-0000-0000-000077470000}"/>
    <cellStyle name="Normal 3 3 3 2 5" xfId="4829" xr:uid="{00000000-0005-0000-0000-0000EE120000}"/>
    <cellStyle name="Normal 3 3 3 2 5 2" xfId="14881" xr:uid="{00000000-0005-0000-0000-0000323A0000}"/>
    <cellStyle name="Normal 3 3 3 2 5 2 3" xfId="29976" xr:uid="{00000000-0005-0000-0000-00002C750000}"/>
    <cellStyle name="Normal 3 3 3 2 5 3" xfId="9861" xr:uid="{00000000-0005-0000-0000-000096260000}"/>
    <cellStyle name="Normal 3 3 3 2 5 3 3" xfId="24959" xr:uid="{00000000-0005-0000-0000-000093610000}"/>
    <cellStyle name="Normal 3 3 3 2 5 5" xfId="19946" xr:uid="{00000000-0005-0000-0000-0000FE4D0000}"/>
    <cellStyle name="Normal 3 3 3 2 6" xfId="11539" xr:uid="{00000000-0005-0000-0000-0000242D0000}"/>
    <cellStyle name="Normal 3 3 3 2 6 3" xfId="26634" xr:uid="{00000000-0005-0000-0000-00001E680000}"/>
    <cellStyle name="Normal 3 3 3 2 7" xfId="6518" xr:uid="{00000000-0005-0000-0000-000087190000}"/>
    <cellStyle name="Normal 3 3 3 2 7 3" xfId="21617" xr:uid="{00000000-0005-0000-0000-000085540000}"/>
    <cellStyle name="Normal 3 3 3 2 9" xfId="16604" xr:uid="{00000000-0005-0000-0000-0000F0400000}"/>
    <cellStyle name="Normal 3 3 3 3" xfId="1655" xr:uid="{00000000-0005-0000-0000-000087060000}"/>
    <cellStyle name="Normal 3 3 3 3 2" xfId="2494" xr:uid="{00000000-0005-0000-0000-0000CE090000}"/>
    <cellStyle name="Normal 3 3 3 3 2 2" xfId="4183" xr:uid="{00000000-0005-0000-0000-000068100000}"/>
    <cellStyle name="Normal 3 3 3 3 2 2 2" xfId="14256" xr:uid="{00000000-0005-0000-0000-0000C1370000}"/>
    <cellStyle name="Normal 3 3 3 3 2 2 2 3" xfId="29351" xr:uid="{00000000-0005-0000-0000-0000BB720000}"/>
    <cellStyle name="Normal 3 3 3 3 2 2 3" xfId="9236" xr:uid="{00000000-0005-0000-0000-000025240000}"/>
    <cellStyle name="Normal 3 3 3 3 2 2 3 3" xfId="24334" xr:uid="{00000000-0005-0000-0000-0000225F0000}"/>
    <cellStyle name="Normal 3 3 3 3 2 2 5" xfId="19321" xr:uid="{00000000-0005-0000-0000-00008D4B0000}"/>
    <cellStyle name="Normal 3 3 3 3 2 3" xfId="5875" xr:uid="{00000000-0005-0000-0000-000004170000}"/>
    <cellStyle name="Normal 3 3 3 3 2 3 2" xfId="15927" xr:uid="{00000000-0005-0000-0000-0000483E0000}"/>
    <cellStyle name="Normal 3 3 3 3 2 3 2 3" xfId="31022" xr:uid="{00000000-0005-0000-0000-000042790000}"/>
    <cellStyle name="Normal 3 3 3 3 2 3 3" xfId="10907" xr:uid="{00000000-0005-0000-0000-0000AC2A0000}"/>
    <cellStyle name="Normal 3 3 3 3 2 3 3 3" xfId="26005" xr:uid="{00000000-0005-0000-0000-0000A9650000}"/>
    <cellStyle name="Normal 3 3 3 3 2 3 5" xfId="20992" xr:uid="{00000000-0005-0000-0000-000014520000}"/>
    <cellStyle name="Normal 3 3 3 3 2 4" xfId="12585" xr:uid="{00000000-0005-0000-0000-00003A310000}"/>
    <cellStyle name="Normal 3 3 3 3 2 4 3" xfId="27680" xr:uid="{00000000-0005-0000-0000-0000346C0000}"/>
    <cellStyle name="Normal 3 3 3 3 2 5" xfId="7564" xr:uid="{00000000-0005-0000-0000-00009D1D0000}"/>
    <cellStyle name="Normal 3 3 3 3 2 5 3" xfId="22663" xr:uid="{00000000-0005-0000-0000-00009B580000}"/>
    <cellStyle name="Normal 3 3 3 3 2 7" xfId="17650" xr:uid="{00000000-0005-0000-0000-000006450000}"/>
    <cellStyle name="Normal 3 3 3 3 3" xfId="3346" xr:uid="{00000000-0005-0000-0000-0000230D0000}"/>
    <cellStyle name="Normal 3 3 3 3 3 2" xfId="13420" xr:uid="{00000000-0005-0000-0000-00007D340000}"/>
    <cellStyle name="Normal 3 3 3 3 3 2 3" xfId="28515" xr:uid="{00000000-0005-0000-0000-0000776F0000}"/>
    <cellStyle name="Normal 3 3 3 3 3 3" xfId="8400" xr:uid="{00000000-0005-0000-0000-0000E1200000}"/>
    <cellStyle name="Normal 3 3 3 3 3 3 3" xfId="23498" xr:uid="{00000000-0005-0000-0000-0000DE5B0000}"/>
    <cellStyle name="Normal 3 3 3 3 3 5" xfId="18485" xr:uid="{00000000-0005-0000-0000-000049480000}"/>
    <cellStyle name="Normal 3 3 3 3 4" xfId="5039" xr:uid="{00000000-0005-0000-0000-0000C0130000}"/>
    <cellStyle name="Normal 3 3 3 3 4 2" xfId="15091" xr:uid="{00000000-0005-0000-0000-0000043B0000}"/>
    <cellStyle name="Normal 3 3 3 3 4 2 3" xfId="30186" xr:uid="{00000000-0005-0000-0000-0000FE750000}"/>
    <cellStyle name="Normal 3 3 3 3 4 3" xfId="10071" xr:uid="{00000000-0005-0000-0000-000068270000}"/>
    <cellStyle name="Normal 3 3 3 3 4 3 3" xfId="25169" xr:uid="{00000000-0005-0000-0000-000065620000}"/>
    <cellStyle name="Normal 3 3 3 3 4 5" xfId="20156" xr:uid="{00000000-0005-0000-0000-0000D04E0000}"/>
    <cellStyle name="Normal 3 3 3 3 5" xfId="11749" xr:uid="{00000000-0005-0000-0000-0000F62D0000}"/>
    <cellStyle name="Normal 3 3 3 3 5 3" xfId="26844" xr:uid="{00000000-0005-0000-0000-0000F0680000}"/>
    <cellStyle name="Normal 3 3 3 3 6" xfId="6728" xr:uid="{00000000-0005-0000-0000-0000591A0000}"/>
    <cellStyle name="Normal 3 3 3 3 6 3" xfId="21827" xr:uid="{00000000-0005-0000-0000-000057550000}"/>
    <cellStyle name="Normal 3 3 3 3 8" xfId="16814" xr:uid="{00000000-0005-0000-0000-0000C2410000}"/>
    <cellStyle name="Normal 3 3 3 4" xfId="2076" xr:uid="{00000000-0005-0000-0000-00002C080000}"/>
    <cellStyle name="Normal 3 3 3 4 2" xfId="3765" xr:uid="{00000000-0005-0000-0000-0000C60E0000}"/>
    <cellStyle name="Normal 3 3 3 4 2 2" xfId="13838" xr:uid="{00000000-0005-0000-0000-00001F360000}"/>
    <cellStyle name="Normal 3 3 3 4 2 2 3" xfId="28933" xr:uid="{00000000-0005-0000-0000-000019710000}"/>
    <cellStyle name="Normal 3 3 3 4 2 3" xfId="8818" xr:uid="{00000000-0005-0000-0000-000083220000}"/>
    <cellStyle name="Normal 3 3 3 4 2 3 3" xfId="23916" xr:uid="{00000000-0005-0000-0000-0000805D0000}"/>
    <cellStyle name="Normal 3 3 3 4 2 5" xfId="18903" xr:uid="{00000000-0005-0000-0000-0000EB490000}"/>
    <cellStyle name="Normal 3 3 3 4 3" xfId="5457" xr:uid="{00000000-0005-0000-0000-000062150000}"/>
    <cellStyle name="Normal 3 3 3 4 3 2" xfId="15509" xr:uid="{00000000-0005-0000-0000-0000A63C0000}"/>
    <cellStyle name="Normal 3 3 3 4 3 2 3" xfId="30604" xr:uid="{00000000-0005-0000-0000-0000A0770000}"/>
    <cellStyle name="Normal 3 3 3 4 3 3" xfId="10489" xr:uid="{00000000-0005-0000-0000-00000A290000}"/>
    <cellStyle name="Normal 3 3 3 4 3 3 3" xfId="25587" xr:uid="{00000000-0005-0000-0000-000007640000}"/>
    <cellStyle name="Normal 3 3 3 4 3 5" xfId="20574" xr:uid="{00000000-0005-0000-0000-000072500000}"/>
    <cellStyle name="Normal 3 3 3 4 4" xfId="12167" xr:uid="{00000000-0005-0000-0000-0000982F0000}"/>
    <cellStyle name="Normal 3 3 3 4 4 3" xfId="27262" xr:uid="{00000000-0005-0000-0000-0000926A0000}"/>
    <cellStyle name="Normal 3 3 3 4 5" xfId="7146" xr:uid="{00000000-0005-0000-0000-0000FB1B0000}"/>
    <cellStyle name="Normal 3 3 3 4 5 3" xfId="22245" xr:uid="{00000000-0005-0000-0000-0000F9560000}"/>
    <cellStyle name="Normal 3 3 3 4 7" xfId="17232" xr:uid="{00000000-0005-0000-0000-000064430000}"/>
    <cellStyle name="Normal 3 3 3 5" xfId="2928" xr:uid="{00000000-0005-0000-0000-0000810B0000}"/>
    <cellStyle name="Normal 3 3 3 5 2" xfId="13002" xr:uid="{00000000-0005-0000-0000-0000DB320000}"/>
    <cellStyle name="Normal 3 3 3 5 2 3" xfId="28097" xr:uid="{00000000-0005-0000-0000-0000D56D0000}"/>
    <cellStyle name="Normal 3 3 3 5 3" xfId="7982" xr:uid="{00000000-0005-0000-0000-00003F1F0000}"/>
    <cellStyle name="Normal 3 3 3 5 3 3" xfId="23080" xr:uid="{00000000-0005-0000-0000-00003C5A0000}"/>
    <cellStyle name="Normal 3 3 3 5 5" xfId="18067" xr:uid="{00000000-0005-0000-0000-0000A7460000}"/>
    <cellStyle name="Normal 3 3 3 6" xfId="4621" xr:uid="{00000000-0005-0000-0000-00001E120000}"/>
    <cellStyle name="Normal 3 3 3 6 2" xfId="14673" xr:uid="{00000000-0005-0000-0000-000062390000}"/>
    <cellStyle name="Normal 3 3 3 6 2 3" xfId="29768" xr:uid="{00000000-0005-0000-0000-00005C740000}"/>
    <cellStyle name="Normal 3 3 3 6 3" xfId="9653" xr:uid="{00000000-0005-0000-0000-0000C6250000}"/>
    <cellStyle name="Normal 3 3 3 6 3 3" xfId="24751" xr:uid="{00000000-0005-0000-0000-0000C3600000}"/>
    <cellStyle name="Normal 3 3 3 6 5" xfId="19738" xr:uid="{00000000-0005-0000-0000-00002E4D0000}"/>
    <cellStyle name="Normal 3 3 3 7" xfId="11331" xr:uid="{00000000-0005-0000-0000-0000542C0000}"/>
    <cellStyle name="Normal 3 3 3 7 3" xfId="26426" xr:uid="{00000000-0005-0000-0000-00004E670000}"/>
    <cellStyle name="Normal 3 3 3 8" xfId="6310" xr:uid="{00000000-0005-0000-0000-0000B7180000}"/>
    <cellStyle name="Normal 3 3 3 8 3" xfId="21409" xr:uid="{00000000-0005-0000-0000-0000B5530000}"/>
    <cellStyle name="Normal 3 3 4" xfId="1336" xr:uid="{00000000-0005-0000-0000-000048050000}"/>
    <cellStyle name="Normal 3 3 4 2" xfId="1759" xr:uid="{00000000-0005-0000-0000-0000EF060000}"/>
    <cellStyle name="Normal 3 3 4 2 2" xfId="2598" xr:uid="{00000000-0005-0000-0000-0000360A0000}"/>
    <cellStyle name="Normal 3 3 4 2 2 2" xfId="4287" xr:uid="{00000000-0005-0000-0000-0000D0100000}"/>
    <cellStyle name="Normal 3 3 4 2 2 2 2" xfId="14360" xr:uid="{00000000-0005-0000-0000-000029380000}"/>
    <cellStyle name="Normal 3 3 4 2 2 2 2 3" xfId="29455" xr:uid="{00000000-0005-0000-0000-000023730000}"/>
    <cellStyle name="Normal 3 3 4 2 2 2 3" xfId="9340" xr:uid="{00000000-0005-0000-0000-00008D240000}"/>
    <cellStyle name="Normal 3 3 4 2 2 2 3 3" xfId="24438" xr:uid="{00000000-0005-0000-0000-00008A5F0000}"/>
    <cellStyle name="Normal 3 3 4 2 2 2 5" xfId="19425" xr:uid="{00000000-0005-0000-0000-0000F54B0000}"/>
    <cellStyle name="Normal 3 3 4 2 2 3" xfId="5979" xr:uid="{00000000-0005-0000-0000-00006C170000}"/>
    <cellStyle name="Normal 3 3 4 2 2 3 2" xfId="16031" xr:uid="{00000000-0005-0000-0000-0000B03E0000}"/>
    <cellStyle name="Normal 3 3 4 2 2 3 2 3" xfId="31126" xr:uid="{00000000-0005-0000-0000-0000AA790000}"/>
    <cellStyle name="Normal 3 3 4 2 2 3 3" xfId="11011" xr:uid="{00000000-0005-0000-0000-0000142B0000}"/>
    <cellStyle name="Normal 3 3 4 2 2 3 3 3" xfId="26109" xr:uid="{00000000-0005-0000-0000-000011660000}"/>
    <cellStyle name="Normal 3 3 4 2 2 3 5" xfId="21096" xr:uid="{00000000-0005-0000-0000-00007C520000}"/>
    <cellStyle name="Normal 3 3 4 2 2 4" xfId="12689" xr:uid="{00000000-0005-0000-0000-0000A2310000}"/>
    <cellStyle name="Normal 3 3 4 2 2 4 3" xfId="27784" xr:uid="{00000000-0005-0000-0000-00009C6C0000}"/>
    <cellStyle name="Normal 3 3 4 2 2 5" xfId="7668" xr:uid="{00000000-0005-0000-0000-0000051E0000}"/>
    <cellStyle name="Normal 3 3 4 2 2 5 3" xfId="22767" xr:uid="{00000000-0005-0000-0000-000003590000}"/>
    <cellStyle name="Normal 3 3 4 2 2 7" xfId="17754" xr:uid="{00000000-0005-0000-0000-00006E450000}"/>
    <cellStyle name="Normal 3 3 4 2 3" xfId="3450" xr:uid="{00000000-0005-0000-0000-00008B0D0000}"/>
    <cellStyle name="Normal 3 3 4 2 3 2" xfId="13524" xr:uid="{00000000-0005-0000-0000-0000E5340000}"/>
    <cellStyle name="Normal 3 3 4 2 3 2 3" xfId="28619" xr:uid="{00000000-0005-0000-0000-0000DF6F0000}"/>
    <cellStyle name="Normal 3 3 4 2 3 3" xfId="8504" xr:uid="{00000000-0005-0000-0000-000049210000}"/>
    <cellStyle name="Normal 3 3 4 2 3 3 3" xfId="23602" xr:uid="{00000000-0005-0000-0000-0000465C0000}"/>
    <cellStyle name="Normal 3 3 4 2 3 5" xfId="18589" xr:uid="{00000000-0005-0000-0000-0000B1480000}"/>
    <cellStyle name="Normal 3 3 4 2 4" xfId="5143" xr:uid="{00000000-0005-0000-0000-000028140000}"/>
    <cellStyle name="Normal 3 3 4 2 4 2" xfId="15195" xr:uid="{00000000-0005-0000-0000-00006C3B0000}"/>
    <cellStyle name="Normal 3 3 4 2 4 2 3" xfId="30290" xr:uid="{00000000-0005-0000-0000-000066760000}"/>
    <cellStyle name="Normal 3 3 4 2 4 3" xfId="10175" xr:uid="{00000000-0005-0000-0000-0000D0270000}"/>
    <cellStyle name="Normal 3 3 4 2 4 3 3" xfId="25273" xr:uid="{00000000-0005-0000-0000-0000CD620000}"/>
    <cellStyle name="Normal 3 3 4 2 4 5" xfId="20260" xr:uid="{00000000-0005-0000-0000-0000384F0000}"/>
    <cellStyle name="Normal 3 3 4 2 5" xfId="11853" xr:uid="{00000000-0005-0000-0000-00005E2E0000}"/>
    <cellStyle name="Normal 3 3 4 2 5 3" xfId="26948" xr:uid="{00000000-0005-0000-0000-000058690000}"/>
    <cellStyle name="Normal 3 3 4 2 6" xfId="6832" xr:uid="{00000000-0005-0000-0000-0000C11A0000}"/>
    <cellStyle name="Normal 3 3 4 2 6 3" xfId="21931" xr:uid="{00000000-0005-0000-0000-0000BF550000}"/>
    <cellStyle name="Normal 3 3 4 2 8" xfId="16918" xr:uid="{00000000-0005-0000-0000-00002A420000}"/>
    <cellStyle name="Normal 3 3 4 3" xfId="2180" xr:uid="{00000000-0005-0000-0000-000094080000}"/>
    <cellStyle name="Normal 3 3 4 3 2" xfId="3869" xr:uid="{00000000-0005-0000-0000-00002E0F0000}"/>
    <cellStyle name="Normal 3 3 4 3 2 2" xfId="13942" xr:uid="{00000000-0005-0000-0000-000087360000}"/>
    <cellStyle name="Normal 3 3 4 3 2 2 3" xfId="29037" xr:uid="{00000000-0005-0000-0000-000081710000}"/>
    <cellStyle name="Normal 3 3 4 3 2 3" xfId="8922" xr:uid="{00000000-0005-0000-0000-0000EB220000}"/>
    <cellStyle name="Normal 3 3 4 3 2 3 3" xfId="24020" xr:uid="{00000000-0005-0000-0000-0000E85D0000}"/>
    <cellStyle name="Normal 3 3 4 3 2 5" xfId="19007" xr:uid="{00000000-0005-0000-0000-0000534A0000}"/>
    <cellStyle name="Normal 3 3 4 3 3" xfId="5561" xr:uid="{00000000-0005-0000-0000-0000CA150000}"/>
    <cellStyle name="Normal 3 3 4 3 3 2" xfId="15613" xr:uid="{00000000-0005-0000-0000-00000E3D0000}"/>
    <cellStyle name="Normal 3 3 4 3 3 2 3" xfId="30708" xr:uid="{00000000-0005-0000-0000-000008780000}"/>
    <cellStyle name="Normal 3 3 4 3 3 3" xfId="10593" xr:uid="{00000000-0005-0000-0000-000072290000}"/>
    <cellStyle name="Normal 3 3 4 3 3 3 3" xfId="25691" xr:uid="{00000000-0005-0000-0000-00006F640000}"/>
    <cellStyle name="Normal 3 3 4 3 3 5" xfId="20678" xr:uid="{00000000-0005-0000-0000-0000DA500000}"/>
    <cellStyle name="Normal 3 3 4 3 4" xfId="12271" xr:uid="{00000000-0005-0000-0000-000000300000}"/>
    <cellStyle name="Normal 3 3 4 3 4 3" xfId="27366" xr:uid="{00000000-0005-0000-0000-0000FA6A0000}"/>
    <cellStyle name="Normal 3 3 4 3 5" xfId="7250" xr:uid="{00000000-0005-0000-0000-0000631C0000}"/>
    <cellStyle name="Normal 3 3 4 3 5 3" xfId="22349" xr:uid="{00000000-0005-0000-0000-000061570000}"/>
    <cellStyle name="Normal 3 3 4 3 7" xfId="17336" xr:uid="{00000000-0005-0000-0000-0000CC430000}"/>
    <cellStyle name="Normal 3 3 4 4" xfId="3032" xr:uid="{00000000-0005-0000-0000-0000E90B0000}"/>
    <cellStyle name="Normal 3 3 4 4 2" xfId="13106" xr:uid="{00000000-0005-0000-0000-000043330000}"/>
    <cellStyle name="Normal 3 3 4 4 2 3" xfId="28201" xr:uid="{00000000-0005-0000-0000-00003D6E0000}"/>
    <cellStyle name="Normal 3 3 4 4 3" xfId="8086" xr:uid="{00000000-0005-0000-0000-0000A71F0000}"/>
    <cellStyle name="Normal 3 3 4 4 3 3" xfId="23184" xr:uid="{00000000-0005-0000-0000-0000A45A0000}"/>
    <cellStyle name="Normal 3 3 4 4 5" xfId="18171" xr:uid="{00000000-0005-0000-0000-00000F470000}"/>
    <cellStyle name="Normal 3 3 4 5" xfId="4725" xr:uid="{00000000-0005-0000-0000-000086120000}"/>
    <cellStyle name="Normal 3 3 4 5 2" xfId="14777" xr:uid="{00000000-0005-0000-0000-0000CA390000}"/>
    <cellStyle name="Normal 3 3 4 5 2 3" xfId="29872" xr:uid="{00000000-0005-0000-0000-0000C4740000}"/>
    <cellStyle name="Normal 3 3 4 5 3" xfId="9757" xr:uid="{00000000-0005-0000-0000-00002E260000}"/>
    <cellStyle name="Normal 3 3 4 5 3 3" xfId="24855" xr:uid="{00000000-0005-0000-0000-00002B610000}"/>
    <cellStyle name="Normal 3 3 4 5 5" xfId="19842" xr:uid="{00000000-0005-0000-0000-0000964D0000}"/>
    <cellStyle name="Normal 3 3 4 6" xfId="11435" xr:uid="{00000000-0005-0000-0000-0000BC2C0000}"/>
    <cellStyle name="Normal 3 3 4 6 3" xfId="26530" xr:uid="{00000000-0005-0000-0000-0000B6670000}"/>
    <cellStyle name="Normal 3 3 4 7" xfId="6414" xr:uid="{00000000-0005-0000-0000-00001F190000}"/>
    <cellStyle name="Normal 3 3 4 7 3" xfId="21513" xr:uid="{00000000-0005-0000-0000-00001D540000}"/>
    <cellStyle name="Normal 3 3 4 9" xfId="16500" xr:uid="{00000000-0005-0000-0000-000088400000}"/>
    <cellStyle name="Normal 3 3 5" xfId="1549" xr:uid="{00000000-0005-0000-0000-00001D060000}"/>
    <cellStyle name="Normal 3 3 5 2" xfId="2390" xr:uid="{00000000-0005-0000-0000-000066090000}"/>
    <cellStyle name="Normal 3 3 5 2 2" xfId="4079" xr:uid="{00000000-0005-0000-0000-000000100000}"/>
    <cellStyle name="Normal 3 3 5 2 2 2" xfId="14152" xr:uid="{00000000-0005-0000-0000-000059370000}"/>
    <cellStyle name="Normal 3 3 5 2 2 2 3" xfId="29247" xr:uid="{00000000-0005-0000-0000-000053720000}"/>
    <cellStyle name="Normal 3 3 5 2 2 3" xfId="9132" xr:uid="{00000000-0005-0000-0000-0000BD230000}"/>
    <cellStyle name="Normal 3 3 5 2 2 3 3" xfId="24230" xr:uid="{00000000-0005-0000-0000-0000BA5E0000}"/>
    <cellStyle name="Normal 3 3 5 2 2 5" xfId="19217" xr:uid="{00000000-0005-0000-0000-0000254B0000}"/>
    <cellStyle name="Normal 3 3 5 2 3" xfId="5771" xr:uid="{00000000-0005-0000-0000-00009C160000}"/>
    <cellStyle name="Normal 3 3 5 2 3 2" xfId="15823" xr:uid="{00000000-0005-0000-0000-0000E03D0000}"/>
    <cellStyle name="Normal 3 3 5 2 3 2 3" xfId="30918" xr:uid="{00000000-0005-0000-0000-0000DA780000}"/>
    <cellStyle name="Normal 3 3 5 2 3 3" xfId="10803" xr:uid="{00000000-0005-0000-0000-0000442A0000}"/>
    <cellStyle name="Normal 3 3 5 2 3 3 3" xfId="25901" xr:uid="{00000000-0005-0000-0000-000041650000}"/>
    <cellStyle name="Normal 3 3 5 2 3 5" xfId="20888" xr:uid="{00000000-0005-0000-0000-0000AC510000}"/>
    <cellStyle name="Normal 3 3 5 2 4" xfId="12481" xr:uid="{00000000-0005-0000-0000-0000D2300000}"/>
    <cellStyle name="Normal 3 3 5 2 4 3" xfId="27576" xr:uid="{00000000-0005-0000-0000-0000CC6B0000}"/>
    <cellStyle name="Normal 3 3 5 2 5" xfId="7460" xr:uid="{00000000-0005-0000-0000-0000351D0000}"/>
    <cellStyle name="Normal 3 3 5 2 5 3" xfId="22559" xr:uid="{00000000-0005-0000-0000-000033580000}"/>
    <cellStyle name="Normal 3 3 5 2 7" xfId="17546" xr:uid="{00000000-0005-0000-0000-00009E440000}"/>
    <cellStyle name="Normal 3 3 5 3" xfId="3242" xr:uid="{00000000-0005-0000-0000-0000BB0C0000}"/>
    <cellStyle name="Normal 3 3 5 3 2" xfId="13316" xr:uid="{00000000-0005-0000-0000-000015340000}"/>
    <cellStyle name="Normal 3 3 5 3 2 3" xfId="28411" xr:uid="{00000000-0005-0000-0000-00000F6F0000}"/>
    <cellStyle name="Normal 3 3 5 3 3" xfId="8296" xr:uid="{00000000-0005-0000-0000-000079200000}"/>
    <cellStyle name="Normal 3 3 5 3 3 3" xfId="23394" xr:uid="{00000000-0005-0000-0000-0000765B0000}"/>
    <cellStyle name="Normal 3 3 5 3 5" xfId="18381" xr:uid="{00000000-0005-0000-0000-0000E1470000}"/>
    <cellStyle name="Normal 3 3 5 4" xfId="4935" xr:uid="{00000000-0005-0000-0000-000058130000}"/>
    <cellStyle name="Normal 3 3 5 4 2" xfId="14987" xr:uid="{00000000-0005-0000-0000-00009C3A0000}"/>
    <cellStyle name="Normal 3 3 5 4 2 3" xfId="30082" xr:uid="{00000000-0005-0000-0000-000096750000}"/>
    <cellStyle name="Normal 3 3 5 4 3" xfId="9967" xr:uid="{00000000-0005-0000-0000-000000270000}"/>
    <cellStyle name="Normal 3 3 5 4 3 3" xfId="25065" xr:uid="{00000000-0005-0000-0000-0000FD610000}"/>
    <cellStyle name="Normal 3 3 5 4 5" xfId="20052" xr:uid="{00000000-0005-0000-0000-0000684E0000}"/>
    <cellStyle name="Normal 3 3 5 5" xfId="11645" xr:uid="{00000000-0005-0000-0000-00008E2D0000}"/>
    <cellStyle name="Normal 3 3 5 5 3" xfId="26740" xr:uid="{00000000-0005-0000-0000-000088680000}"/>
    <cellStyle name="Normal 3 3 5 6" xfId="6624" xr:uid="{00000000-0005-0000-0000-0000F1190000}"/>
    <cellStyle name="Normal 3 3 5 6 3" xfId="21723" xr:uid="{00000000-0005-0000-0000-0000EF540000}"/>
    <cellStyle name="Normal 3 3 5 8" xfId="16710" xr:uid="{00000000-0005-0000-0000-00005A410000}"/>
    <cellStyle name="Normal 3 3 6" xfId="1970" xr:uid="{00000000-0005-0000-0000-0000C2070000}"/>
    <cellStyle name="Normal 3 3 6 2" xfId="3661" xr:uid="{00000000-0005-0000-0000-00005E0E0000}"/>
    <cellStyle name="Normal 3 3 6 2 2" xfId="13734" xr:uid="{00000000-0005-0000-0000-0000B7350000}"/>
    <cellStyle name="Normal 3 3 6 2 2 3" xfId="28829" xr:uid="{00000000-0005-0000-0000-0000B1700000}"/>
    <cellStyle name="Normal 3 3 6 2 3" xfId="8714" xr:uid="{00000000-0005-0000-0000-00001B220000}"/>
    <cellStyle name="Normal 3 3 6 2 3 3" xfId="23812" xr:uid="{00000000-0005-0000-0000-0000185D0000}"/>
    <cellStyle name="Normal 3 3 6 2 5" xfId="18799" xr:uid="{00000000-0005-0000-0000-000083490000}"/>
    <cellStyle name="Normal 3 3 6 3" xfId="5353" xr:uid="{00000000-0005-0000-0000-0000FA140000}"/>
    <cellStyle name="Normal 3 3 6 3 2" xfId="15405" xr:uid="{00000000-0005-0000-0000-00003E3C0000}"/>
    <cellStyle name="Normal 3 3 6 3 2 3" xfId="30500" xr:uid="{00000000-0005-0000-0000-000038770000}"/>
    <cellStyle name="Normal 3 3 6 3 3" xfId="10385" xr:uid="{00000000-0005-0000-0000-0000A2280000}"/>
    <cellStyle name="Normal 3 3 6 3 3 3" xfId="25483" xr:uid="{00000000-0005-0000-0000-00009F630000}"/>
    <cellStyle name="Normal 3 3 6 3 5" xfId="20470" xr:uid="{00000000-0005-0000-0000-00000A500000}"/>
    <cellStyle name="Normal 3 3 6 4" xfId="12063" xr:uid="{00000000-0005-0000-0000-0000302F0000}"/>
    <cellStyle name="Normal 3 3 6 4 3" xfId="27158" xr:uid="{00000000-0005-0000-0000-00002A6A0000}"/>
    <cellStyle name="Normal 3 3 6 5" xfId="7042" xr:uid="{00000000-0005-0000-0000-0000931B0000}"/>
    <cellStyle name="Normal 3 3 6 5 3" xfId="22141" xr:uid="{00000000-0005-0000-0000-000091560000}"/>
    <cellStyle name="Normal 3 3 6 7" xfId="17128" xr:uid="{00000000-0005-0000-0000-0000FC420000}"/>
    <cellStyle name="Normal 3 3 7" xfId="2820" xr:uid="{00000000-0005-0000-0000-0000150B0000}"/>
    <cellStyle name="Normal 3 3 7 2" xfId="12898" xr:uid="{00000000-0005-0000-0000-000073320000}"/>
    <cellStyle name="Normal 3 3 7 2 3" xfId="27993" xr:uid="{00000000-0005-0000-0000-00006D6D0000}"/>
    <cellStyle name="Normal 3 3 7 3" xfId="7878" xr:uid="{00000000-0005-0000-0000-0000D71E0000}"/>
    <cellStyle name="Normal 3 3 7 3 3" xfId="22976" xr:uid="{00000000-0005-0000-0000-0000D4590000}"/>
    <cellStyle name="Normal 3 3 7 5" xfId="17963" xr:uid="{00000000-0005-0000-0000-00003F460000}"/>
    <cellStyle name="Normal 3 3 8" xfId="4514" xr:uid="{00000000-0005-0000-0000-0000B3110000}"/>
    <cellStyle name="Normal 3 3 8 2" xfId="14569" xr:uid="{00000000-0005-0000-0000-0000FA380000}"/>
    <cellStyle name="Normal 3 3 8 2 3" xfId="29664" xr:uid="{00000000-0005-0000-0000-0000F4730000}"/>
    <cellStyle name="Normal 3 3 8 3" xfId="9549" xr:uid="{00000000-0005-0000-0000-00005E250000}"/>
    <cellStyle name="Normal 3 3 8 3 3" xfId="24647" xr:uid="{00000000-0005-0000-0000-00005B600000}"/>
    <cellStyle name="Normal 3 3 8 5" xfId="19634" xr:uid="{00000000-0005-0000-0000-0000C64C0000}"/>
    <cellStyle name="Normal 3 3 9" xfId="11225" xr:uid="{00000000-0005-0000-0000-0000EA2B0000}"/>
    <cellStyle name="Normal 3 3 9 3" xfId="26322" xr:uid="{00000000-0005-0000-0000-0000E6660000}"/>
    <cellStyle name="Normal 3 4" xfId="422" xr:uid="{00000000-0005-0000-0000-0000B0010000}"/>
    <cellStyle name="Normal 3 5" xfId="31363" xr:uid="{86A9C199-11D6-41AD-8E57-B20139F378F1}"/>
    <cellStyle name="Normal 30" xfId="152" xr:uid="{00000000-0005-0000-0000-00009E000000}"/>
    <cellStyle name="Normal 30 2" xfId="153" xr:uid="{00000000-0005-0000-0000-00009F000000}"/>
    <cellStyle name="Normal 30 3" xfId="839" xr:uid="{00000000-0005-0000-0000-000056030000}"/>
    <cellStyle name="Normal 30 3 10" xfId="6205" xr:uid="{00000000-0005-0000-0000-00004E180000}"/>
    <cellStyle name="Normal 30 3 10 3" xfId="21306" xr:uid="{00000000-0005-0000-0000-00004E530000}"/>
    <cellStyle name="Normal 30 3 12" xfId="16291" xr:uid="{00000000-0005-0000-0000-0000B73F0000}"/>
    <cellStyle name="Normal 30 3 2" xfId="1170" xr:uid="{00000000-0005-0000-0000-0000A2040000}"/>
    <cellStyle name="Normal 30 3 2 11" xfId="16345" xr:uid="{00000000-0005-0000-0000-0000ED3F0000}"/>
    <cellStyle name="Normal 30 3 2 2" xfId="1278" xr:uid="{00000000-0005-0000-0000-00000E050000}"/>
    <cellStyle name="Normal 30 3 2 2 10" xfId="16449" xr:uid="{00000000-0005-0000-0000-000055400000}"/>
    <cellStyle name="Normal 30 3 2 2 2" xfId="1495" xr:uid="{00000000-0005-0000-0000-0000E7050000}"/>
    <cellStyle name="Normal 30 3 2 2 2 2" xfId="1916" xr:uid="{00000000-0005-0000-0000-00008C070000}"/>
    <cellStyle name="Normal 30 3 2 2 2 2 2" xfId="2755" xr:uid="{00000000-0005-0000-0000-0000D30A0000}"/>
    <cellStyle name="Normal 30 3 2 2 2 2 2 2" xfId="4444" xr:uid="{00000000-0005-0000-0000-00006D110000}"/>
    <cellStyle name="Normal 30 3 2 2 2 2 2 2 2" xfId="14517" xr:uid="{00000000-0005-0000-0000-0000C6380000}"/>
    <cellStyle name="Normal 30 3 2 2 2 2 2 2 2 3" xfId="29612" xr:uid="{00000000-0005-0000-0000-0000C0730000}"/>
    <cellStyle name="Normal 30 3 2 2 2 2 2 2 3" xfId="9497" xr:uid="{00000000-0005-0000-0000-00002A250000}"/>
    <cellStyle name="Normal 30 3 2 2 2 2 2 2 3 3" xfId="24595" xr:uid="{00000000-0005-0000-0000-000027600000}"/>
    <cellStyle name="Normal 30 3 2 2 2 2 2 2 5" xfId="19582" xr:uid="{00000000-0005-0000-0000-0000924C0000}"/>
    <cellStyle name="Normal 30 3 2 2 2 2 2 3" xfId="6136" xr:uid="{00000000-0005-0000-0000-000009180000}"/>
    <cellStyle name="Normal 30 3 2 2 2 2 2 3 2" xfId="16188" xr:uid="{00000000-0005-0000-0000-00004D3F0000}"/>
    <cellStyle name="Normal 30 3 2 2 2 2 2 3 2 3" xfId="31283" xr:uid="{00000000-0005-0000-0000-0000477A0000}"/>
    <cellStyle name="Normal 30 3 2 2 2 2 2 3 3" xfId="11168" xr:uid="{00000000-0005-0000-0000-0000B12B0000}"/>
    <cellStyle name="Normal 30 3 2 2 2 2 2 3 3 3" xfId="26266" xr:uid="{00000000-0005-0000-0000-0000AE660000}"/>
    <cellStyle name="Normal 30 3 2 2 2 2 2 3 5" xfId="21253" xr:uid="{00000000-0005-0000-0000-000019530000}"/>
    <cellStyle name="Normal 30 3 2 2 2 2 2 4" xfId="12846" xr:uid="{00000000-0005-0000-0000-00003F320000}"/>
    <cellStyle name="Normal 30 3 2 2 2 2 2 4 3" xfId="27941" xr:uid="{00000000-0005-0000-0000-0000396D0000}"/>
    <cellStyle name="Normal 30 3 2 2 2 2 2 5" xfId="7825" xr:uid="{00000000-0005-0000-0000-0000A21E0000}"/>
    <cellStyle name="Normal 30 3 2 2 2 2 2 5 3" xfId="22924" xr:uid="{00000000-0005-0000-0000-0000A0590000}"/>
    <cellStyle name="Normal 30 3 2 2 2 2 2 7" xfId="17911" xr:uid="{00000000-0005-0000-0000-00000B460000}"/>
    <cellStyle name="Normal 30 3 2 2 2 2 3" xfId="3607" xr:uid="{00000000-0005-0000-0000-0000280E0000}"/>
    <cellStyle name="Normal 30 3 2 2 2 2 3 2" xfId="13681" xr:uid="{00000000-0005-0000-0000-000082350000}"/>
    <cellStyle name="Normal 30 3 2 2 2 2 3 2 3" xfId="28776" xr:uid="{00000000-0005-0000-0000-00007C700000}"/>
    <cellStyle name="Normal 30 3 2 2 2 2 3 3" xfId="8661" xr:uid="{00000000-0005-0000-0000-0000E6210000}"/>
    <cellStyle name="Normal 30 3 2 2 2 2 3 3 3" xfId="23759" xr:uid="{00000000-0005-0000-0000-0000E35C0000}"/>
    <cellStyle name="Normal 30 3 2 2 2 2 3 5" xfId="18746" xr:uid="{00000000-0005-0000-0000-00004E490000}"/>
    <cellStyle name="Normal 30 3 2 2 2 2 4" xfId="5300" xr:uid="{00000000-0005-0000-0000-0000C5140000}"/>
    <cellStyle name="Normal 30 3 2 2 2 2 4 2" xfId="15352" xr:uid="{00000000-0005-0000-0000-0000093C0000}"/>
    <cellStyle name="Normal 30 3 2 2 2 2 4 2 3" xfId="30447" xr:uid="{00000000-0005-0000-0000-000003770000}"/>
    <cellStyle name="Normal 30 3 2 2 2 2 4 3" xfId="10332" xr:uid="{00000000-0005-0000-0000-00006D280000}"/>
    <cellStyle name="Normal 30 3 2 2 2 2 4 3 3" xfId="25430" xr:uid="{00000000-0005-0000-0000-00006A630000}"/>
    <cellStyle name="Normal 30 3 2 2 2 2 4 5" xfId="20417" xr:uid="{00000000-0005-0000-0000-0000D54F0000}"/>
    <cellStyle name="Normal 30 3 2 2 2 2 5" xfId="12010" xr:uid="{00000000-0005-0000-0000-0000FB2E0000}"/>
    <cellStyle name="Normal 30 3 2 2 2 2 5 3" xfId="27105" xr:uid="{00000000-0005-0000-0000-0000F5690000}"/>
    <cellStyle name="Normal 30 3 2 2 2 2 6" xfId="6989" xr:uid="{00000000-0005-0000-0000-00005E1B0000}"/>
    <cellStyle name="Normal 30 3 2 2 2 2 6 3" xfId="22088" xr:uid="{00000000-0005-0000-0000-00005C560000}"/>
    <cellStyle name="Normal 30 3 2 2 2 2 8" xfId="17075" xr:uid="{00000000-0005-0000-0000-0000C7420000}"/>
    <cellStyle name="Normal 30 3 2 2 2 3" xfId="2337" xr:uid="{00000000-0005-0000-0000-000031090000}"/>
    <cellStyle name="Normal 30 3 2 2 2 3 2" xfId="4026" xr:uid="{00000000-0005-0000-0000-0000CB0F0000}"/>
    <cellStyle name="Normal 30 3 2 2 2 3 2 2" xfId="14099" xr:uid="{00000000-0005-0000-0000-000024370000}"/>
    <cellStyle name="Normal 30 3 2 2 2 3 2 2 3" xfId="29194" xr:uid="{00000000-0005-0000-0000-00001E720000}"/>
    <cellStyle name="Normal 30 3 2 2 2 3 2 3" xfId="9079" xr:uid="{00000000-0005-0000-0000-000088230000}"/>
    <cellStyle name="Normal 30 3 2 2 2 3 2 3 3" xfId="24177" xr:uid="{00000000-0005-0000-0000-0000855E0000}"/>
    <cellStyle name="Normal 30 3 2 2 2 3 2 5" xfId="19164" xr:uid="{00000000-0005-0000-0000-0000F04A0000}"/>
    <cellStyle name="Normal 30 3 2 2 2 3 3" xfId="5718" xr:uid="{00000000-0005-0000-0000-000067160000}"/>
    <cellStyle name="Normal 30 3 2 2 2 3 3 2" xfId="15770" xr:uid="{00000000-0005-0000-0000-0000AB3D0000}"/>
    <cellStyle name="Normal 30 3 2 2 2 3 3 2 3" xfId="30865" xr:uid="{00000000-0005-0000-0000-0000A5780000}"/>
    <cellStyle name="Normal 30 3 2 2 2 3 3 3" xfId="10750" xr:uid="{00000000-0005-0000-0000-00000F2A0000}"/>
    <cellStyle name="Normal 30 3 2 2 2 3 3 3 3" xfId="25848" xr:uid="{00000000-0005-0000-0000-00000C650000}"/>
    <cellStyle name="Normal 30 3 2 2 2 3 3 5" xfId="20835" xr:uid="{00000000-0005-0000-0000-000077510000}"/>
    <cellStyle name="Normal 30 3 2 2 2 3 4" xfId="12428" xr:uid="{00000000-0005-0000-0000-00009D300000}"/>
    <cellStyle name="Normal 30 3 2 2 2 3 4 3" xfId="27523" xr:uid="{00000000-0005-0000-0000-0000976B0000}"/>
    <cellStyle name="Normal 30 3 2 2 2 3 5" xfId="7407" xr:uid="{00000000-0005-0000-0000-0000001D0000}"/>
    <cellStyle name="Normal 30 3 2 2 2 3 5 3" xfId="22506" xr:uid="{00000000-0005-0000-0000-0000FE570000}"/>
    <cellStyle name="Normal 30 3 2 2 2 3 7" xfId="17493" xr:uid="{00000000-0005-0000-0000-000069440000}"/>
    <cellStyle name="Normal 30 3 2 2 2 4" xfId="3189" xr:uid="{00000000-0005-0000-0000-0000860C0000}"/>
    <cellStyle name="Normal 30 3 2 2 2 4 2" xfId="13263" xr:uid="{00000000-0005-0000-0000-0000E0330000}"/>
    <cellStyle name="Normal 30 3 2 2 2 4 2 3" xfId="28358" xr:uid="{00000000-0005-0000-0000-0000DA6E0000}"/>
    <cellStyle name="Normal 30 3 2 2 2 4 3" xfId="8243" xr:uid="{00000000-0005-0000-0000-000044200000}"/>
    <cellStyle name="Normal 30 3 2 2 2 4 3 3" xfId="23341" xr:uid="{00000000-0005-0000-0000-0000415B0000}"/>
    <cellStyle name="Normal 30 3 2 2 2 4 5" xfId="18328" xr:uid="{00000000-0005-0000-0000-0000AC470000}"/>
    <cellStyle name="Normal 30 3 2 2 2 5" xfId="4882" xr:uid="{00000000-0005-0000-0000-000023130000}"/>
    <cellStyle name="Normal 30 3 2 2 2 5 2" xfId="14934" xr:uid="{00000000-0005-0000-0000-0000673A0000}"/>
    <cellStyle name="Normal 30 3 2 2 2 5 2 3" xfId="30029" xr:uid="{00000000-0005-0000-0000-000061750000}"/>
    <cellStyle name="Normal 30 3 2 2 2 5 3" xfId="9914" xr:uid="{00000000-0005-0000-0000-0000CB260000}"/>
    <cellStyle name="Normal 30 3 2 2 2 5 3 3" xfId="25012" xr:uid="{00000000-0005-0000-0000-0000C8610000}"/>
    <cellStyle name="Normal 30 3 2 2 2 5 5" xfId="19999" xr:uid="{00000000-0005-0000-0000-0000334E0000}"/>
    <cellStyle name="Normal 30 3 2 2 2 6" xfId="11592" xr:uid="{00000000-0005-0000-0000-0000592D0000}"/>
    <cellStyle name="Normal 30 3 2 2 2 6 3" xfId="26687" xr:uid="{00000000-0005-0000-0000-000053680000}"/>
    <cellStyle name="Normal 30 3 2 2 2 7" xfId="6571" xr:uid="{00000000-0005-0000-0000-0000BC190000}"/>
    <cellStyle name="Normal 30 3 2 2 2 7 3" xfId="21670" xr:uid="{00000000-0005-0000-0000-0000BA540000}"/>
    <cellStyle name="Normal 30 3 2 2 2 9" xfId="16657" xr:uid="{00000000-0005-0000-0000-000025410000}"/>
    <cellStyle name="Normal 30 3 2 2 3" xfId="1708" xr:uid="{00000000-0005-0000-0000-0000BC060000}"/>
    <cellStyle name="Normal 30 3 2 2 3 2" xfId="2547" xr:uid="{00000000-0005-0000-0000-0000030A0000}"/>
    <cellStyle name="Normal 30 3 2 2 3 2 2" xfId="4236" xr:uid="{00000000-0005-0000-0000-00009D100000}"/>
    <cellStyle name="Normal 30 3 2 2 3 2 2 2" xfId="14309" xr:uid="{00000000-0005-0000-0000-0000F6370000}"/>
    <cellStyle name="Normal 30 3 2 2 3 2 2 2 3" xfId="29404" xr:uid="{00000000-0005-0000-0000-0000F0720000}"/>
    <cellStyle name="Normal 30 3 2 2 3 2 2 3" xfId="9289" xr:uid="{00000000-0005-0000-0000-00005A240000}"/>
    <cellStyle name="Normal 30 3 2 2 3 2 2 3 3" xfId="24387" xr:uid="{00000000-0005-0000-0000-0000575F0000}"/>
    <cellStyle name="Normal 30 3 2 2 3 2 2 5" xfId="19374" xr:uid="{00000000-0005-0000-0000-0000C24B0000}"/>
    <cellStyle name="Normal 30 3 2 2 3 2 3" xfId="5928" xr:uid="{00000000-0005-0000-0000-000039170000}"/>
    <cellStyle name="Normal 30 3 2 2 3 2 3 2" xfId="15980" xr:uid="{00000000-0005-0000-0000-00007D3E0000}"/>
    <cellStyle name="Normal 30 3 2 2 3 2 3 2 3" xfId="31075" xr:uid="{00000000-0005-0000-0000-000077790000}"/>
    <cellStyle name="Normal 30 3 2 2 3 2 3 3" xfId="10960" xr:uid="{00000000-0005-0000-0000-0000E12A0000}"/>
    <cellStyle name="Normal 30 3 2 2 3 2 3 3 3" xfId="26058" xr:uid="{00000000-0005-0000-0000-0000DE650000}"/>
    <cellStyle name="Normal 30 3 2 2 3 2 3 5" xfId="21045" xr:uid="{00000000-0005-0000-0000-000049520000}"/>
    <cellStyle name="Normal 30 3 2 2 3 2 4" xfId="12638" xr:uid="{00000000-0005-0000-0000-00006F310000}"/>
    <cellStyle name="Normal 30 3 2 2 3 2 4 3" xfId="27733" xr:uid="{00000000-0005-0000-0000-0000696C0000}"/>
    <cellStyle name="Normal 30 3 2 2 3 2 5" xfId="7617" xr:uid="{00000000-0005-0000-0000-0000D21D0000}"/>
    <cellStyle name="Normal 30 3 2 2 3 2 5 3" xfId="22716" xr:uid="{00000000-0005-0000-0000-0000D0580000}"/>
    <cellStyle name="Normal 30 3 2 2 3 2 7" xfId="17703" xr:uid="{00000000-0005-0000-0000-00003B450000}"/>
    <cellStyle name="Normal 30 3 2 2 3 3" xfId="3399" xr:uid="{00000000-0005-0000-0000-0000580D0000}"/>
    <cellStyle name="Normal 30 3 2 2 3 3 2" xfId="13473" xr:uid="{00000000-0005-0000-0000-0000B2340000}"/>
    <cellStyle name="Normal 30 3 2 2 3 3 2 3" xfId="28568" xr:uid="{00000000-0005-0000-0000-0000AC6F0000}"/>
    <cellStyle name="Normal 30 3 2 2 3 3 3" xfId="8453" xr:uid="{00000000-0005-0000-0000-000016210000}"/>
    <cellStyle name="Normal 30 3 2 2 3 3 3 3" xfId="23551" xr:uid="{00000000-0005-0000-0000-0000135C0000}"/>
    <cellStyle name="Normal 30 3 2 2 3 3 5" xfId="18538" xr:uid="{00000000-0005-0000-0000-00007E480000}"/>
    <cellStyle name="Normal 30 3 2 2 3 4" xfId="5092" xr:uid="{00000000-0005-0000-0000-0000F5130000}"/>
    <cellStyle name="Normal 30 3 2 2 3 4 2" xfId="15144" xr:uid="{00000000-0005-0000-0000-0000393B0000}"/>
    <cellStyle name="Normal 30 3 2 2 3 4 2 3" xfId="30239" xr:uid="{00000000-0005-0000-0000-000033760000}"/>
    <cellStyle name="Normal 30 3 2 2 3 4 3" xfId="10124" xr:uid="{00000000-0005-0000-0000-00009D270000}"/>
    <cellStyle name="Normal 30 3 2 2 3 4 3 3" xfId="25222" xr:uid="{00000000-0005-0000-0000-00009A620000}"/>
    <cellStyle name="Normal 30 3 2 2 3 4 5" xfId="20209" xr:uid="{00000000-0005-0000-0000-0000054F0000}"/>
    <cellStyle name="Normal 30 3 2 2 3 5" xfId="11802" xr:uid="{00000000-0005-0000-0000-00002B2E0000}"/>
    <cellStyle name="Normal 30 3 2 2 3 5 3" xfId="26897" xr:uid="{00000000-0005-0000-0000-000025690000}"/>
    <cellStyle name="Normal 30 3 2 2 3 6" xfId="6781" xr:uid="{00000000-0005-0000-0000-00008E1A0000}"/>
    <cellStyle name="Normal 30 3 2 2 3 6 3" xfId="21880" xr:uid="{00000000-0005-0000-0000-00008C550000}"/>
    <cellStyle name="Normal 30 3 2 2 3 8" xfId="16867" xr:uid="{00000000-0005-0000-0000-0000F7410000}"/>
    <cellStyle name="Normal 30 3 2 2 4" xfId="2129" xr:uid="{00000000-0005-0000-0000-000061080000}"/>
    <cellStyle name="Normal 30 3 2 2 4 2" xfId="3818" xr:uid="{00000000-0005-0000-0000-0000FB0E0000}"/>
    <cellStyle name="Normal 30 3 2 2 4 2 2" xfId="13891" xr:uid="{00000000-0005-0000-0000-000054360000}"/>
    <cellStyle name="Normal 30 3 2 2 4 2 2 3" xfId="28986" xr:uid="{00000000-0005-0000-0000-00004E710000}"/>
    <cellStyle name="Normal 30 3 2 2 4 2 3" xfId="8871" xr:uid="{00000000-0005-0000-0000-0000B8220000}"/>
    <cellStyle name="Normal 30 3 2 2 4 2 3 3" xfId="23969" xr:uid="{00000000-0005-0000-0000-0000B55D0000}"/>
    <cellStyle name="Normal 30 3 2 2 4 2 5" xfId="18956" xr:uid="{00000000-0005-0000-0000-0000204A0000}"/>
    <cellStyle name="Normal 30 3 2 2 4 3" xfId="5510" xr:uid="{00000000-0005-0000-0000-000097150000}"/>
    <cellStyle name="Normal 30 3 2 2 4 3 2" xfId="15562" xr:uid="{00000000-0005-0000-0000-0000DB3C0000}"/>
    <cellStyle name="Normal 30 3 2 2 4 3 2 3" xfId="30657" xr:uid="{00000000-0005-0000-0000-0000D5770000}"/>
    <cellStyle name="Normal 30 3 2 2 4 3 3" xfId="10542" xr:uid="{00000000-0005-0000-0000-00003F290000}"/>
    <cellStyle name="Normal 30 3 2 2 4 3 3 3" xfId="25640" xr:uid="{00000000-0005-0000-0000-00003C640000}"/>
    <cellStyle name="Normal 30 3 2 2 4 3 5" xfId="20627" xr:uid="{00000000-0005-0000-0000-0000A7500000}"/>
    <cellStyle name="Normal 30 3 2 2 4 4" xfId="12220" xr:uid="{00000000-0005-0000-0000-0000CD2F0000}"/>
    <cellStyle name="Normal 30 3 2 2 4 4 3" xfId="27315" xr:uid="{00000000-0005-0000-0000-0000C76A0000}"/>
    <cellStyle name="Normal 30 3 2 2 4 5" xfId="7199" xr:uid="{00000000-0005-0000-0000-0000301C0000}"/>
    <cellStyle name="Normal 30 3 2 2 4 5 3" xfId="22298" xr:uid="{00000000-0005-0000-0000-00002E570000}"/>
    <cellStyle name="Normal 30 3 2 2 4 7" xfId="17285" xr:uid="{00000000-0005-0000-0000-000099430000}"/>
    <cellStyle name="Normal 30 3 2 2 5" xfId="2981" xr:uid="{00000000-0005-0000-0000-0000B60B0000}"/>
    <cellStyle name="Normal 30 3 2 2 5 2" xfId="13055" xr:uid="{00000000-0005-0000-0000-000010330000}"/>
    <cellStyle name="Normal 30 3 2 2 5 2 3" xfId="28150" xr:uid="{00000000-0005-0000-0000-00000A6E0000}"/>
    <cellStyle name="Normal 30 3 2 2 5 3" xfId="8035" xr:uid="{00000000-0005-0000-0000-0000741F0000}"/>
    <cellStyle name="Normal 30 3 2 2 5 3 3" xfId="23133" xr:uid="{00000000-0005-0000-0000-0000715A0000}"/>
    <cellStyle name="Normal 30 3 2 2 5 5" xfId="18120" xr:uid="{00000000-0005-0000-0000-0000DC460000}"/>
    <cellStyle name="Normal 30 3 2 2 6" xfId="4674" xr:uid="{00000000-0005-0000-0000-000053120000}"/>
    <cellStyle name="Normal 30 3 2 2 6 2" xfId="14726" xr:uid="{00000000-0005-0000-0000-000097390000}"/>
    <cellStyle name="Normal 30 3 2 2 6 2 3" xfId="29821" xr:uid="{00000000-0005-0000-0000-000091740000}"/>
    <cellStyle name="Normal 30 3 2 2 6 3" xfId="9706" xr:uid="{00000000-0005-0000-0000-0000FB250000}"/>
    <cellStyle name="Normal 30 3 2 2 6 3 3" xfId="24804" xr:uid="{00000000-0005-0000-0000-0000F8600000}"/>
    <cellStyle name="Normal 30 3 2 2 6 5" xfId="19791" xr:uid="{00000000-0005-0000-0000-0000634D0000}"/>
    <cellStyle name="Normal 30 3 2 2 7" xfId="11384" xr:uid="{00000000-0005-0000-0000-0000892C0000}"/>
    <cellStyle name="Normal 30 3 2 2 7 3" xfId="26479" xr:uid="{00000000-0005-0000-0000-000083670000}"/>
    <cellStyle name="Normal 30 3 2 2 8" xfId="6363" xr:uid="{00000000-0005-0000-0000-0000EC180000}"/>
    <cellStyle name="Normal 30 3 2 2 8 3" xfId="21462" xr:uid="{00000000-0005-0000-0000-0000EA530000}"/>
    <cellStyle name="Normal 30 3 2 3" xfId="1391" xr:uid="{00000000-0005-0000-0000-00007F050000}"/>
    <cellStyle name="Normal 30 3 2 3 2" xfId="1812" xr:uid="{00000000-0005-0000-0000-000024070000}"/>
    <cellStyle name="Normal 30 3 2 3 2 2" xfId="2651" xr:uid="{00000000-0005-0000-0000-00006B0A0000}"/>
    <cellStyle name="Normal 30 3 2 3 2 2 2" xfId="4340" xr:uid="{00000000-0005-0000-0000-000005110000}"/>
    <cellStyle name="Normal 30 3 2 3 2 2 2 2" xfId="14413" xr:uid="{00000000-0005-0000-0000-00005E380000}"/>
    <cellStyle name="Normal 30 3 2 3 2 2 2 2 3" xfId="29508" xr:uid="{00000000-0005-0000-0000-000058730000}"/>
    <cellStyle name="Normal 30 3 2 3 2 2 2 3" xfId="9393" xr:uid="{00000000-0005-0000-0000-0000C2240000}"/>
    <cellStyle name="Normal 30 3 2 3 2 2 2 3 3" xfId="24491" xr:uid="{00000000-0005-0000-0000-0000BF5F0000}"/>
    <cellStyle name="Normal 30 3 2 3 2 2 2 5" xfId="19478" xr:uid="{00000000-0005-0000-0000-00002A4C0000}"/>
    <cellStyle name="Normal 30 3 2 3 2 2 3" xfId="6032" xr:uid="{00000000-0005-0000-0000-0000A1170000}"/>
    <cellStyle name="Normal 30 3 2 3 2 2 3 2" xfId="16084" xr:uid="{00000000-0005-0000-0000-0000E53E0000}"/>
    <cellStyle name="Normal 30 3 2 3 2 2 3 2 3" xfId="31179" xr:uid="{00000000-0005-0000-0000-0000DF790000}"/>
    <cellStyle name="Normal 30 3 2 3 2 2 3 3" xfId="11064" xr:uid="{00000000-0005-0000-0000-0000492B0000}"/>
    <cellStyle name="Normal 30 3 2 3 2 2 3 3 3" xfId="26162" xr:uid="{00000000-0005-0000-0000-000046660000}"/>
    <cellStyle name="Normal 30 3 2 3 2 2 3 5" xfId="21149" xr:uid="{00000000-0005-0000-0000-0000B1520000}"/>
    <cellStyle name="Normal 30 3 2 3 2 2 4" xfId="12742" xr:uid="{00000000-0005-0000-0000-0000D7310000}"/>
    <cellStyle name="Normal 30 3 2 3 2 2 4 3" xfId="27837" xr:uid="{00000000-0005-0000-0000-0000D16C0000}"/>
    <cellStyle name="Normal 30 3 2 3 2 2 5" xfId="7721" xr:uid="{00000000-0005-0000-0000-00003A1E0000}"/>
    <cellStyle name="Normal 30 3 2 3 2 2 5 3" xfId="22820" xr:uid="{00000000-0005-0000-0000-000038590000}"/>
    <cellStyle name="Normal 30 3 2 3 2 2 7" xfId="17807" xr:uid="{00000000-0005-0000-0000-0000A3450000}"/>
    <cellStyle name="Normal 30 3 2 3 2 3" xfId="3503" xr:uid="{00000000-0005-0000-0000-0000C00D0000}"/>
    <cellStyle name="Normal 30 3 2 3 2 3 2" xfId="13577" xr:uid="{00000000-0005-0000-0000-00001A350000}"/>
    <cellStyle name="Normal 30 3 2 3 2 3 2 3" xfId="28672" xr:uid="{00000000-0005-0000-0000-000014700000}"/>
    <cellStyle name="Normal 30 3 2 3 2 3 3" xfId="8557" xr:uid="{00000000-0005-0000-0000-00007E210000}"/>
    <cellStyle name="Normal 30 3 2 3 2 3 3 3" xfId="23655" xr:uid="{00000000-0005-0000-0000-00007B5C0000}"/>
    <cellStyle name="Normal 30 3 2 3 2 3 5" xfId="18642" xr:uid="{00000000-0005-0000-0000-0000E6480000}"/>
    <cellStyle name="Normal 30 3 2 3 2 4" xfId="5196" xr:uid="{00000000-0005-0000-0000-00005D140000}"/>
    <cellStyle name="Normal 30 3 2 3 2 4 2" xfId="15248" xr:uid="{00000000-0005-0000-0000-0000A13B0000}"/>
    <cellStyle name="Normal 30 3 2 3 2 4 2 3" xfId="30343" xr:uid="{00000000-0005-0000-0000-00009B760000}"/>
    <cellStyle name="Normal 30 3 2 3 2 4 3" xfId="10228" xr:uid="{00000000-0005-0000-0000-000005280000}"/>
    <cellStyle name="Normal 30 3 2 3 2 4 3 3" xfId="25326" xr:uid="{00000000-0005-0000-0000-000002630000}"/>
    <cellStyle name="Normal 30 3 2 3 2 4 5" xfId="20313" xr:uid="{00000000-0005-0000-0000-00006D4F0000}"/>
    <cellStyle name="Normal 30 3 2 3 2 5" xfId="11906" xr:uid="{00000000-0005-0000-0000-0000932E0000}"/>
    <cellStyle name="Normal 30 3 2 3 2 5 3" xfId="27001" xr:uid="{00000000-0005-0000-0000-00008D690000}"/>
    <cellStyle name="Normal 30 3 2 3 2 6" xfId="6885" xr:uid="{00000000-0005-0000-0000-0000F61A0000}"/>
    <cellStyle name="Normal 30 3 2 3 2 6 3" xfId="21984" xr:uid="{00000000-0005-0000-0000-0000F4550000}"/>
    <cellStyle name="Normal 30 3 2 3 2 8" xfId="16971" xr:uid="{00000000-0005-0000-0000-00005F420000}"/>
    <cellStyle name="Normal 30 3 2 3 3" xfId="2233" xr:uid="{00000000-0005-0000-0000-0000C9080000}"/>
    <cellStyle name="Normal 30 3 2 3 3 2" xfId="3922" xr:uid="{00000000-0005-0000-0000-0000630F0000}"/>
    <cellStyle name="Normal 30 3 2 3 3 2 2" xfId="13995" xr:uid="{00000000-0005-0000-0000-0000BC360000}"/>
    <cellStyle name="Normal 30 3 2 3 3 2 2 3" xfId="29090" xr:uid="{00000000-0005-0000-0000-0000B6710000}"/>
    <cellStyle name="Normal 30 3 2 3 3 2 3" xfId="8975" xr:uid="{00000000-0005-0000-0000-000020230000}"/>
    <cellStyle name="Normal 30 3 2 3 3 2 3 3" xfId="24073" xr:uid="{00000000-0005-0000-0000-00001D5E0000}"/>
    <cellStyle name="Normal 30 3 2 3 3 2 5" xfId="19060" xr:uid="{00000000-0005-0000-0000-0000884A0000}"/>
    <cellStyle name="Normal 30 3 2 3 3 3" xfId="5614" xr:uid="{00000000-0005-0000-0000-0000FF150000}"/>
    <cellStyle name="Normal 30 3 2 3 3 3 2" xfId="15666" xr:uid="{00000000-0005-0000-0000-0000433D0000}"/>
    <cellStyle name="Normal 30 3 2 3 3 3 2 3" xfId="30761" xr:uid="{00000000-0005-0000-0000-00003D780000}"/>
    <cellStyle name="Normal 30 3 2 3 3 3 3" xfId="10646" xr:uid="{00000000-0005-0000-0000-0000A7290000}"/>
    <cellStyle name="Normal 30 3 2 3 3 3 3 3" xfId="25744" xr:uid="{00000000-0005-0000-0000-0000A4640000}"/>
    <cellStyle name="Normal 30 3 2 3 3 3 5" xfId="20731" xr:uid="{00000000-0005-0000-0000-00000F510000}"/>
    <cellStyle name="Normal 30 3 2 3 3 4" xfId="12324" xr:uid="{00000000-0005-0000-0000-000035300000}"/>
    <cellStyle name="Normal 30 3 2 3 3 4 3" xfId="27419" xr:uid="{00000000-0005-0000-0000-00002F6B0000}"/>
    <cellStyle name="Normal 30 3 2 3 3 5" xfId="7303" xr:uid="{00000000-0005-0000-0000-0000981C0000}"/>
    <cellStyle name="Normal 30 3 2 3 3 5 3" xfId="22402" xr:uid="{00000000-0005-0000-0000-000096570000}"/>
    <cellStyle name="Normal 30 3 2 3 3 7" xfId="17389" xr:uid="{00000000-0005-0000-0000-000001440000}"/>
    <cellStyle name="Normal 30 3 2 3 4" xfId="3085" xr:uid="{00000000-0005-0000-0000-00001E0C0000}"/>
    <cellStyle name="Normal 30 3 2 3 4 2" xfId="13159" xr:uid="{00000000-0005-0000-0000-000078330000}"/>
    <cellStyle name="Normal 30 3 2 3 4 2 3" xfId="28254" xr:uid="{00000000-0005-0000-0000-0000726E0000}"/>
    <cellStyle name="Normal 30 3 2 3 4 3" xfId="8139" xr:uid="{00000000-0005-0000-0000-0000DC1F0000}"/>
    <cellStyle name="Normal 30 3 2 3 4 3 3" xfId="23237" xr:uid="{00000000-0005-0000-0000-0000D95A0000}"/>
    <cellStyle name="Normal 30 3 2 3 4 5" xfId="18224" xr:uid="{00000000-0005-0000-0000-000044470000}"/>
    <cellStyle name="Normal 30 3 2 3 5" xfId="4778" xr:uid="{00000000-0005-0000-0000-0000BB120000}"/>
    <cellStyle name="Normal 30 3 2 3 5 2" xfId="14830" xr:uid="{00000000-0005-0000-0000-0000FF390000}"/>
    <cellStyle name="Normal 30 3 2 3 5 2 3" xfId="29925" xr:uid="{00000000-0005-0000-0000-0000F9740000}"/>
    <cellStyle name="Normal 30 3 2 3 5 3" xfId="9810" xr:uid="{00000000-0005-0000-0000-000063260000}"/>
    <cellStyle name="Normal 30 3 2 3 5 3 3" xfId="24908" xr:uid="{00000000-0005-0000-0000-000060610000}"/>
    <cellStyle name="Normal 30 3 2 3 5 5" xfId="19895" xr:uid="{00000000-0005-0000-0000-0000CB4D0000}"/>
    <cellStyle name="Normal 30 3 2 3 6" xfId="11488" xr:uid="{00000000-0005-0000-0000-0000F12C0000}"/>
    <cellStyle name="Normal 30 3 2 3 6 3" xfId="26583" xr:uid="{00000000-0005-0000-0000-0000EB670000}"/>
    <cellStyle name="Normal 30 3 2 3 7" xfId="6467" xr:uid="{00000000-0005-0000-0000-000054190000}"/>
    <cellStyle name="Normal 30 3 2 3 7 3" xfId="21566" xr:uid="{00000000-0005-0000-0000-000052540000}"/>
    <cellStyle name="Normal 30 3 2 3 9" xfId="16553" xr:uid="{00000000-0005-0000-0000-0000BD400000}"/>
    <cellStyle name="Normal 30 3 2 4" xfId="1604" xr:uid="{00000000-0005-0000-0000-000054060000}"/>
    <cellStyle name="Normal 30 3 2 4 2" xfId="2443" xr:uid="{00000000-0005-0000-0000-00009B090000}"/>
    <cellStyle name="Normal 30 3 2 4 2 2" xfId="4132" xr:uid="{00000000-0005-0000-0000-000035100000}"/>
    <cellStyle name="Normal 30 3 2 4 2 2 2" xfId="14205" xr:uid="{00000000-0005-0000-0000-00008E370000}"/>
    <cellStyle name="Normal 30 3 2 4 2 2 2 3" xfId="29300" xr:uid="{00000000-0005-0000-0000-000088720000}"/>
    <cellStyle name="Normal 30 3 2 4 2 2 3" xfId="9185" xr:uid="{00000000-0005-0000-0000-0000F2230000}"/>
    <cellStyle name="Normal 30 3 2 4 2 2 3 3" xfId="24283" xr:uid="{00000000-0005-0000-0000-0000EF5E0000}"/>
    <cellStyle name="Normal 30 3 2 4 2 2 5" xfId="19270" xr:uid="{00000000-0005-0000-0000-00005A4B0000}"/>
    <cellStyle name="Normal 30 3 2 4 2 3" xfId="5824" xr:uid="{00000000-0005-0000-0000-0000D1160000}"/>
    <cellStyle name="Normal 30 3 2 4 2 3 2" xfId="15876" xr:uid="{00000000-0005-0000-0000-0000153E0000}"/>
    <cellStyle name="Normal 30 3 2 4 2 3 2 3" xfId="30971" xr:uid="{00000000-0005-0000-0000-00000F790000}"/>
    <cellStyle name="Normal 30 3 2 4 2 3 3" xfId="10856" xr:uid="{00000000-0005-0000-0000-0000792A0000}"/>
    <cellStyle name="Normal 30 3 2 4 2 3 3 3" xfId="25954" xr:uid="{00000000-0005-0000-0000-000076650000}"/>
    <cellStyle name="Normal 30 3 2 4 2 3 5" xfId="20941" xr:uid="{00000000-0005-0000-0000-0000E1510000}"/>
    <cellStyle name="Normal 30 3 2 4 2 4" xfId="12534" xr:uid="{00000000-0005-0000-0000-000007310000}"/>
    <cellStyle name="Normal 30 3 2 4 2 4 3" xfId="27629" xr:uid="{00000000-0005-0000-0000-0000016C0000}"/>
    <cellStyle name="Normal 30 3 2 4 2 5" xfId="7513" xr:uid="{00000000-0005-0000-0000-00006A1D0000}"/>
    <cellStyle name="Normal 30 3 2 4 2 5 3" xfId="22612" xr:uid="{00000000-0005-0000-0000-000068580000}"/>
    <cellStyle name="Normal 30 3 2 4 2 7" xfId="17599" xr:uid="{00000000-0005-0000-0000-0000D3440000}"/>
    <cellStyle name="Normal 30 3 2 4 3" xfId="3295" xr:uid="{00000000-0005-0000-0000-0000F00C0000}"/>
    <cellStyle name="Normal 30 3 2 4 3 2" xfId="13369" xr:uid="{00000000-0005-0000-0000-00004A340000}"/>
    <cellStyle name="Normal 30 3 2 4 3 2 3" xfId="28464" xr:uid="{00000000-0005-0000-0000-0000446F0000}"/>
    <cellStyle name="Normal 30 3 2 4 3 3" xfId="8349" xr:uid="{00000000-0005-0000-0000-0000AE200000}"/>
    <cellStyle name="Normal 30 3 2 4 3 3 3" xfId="23447" xr:uid="{00000000-0005-0000-0000-0000AB5B0000}"/>
    <cellStyle name="Normal 30 3 2 4 3 5" xfId="18434" xr:uid="{00000000-0005-0000-0000-000016480000}"/>
    <cellStyle name="Normal 30 3 2 4 4" xfId="4988" xr:uid="{00000000-0005-0000-0000-00008D130000}"/>
    <cellStyle name="Normal 30 3 2 4 4 2" xfId="15040" xr:uid="{00000000-0005-0000-0000-0000D13A0000}"/>
    <cellStyle name="Normal 30 3 2 4 4 2 3" xfId="30135" xr:uid="{00000000-0005-0000-0000-0000CB750000}"/>
    <cellStyle name="Normal 30 3 2 4 4 3" xfId="10020" xr:uid="{00000000-0005-0000-0000-000035270000}"/>
    <cellStyle name="Normal 30 3 2 4 4 3 3" xfId="25118" xr:uid="{00000000-0005-0000-0000-000032620000}"/>
    <cellStyle name="Normal 30 3 2 4 4 5" xfId="20105" xr:uid="{00000000-0005-0000-0000-00009D4E0000}"/>
    <cellStyle name="Normal 30 3 2 4 5" xfId="11698" xr:uid="{00000000-0005-0000-0000-0000C32D0000}"/>
    <cellStyle name="Normal 30 3 2 4 5 3" xfId="26793" xr:uid="{00000000-0005-0000-0000-0000BD680000}"/>
    <cellStyle name="Normal 30 3 2 4 6" xfId="6677" xr:uid="{00000000-0005-0000-0000-0000261A0000}"/>
    <cellStyle name="Normal 30 3 2 4 6 3" xfId="21776" xr:uid="{00000000-0005-0000-0000-000024550000}"/>
    <cellStyle name="Normal 30 3 2 4 8" xfId="16763" xr:uid="{00000000-0005-0000-0000-00008F410000}"/>
    <cellStyle name="Normal 30 3 2 5" xfId="2025" xr:uid="{00000000-0005-0000-0000-0000F9070000}"/>
    <cellStyle name="Normal 30 3 2 5 2" xfId="3714" xr:uid="{00000000-0005-0000-0000-0000930E0000}"/>
    <cellStyle name="Normal 30 3 2 5 2 2" xfId="13787" xr:uid="{00000000-0005-0000-0000-0000EC350000}"/>
    <cellStyle name="Normal 30 3 2 5 2 2 3" xfId="28882" xr:uid="{00000000-0005-0000-0000-0000E6700000}"/>
    <cellStyle name="Normal 30 3 2 5 2 3" xfId="8767" xr:uid="{00000000-0005-0000-0000-000050220000}"/>
    <cellStyle name="Normal 30 3 2 5 2 3 3" xfId="23865" xr:uid="{00000000-0005-0000-0000-00004D5D0000}"/>
    <cellStyle name="Normal 30 3 2 5 2 5" xfId="18852" xr:uid="{00000000-0005-0000-0000-0000B8490000}"/>
    <cellStyle name="Normal 30 3 2 5 3" xfId="5406" xr:uid="{00000000-0005-0000-0000-00002F150000}"/>
    <cellStyle name="Normal 30 3 2 5 3 2" xfId="15458" xr:uid="{00000000-0005-0000-0000-0000733C0000}"/>
    <cellStyle name="Normal 30 3 2 5 3 2 3" xfId="30553" xr:uid="{00000000-0005-0000-0000-00006D770000}"/>
    <cellStyle name="Normal 30 3 2 5 3 3" xfId="10438" xr:uid="{00000000-0005-0000-0000-0000D7280000}"/>
    <cellStyle name="Normal 30 3 2 5 3 3 3" xfId="25536" xr:uid="{00000000-0005-0000-0000-0000D4630000}"/>
    <cellStyle name="Normal 30 3 2 5 3 5" xfId="20523" xr:uid="{00000000-0005-0000-0000-00003F500000}"/>
    <cellStyle name="Normal 30 3 2 5 4" xfId="12116" xr:uid="{00000000-0005-0000-0000-0000652F0000}"/>
    <cellStyle name="Normal 30 3 2 5 4 3" xfId="27211" xr:uid="{00000000-0005-0000-0000-00005F6A0000}"/>
    <cellStyle name="Normal 30 3 2 5 5" xfId="7095" xr:uid="{00000000-0005-0000-0000-0000C81B0000}"/>
    <cellStyle name="Normal 30 3 2 5 5 3" xfId="22194" xr:uid="{00000000-0005-0000-0000-0000C6560000}"/>
    <cellStyle name="Normal 30 3 2 5 7" xfId="17181" xr:uid="{00000000-0005-0000-0000-000031430000}"/>
    <cellStyle name="Normal 30 3 2 6" xfId="2877" xr:uid="{00000000-0005-0000-0000-00004E0B0000}"/>
    <cellStyle name="Normal 30 3 2 6 2" xfId="12951" xr:uid="{00000000-0005-0000-0000-0000A8320000}"/>
    <cellStyle name="Normal 30 3 2 6 2 3" xfId="28046" xr:uid="{00000000-0005-0000-0000-0000A26D0000}"/>
    <cellStyle name="Normal 30 3 2 6 3" xfId="7931" xr:uid="{00000000-0005-0000-0000-00000C1F0000}"/>
    <cellStyle name="Normal 30 3 2 6 3 3" xfId="23029" xr:uid="{00000000-0005-0000-0000-0000095A0000}"/>
    <cellStyle name="Normal 30 3 2 6 5" xfId="18016" xr:uid="{00000000-0005-0000-0000-000074460000}"/>
    <cellStyle name="Normal 30 3 2 7" xfId="4570" xr:uid="{00000000-0005-0000-0000-0000EB110000}"/>
    <cellStyle name="Normal 30 3 2 7 2" xfId="14622" xr:uid="{00000000-0005-0000-0000-00002F390000}"/>
    <cellStyle name="Normal 30 3 2 7 2 3" xfId="29717" xr:uid="{00000000-0005-0000-0000-000029740000}"/>
    <cellStyle name="Normal 30 3 2 7 3" xfId="9602" xr:uid="{00000000-0005-0000-0000-000093250000}"/>
    <cellStyle name="Normal 30 3 2 7 3 3" xfId="24700" xr:uid="{00000000-0005-0000-0000-000090600000}"/>
    <cellStyle name="Normal 30 3 2 7 5" xfId="19687" xr:uid="{00000000-0005-0000-0000-0000FB4C0000}"/>
    <cellStyle name="Normal 30 3 2 8" xfId="11280" xr:uid="{00000000-0005-0000-0000-0000212C0000}"/>
    <cellStyle name="Normal 30 3 2 8 3" xfId="26375" xr:uid="{00000000-0005-0000-0000-00001B670000}"/>
    <cellStyle name="Normal 30 3 2 9" xfId="6259" xr:uid="{00000000-0005-0000-0000-000084180000}"/>
    <cellStyle name="Normal 30 3 2 9 3" xfId="21358" xr:uid="{00000000-0005-0000-0000-000082530000}"/>
    <cellStyle name="Normal 30 3 3" xfId="1224" xr:uid="{00000000-0005-0000-0000-0000D8040000}"/>
    <cellStyle name="Normal 30 3 3 10" xfId="16397" xr:uid="{00000000-0005-0000-0000-000021400000}"/>
    <cellStyle name="Normal 30 3 3 2" xfId="1443" xr:uid="{00000000-0005-0000-0000-0000B3050000}"/>
    <cellStyle name="Normal 30 3 3 2 2" xfId="1864" xr:uid="{00000000-0005-0000-0000-000058070000}"/>
    <cellStyle name="Normal 30 3 3 2 2 2" xfId="2703" xr:uid="{00000000-0005-0000-0000-00009F0A0000}"/>
    <cellStyle name="Normal 30 3 3 2 2 2 2" xfId="4392" xr:uid="{00000000-0005-0000-0000-000039110000}"/>
    <cellStyle name="Normal 30 3 3 2 2 2 2 2" xfId="14465" xr:uid="{00000000-0005-0000-0000-000092380000}"/>
    <cellStyle name="Normal 30 3 3 2 2 2 2 2 3" xfId="29560" xr:uid="{00000000-0005-0000-0000-00008C730000}"/>
    <cellStyle name="Normal 30 3 3 2 2 2 2 3" xfId="9445" xr:uid="{00000000-0005-0000-0000-0000F6240000}"/>
    <cellStyle name="Normal 30 3 3 2 2 2 2 3 3" xfId="24543" xr:uid="{00000000-0005-0000-0000-0000F35F0000}"/>
    <cellStyle name="Normal 30 3 3 2 2 2 2 5" xfId="19530" xr:uid="{00000000-0005-0000-0000-00005E4C0000}"/>
    <cellStyle name="Normal 30 3 3 2 2 2 3" xfId="6084" xr:uid="{00000000-0005-0000-0000-0000D5170000}"/>
    <cellStyle name="Normal 30 3 3 2 2 2 3 2" xfId="16136" xr:uid="{00000000-0005-0000-0000-0000193F0000}"/>
    <cellStyle name="Normal 30 3 3 2 2 2 3 2 3" xfId="31231" xr:uid="{00000000-0005-0000-0000-0000137A0000}"/>
    <cellStyle name="Normal 30 3 3 2 2 2 3 3" xfId="11116" xr:uid="{00000000-0005-0000-0000-00007D2B0000}"/>
    <cellStyle name="Normal 30 3 3 2 2 2 3 3 3" xfId="26214" xr:uid="{00000000-0005-0000-0000-00007A660000}"/>
    <cellStyle name="Normal 30 3 3 2 2 2 3 5" xfId="21201" xr:uid="{00000000-0005-0000-0000-0000E5520000}"/>
    <cellStyle name="Normal 30 3 3 2 2 2 4" xfId="12794" xr:uid="{00000000-0005-0000-0000-00000B320000}"/>
    <cellStyle name="Normal 30 3 3 2 2 2 4 3" xfId="27889" xr:uid="{00000000-0005-0000-0000-0000056D0000}"/>
    <cellStyle name="Normal 30 3 3 2 2 2 5" xfId="7773" xr:uid="{00000000-0005-0000-0000-00006E1E0000}"/>
    <cellStyle name="Normal 30 3 3 2 2 2 5 3" xfId="22872" xr:uid="{00000000-0005-0000-0000-00006C590000}"/>
    <cellStyle name="Normal 30 3 3 2 2 2 7" xfId="17859" xr:uid="{00000000-0005-0000-0000-0000D7450000}"/>
    <cellStyle name="Normal 30 3 3 2 2 3" xfId="3555" xr:uid="{00000000-0005-0000-0000-0000F40D0000}"/>
    <cellStyle name="Normal 30 3 3 2 2 3 2" xfId="13629" xr:uid="{00000000-0005-0000-0000-00004E350000}"/>
    <cellStyle name="Normal 30 3 3 2 2 3 2 3" xfId="28724" xr:uid="{00000000-0005-0000-0000-000048700000}"/>
    <cellStyle name="Normal 30 3 3 2 2 3 3" xfId="8609" xr:uid="{00000000-0005-0000-0000-0000B2210000}"/>
    <cellStyle name="Normal 30 3 3 2 2 3 3 3" xfId="23707" xr:uid="{00000000-0005-0000-0000-0000AF5C0000}"/>
    <cellStyle name="Normal 30 3 3 2 2 3 5" xfId="18694" xr:uid="{00000000-0005-0000-0000-00001A490000}"/>
    <cellStyle name="Normal 30 3 3 2 2 4" xfId="5248" xr:uid="{00000000-0005-0000-0000-000091140000}"/>
    <cellStyle name="Normal 30 3 3 2 2 4 2" xfId="15300" xr:uid="{00000000-0005-0000-0000-0000D53B0000}"/>
    <cellStyle name="Normal 30 3 3 2 2 4 2 3" xfId="30395" xr:uid="{00000000-0005-0000-0000-0000CF760000}"/>
    <cellStyle name="Normal 30 3 3 2 2 4 3" xfId="10280" xr:uid="{00000000-0005-0000-0000-000039280000}"/>
    <cellStyle name="Normal 30 3 3 2 2 4 3 3" xfId="25378" xr:uid="{00000000-0005-0000-0000-000036630000}"/>
    <cellStyle name="Normal 30 3 3 2 2 4 5" xfId="20365" xr:uid="{00000000-0005-0000-0000-0000A14F0000}"/>
    <cellStyle name="Normal 30 3 3 2 2 5" xfId="11958" xr:uid="{00000000-0005-0000-0000-0000C72E0000}"/>
    <cellStyle name="Normal 30 3 3 2 2 5 3" xfId="27053" xr:uid="{00000000-0005-0000-0000-0000C1690000}"/>
    <cellStyle name="Normal 30 3 3 2 2 6" xfId="6937" xr:uid="{00000000-0005-0000-0000-00002A1B0000}"/>
    <cellStyle name="Normal 30 3 3 2 2 6 3" xfId="22036" xr:uid="{00000000-0005-0000-0000-000028560000}"/>
    <cellStyle name="Normal 30 3 3 2 2 8" xfId="17023" xr:uid="{00000000-0005-0000-0000-000093420000}"/>
    <cellStyle name="Normal 30 3 3 2 3" xfId="2285" xr:uid="{00000000-0005-0000-0000-0000FD080000}"/>
    <cellStyle name="Normal 30 3 3 2 3 2" xfId="3974" xr:uid="{00000000-0005-0000-0000-0000970F0000}"/>
    <cellStyle name="Normal 30 3 3 2 3 2 2" xfId="14047" xr:uid="{00000000-0005-0000-0000-0000F0360000}"/>
    <cellStyle name="Normal 30 3 3 2 3 2 2 3" xfId="29142" xr:uid="{00000000-0005-0000-0000-0000EA710000}"/>
    <cellStyle name="Normal 30 3 3 2 3 2 3" xfId="9027" xr:uid="{00000000-0005-0000-0000-000054230000}"/>
    <cellStyle name="Normal 30 3 3 2 3 2 3 3" xfId="24125" xr:uid="{00000000-0005-0000-0000-0000515E0000}"/>
    <cellStyle name="Normal 30 3 3 2 3 2 5" xfId="19112" xr:uid="{00000000-0005-0000-0000-0000BC4A0000}"/>
    <cellStyle name="Normal 30 3 3 2 3 3" xfId="5666" xr:uid="{00000000-0005-0000-0000-000033160000}"/>
    <cellStyle name="Normal 30 3 3 2 3 3 2" xfId="15718" xr:uid="{00000000-0005-0000-0000-0000773D0000}"/>
    <cellStyle name="Normal 30 3 3 2 3 3 2 3" xfId="30813" xr:uid="{00000000-0005-0000-0000-000071780000}"/>
    <cellStyle name="Normal 30 3 3 2 3 3 3" xfId="10698" xr:uid="{00000000-0005-0000-0000-0000DB290000}"/>
    <cellStyle name="Normal 30 3 3 2 3 3 3 3" xfId="25796" xr:uid="{00000000-0005-0000-0000-0000D8640000}"/>
    <cellStyle name="Normal 30 3 3 2 3 3 5" xfId="20783" xr:uid="{00000000-0005-0000-0000-000043510000}"/>
    <cellStyle name="Normal 30 3 3 2 3 4" xfId="12376" xr:uid="{00000000-0005-0000-0000-000069300000}"/>
    <cellStyle name="Normal 30 3 3 2 3 4 3" xfId="27471" xr:uid="{00000000-0005-0000-0000-0000636B0000}"/>
    <cellStyle name="Normal 30 3 3 2 3 5" xfId="7355" xr:uid="{00000000-0005-0000-0000-0000CC1C0000}"/>
    <cellStyle name="Normal 30 3 3 2 3 5 3" xfId="22454" xr:uid="{00000000-0005-0000-0000-0000CA570000}"/>
    <cellStyle name="Normal 30 3 3 2 3 7" xfId="17441" xr:uid="{00000000-0005-0000-0000-000035440000}"/>
    <cellStyle name="Normal 30 3 3 2 4" xfId="3137" xr:uid="{00000000-0005-0000-0000-0000520C0000}"/>
    <cellStyle name="Normal 30 3 3 2 4 2" xfId="13211" xr:uid="{00000000-0005-0000-0000-0000AC330000}"/>
    <cellStyle name="Normal 30 3 3 2 4 2 3" xfId="28306" xr:uid="{00000000-0005-0000-0000-0000A66E0000}"/>
    <cellStyle name="Normal 30 3 3 2 4 3" xfId="8191" xr:uid="{00000000-0005-0000-0000-000010200000}"/>
    <cellStyle name="Normal 30 3 3 2 4 3 3" xfId="23289" xr:uid="{00000000-0005-0000-0000-00000D5B0000}"/>
    <cellStyle name="Normal 30 3 3 2 4 5" xfId="18276" xr:uid="{00000000-0005-0000-0000-000078470000}"/>
    <cellStyle name="Normal 30 3 3 2 5" xfId="4830" xr:uid="{00000000-0005-0000-0000-0000EF120000}"/>
    <cellStyle name="Normal 30 3 3 2 5 2" xfId="14882" xr:uid="{00000000-0005-0000-0000-0000333A0000}"/>
    <cellStyle name="Normal 30 3 3 2 5 2 3" xfId="29977" xr:uid="{00000000-0005-0000-0000-00002D750000}"/>
    <cellStyle name="Normal 30 3 3 2 5 3" xfId="9862" xr:uid="{00000000-0005-0000-0000-000097260000}"/>
    <cellStyle name="Normal 30 3 3 2 5 3 3" xfId="24960" xr:uid="{00000000-0005-0000-0000-000094610000}"/>
    <cellStyle name="Normal 30 3 3 2 5 5" xfId="19947" xr:uid="{00000000-0005-0000-0000-0000FF4D0000}"/>
    <cellStyle name="Normal 30 3 3 2 6" xfId="11540" xr:uid="{00000000-0005-0000-0000-0000252D0000}"/>
    <cellStyle name="Normal 30 3 3 2 6 3" xfId="26635" xr:uid="{00000000-0005-0000-0000-00001F680000}"/>
    <cellStyle name="Normal 30 3 3 2 7" xfId="6519" xr:uid="{00000000-0005-0000-0000-000088190000}"/>
    <cellStyle name="Normal 30 3 3 2 7 3" xfId="21618" xr:uid="{00000000-0005-0000-0000-000086540000}"/>
    <cellStyle name="Normal 30 3 3 2 9" xfId="16605" xr:uid="{00000000-0005-0000-0000-0000F1400000}"/>
    <cellStyle name="Normal 30 3 3 3" xfId="1656" xr:uid="{00000000-0005-0000-0000-000088060000}"/>
    <cellStyle name="Normal 30 3 3 3 2" xfId="2495" xr:uid="{00000000-0005-0000-0000-0000CF090000}"/>
    <cellStyle name="Normal 30 3 3 3 2 2" xfId="4184" xr:uid="{00000000-0005-0000-0000-000069100000}"/>
    <cellStyle name="Normal 30 3 3 3 2 2 2" xfId="14257" xr:uid="{00000000-0005-0000-0000-0000C2370000}"/>
    <cellStyle name="Normal 30 3 3 3 2 2 2 3" xfId="29352" xr:uid="{00000000-0005-0000-0000-0000BC720000}"/>
    <cellStyle name="Normal 30 3 3 3 2 2 3" xfId="9237" xr:uid="{00000000-0005-0000-0000-000026240000}"/>
    <cellStyle name="Normal 30 3 3 3 2 2 3 3" xfId="24335" xr:uid="{00000000-0005-0000-0000-0000235F0000}"/>
    <cellStyle name="Normal 30 3 3 3 2 2 5" xfId="19322" xr:uid="{00000000-0005-0000-0000-00008E4B0000}"/>
    <cellStyle name="Normal 30 3 3 3 2 3" xfId="5876" xr:uid="{00000000-0005-0000-0000-000005170000}"/>
    <cellStyle name="Normal 30 3 3 3 2 3 2" xfId="15928" xr:uid="{00000000-0005-0000-0000-0000493E0000}"/>
    <cellStyle name="Normal 30 3 3 3 2 3 2 3" xfId="31023" xr:uid="{00000000-0005-0000-0000-000043790000}"/>
    <cellStyle name="Normal 30 3 3 3 2 3 3" xfId="10908" xr:uid="{00000000-0005-0000-0000-0000AD2A0000}"/>
    <cellStyle name="Normal 30 3 3 3 2 3 3 3" xfId="26006" xr:uid="{00000000-0005-0000-0000-0000AA650000}"/>
    <cellStyle name="Normal 30 3 3 3 2 3 5" xfId="20993" xr:uid="{00000000-0005-0000-0000-000015520000}"/>
    <cellStyle name="Normal 30 3 3 3 2 4" xfId="12586" xr:uid="{00000000-0005-0000-0000-00003B310000}"/>
    <cellStyle name="Normal 30 3 3 3 2 4 3" xfId="27681" xr:uid="{00000000-0005-0000-0000-0000356C0000}"/>
    <cellStyle name="Normal 30 3 3 3 2 5" xfId="7565" xr:uid="{00000000-0005-0000-0000-00009E1D0000}"/>
    <cellStyle name="Normal 30 3 3 3 2 5 3" xfId="22664" xr:uid="{00000000-0005-0000-0000-00009C580000}"/>
    <cellStyle name="Normal 30 3 3 3 2 7" xfId="17651" xr:uid="{00000000-0005-0000-0000-000007450000}"/>
    <cellStyle name="Normal 30 3 3 3 3" xfId="3347" xr:uid="{00000000-0005-0000-0000-0000240D0000}"/>
    <cellStyle name="Normal 30 3 3 3 3 2" xfId="13421" xr:uid="{00000000-0005-0000-0000-00007E340000}"/>
    <cellStyle name="Normal 30 3 3 3 3 2 3" xfId="28516" xr:uid="{00000000-0005-0000-0000-0000786F0000}"/>
    <cellStyle name="Normal 30 3 3 3 3 3" xfId="8401" xr:uid="{00000000-0005-0000-0000-0000E2200000}"/>
    <cellStyle name="Normal 30 3 3 3 3 3 3" xfId="23499" xr:uid="{00000000-0005-0000-0000-0000DF5B0000}"/>
    <cellStyle name="Normal 30 3 3 3 3 5" xfId="18486" xr:uid="{00000000-0005-0000-0000-00004A480000}"/>
    <cellStyle name="Normal 30 3 3 3 4" xfId="5040" xr:uid="{00000000-0005-0000-0000-0000C1130000}"/>
    <cellStyle name="Normal 30 3 3 3 4 2" xfId="15092" xr:uid="{00000000-0005-0000-0000-0000053B0000}"/>
    <cellStyle name="Normal 30 3 3 3 4 2 3" xfId="30187" xr:uid="{00000000-0005-0000-0000-0000FF750000}"/>
    <cellStyle name="Normal 30 3 3 3 4 3" xfId="10072" xr:uid="{00000000-0005-0000-0000-000069270000}"/>
    <cellStyle name="Normal 30 3 3 3 4 3 3" xfId="25170" xr:uid="{00000000-0005-0000-0000-000066620000}"/>
    <cellStyle name="Normal 30 3 3 3 4 5" xfId="20157" xr:uid="{00000000-0005-0000-0000-0000D14E0000}"/>
    <cellStyle name="Normal 30 3 3 3 5" xfId="11750" xr:uid="{00000000-0005-0000-0000-0000F72D0000}"/>
    <cellStyle name="Normal 30 3 3 3 5 3" xfId="26845" xr:uid="{00000000-0005-0000-0000-0000F1680000}"/>
    <cellStyle name="Normal 30 3 3 3 6" xfId="6729" xr:uid="{00000000-0005-0000-0000-00005A1A0000}"/>
    <cellStyle name="Normal 30 3 3 3 6 3" xfId="21828" xr:uid="{00000000-0005-0000-0000-000058550000}"/>
    <cellStyle name="Normal 30 3 3 3 8" xfId="16815" xr:uid="{00000000-0005-0000-0000-0000C3410000}"/>
    <cellStyle name="Normal 30 3 3 4" xfId="2077" xr:uid="{00000000-0005-0000-0000-00002D080000}"/>
    <cellStyle name="Normal 30 3 3 4 2" xfId="3766" xr:uid="{00000000-0005-0000-0000-0000C70E0000}"/>
    <cellStyle name="Normal 30 3 3 4 2 2" xfId="13839" xr:uid="{00000000-0005-0000-0000-000020360000}"/>
    <cellStyle name="Normal 30 3 3 4 2 2 3" xfId="28934" xr:uid="{00000000-0005-0000-0000-00001A710000}"/>
    <cellStyle name="Normal 30 3 3 4 2 3" xfId="8819" xr:uid="{00000000-0005-0000-0000-000084220000}"/>
    <cellStyle name="Normal 30 3 3 4 2 3 3" xfId="23917" xr:uid="{00000000-0005-0000-0000-0000815D0000}"/>
    <cellStyle name="Normal 30 3 3 4 2 5" xfId="18904" xr:uid="{00000000-0005-0000-0000-0000EC490000}"/>
    <cellStyle name="Normal 30 3 3 4 3" xfId="5458" xr:uid="{00000000-0005-0000-0000-000063150000}"/>
    <cellStyle name="Normal 30 3 3 4 3 2" xfId="15510" xr:uid="{00000000-0005-0000-0000-0000A73C0000}"/>
    <cellStyle name="Normal 30 3 3 4 3 2 3" xfId="30605" xr:uid="{00000000-0005-0000-0000-0000A1770000}"/>
    <cellStyle name="Normal 30 3 3 4 3 3" xfId="10490" xr:uid="{00000000-0005-0000-0000-00000B290000}"/>
    <cellStyle name="Normal 30 3 3 4 3 3 3" xfId="25588" xr:uid="{00000000-0005-0000-0000-000008640000}"/>
    <cellStyle name="Normal 30 3 3 4 3 5" xfId="20575" xr:uid="{00000000-0005-0000-0000-000073500000}"/>
    <cellStyle name="Normal 30 3 3 4 4" xfId="12168" xr:uid="{00000000-0005-0000-0000-0000992F0000}"/>
    <cellStyle name="Normal 30 3 3 4 4 3" xfId="27263" xr:uid="{00000000-0005-0000-0000-0000936A0000}"/>
    <cellStyle name="Normal 30 3 3 4 5" xfId="7147" xr:uid="{00000000-0005-0000-0000-0000FC1B0000}"/>
    <cellStyle name="Normal 30 3 3 4 5 3" xfId="22246" xr:uid="{00000000-0005-0000-0000-0000FA560000}"/>
    <cellStyle name="Normal 30 3 3 4 7" xfId="17233" xr:uid="{00000000-0005-0000-0000-000065430000}"/>
    <cellStyle name="Normal 30 3 3 5" xfId="2929" xr:uid="{00000000-0005-0000-0000-0000820B0000}"/>
    <cellStyle name="Normal 30 3 3 5 2" xfId="13003" xr:uid="{00000000-0005-0000-0000-0000DC320000}"/>
    <cellStyle name="Normal 30 3 3 5 2 3" xfId="28098" xr:uid="{00000000-0005-0000-0000-0000D66D0000}"/>
    <cellStyle name="Normal 30 3 3 5 3" xfId="7983" xr:uid="{00000000-0005-0000-0000-0000401F0000}"/>
    <cellStyle name="Normal 30 3 3 5 3 3" xfId="23081" xr:uid="{00000000-0005-0000-0000-00003D5A0000}"/>
    <cellStyle name="Normal 30 3 3 5 5" xfId="18068" xr:uid="{00000000-0005-0000-0000-0000A8460000}"/>
    <cellStyle name="Normal 30 3 3 6" xfId="4622" xr:uid="{00000000-0005-0000-0000-00001F120000}"/>
    <cellStyle name="Normal 30 3 3 6 2" xfId="14674" xr:uid="{00000000-0005-0000-0000-000063390000}"/>
    <cellStyle name="Normal 30 3 3 6 2 3" xfId="29769" xr:uid="{00000000-0005-0000-0000-00005D740000}"/>
    <cellStyle name="Normal 30 3 3 6 3" xfId="9654" xr:uid="{00000000-0005-0000-0000-0000C7250000}"/>
    <cellStyle name="Normal 30 3 3 6 3 3" xfId="24752" xr:uid="{00000000-0005-0000-0000-0000C4600000}"/>
    <cellStyle name="Normal 30 3 3 6 5" xfId="19739" xr:uid="{00000000-0005-0000-0000-00002F4D0000}"/>
    <cellStyle name="Normal 30 3 3 7" xfId="11332" xr:uid="{00000000-0005-0000-0000-0000552C0000}"/>
    <cellStyle name="Normal 30 3 3 7 3" xfId="26427" xr:uid="{00000000-0005-0000-0000-00004F670000}"/>
    <cellStyle name="Normal 30 3 3 8" xfId="6311" xr:uid="{00000000-0005-0000-0000-0000B8180000}"/>
    <cellStyle name="Normal 30 3 3 8 3" xfId="21410" xr:uid="{00000000-0005-0000-0000-0000B6530000}"/>
    <cellStyle name="Normal 30 3 4" xfId="1337" xr:uid="{00000000-0005-0000-0000-000049050000}"/>
    <cellStyle name="Normal 30 3 4 2" xfId="1760" xr:uid="{00000000-0005-0000-0000-0000F0060000}"/>
    <cellStyle name="Normal 30 3 4 2 2" xfId="2599" xr:uid="{00000000-0005-0000-0000-0000370A0000}"/>
    <cellStyle name="Normal 30 3 4 2 2 2" xfId="4288" xr:uid="{00000000-0005-0000-0000-0000D1100000}"/>
    <cellStyle name="Normal 30 3 4 2 2 2 2" xfId="14361" xr:uid="{00000000-0005-0000-0000-00002A380000}"/>
    <cellStyle name="Normal 30 3 4 2 2 2 2 3" xfId="29456" xr:uid="{00000000-0005-0000-0000-000024730000}"/>
    <cellStyle name="Normal 30 3 4 2 2 2 3" xfId="9341" xr:uid="{00000000-0005-0000-0000-00008E240000}"/>
    <cellStyle name="Normal 30 3 4 2 2 2 3 3" xfId="24439" xr:uid="{00000000-0005-0000-0000-00008B5F0000}"/>
    <cellStyle name="Normal 30 3 4 2 2 2 5" xfId="19426" xr:uid="{00000000-0005-0000-0000-0000F64B0000}"/>
    <cellStyle name="Normal 30 3 4 2 2 3" xfId="5980" xr:uid="{00000000-0005-0000-0000-00006D170000}"/>
    <cellStyle name="Normal 30 3 4 2 2 3 2" xfId="16032" xr:uid="{00000000-0005-0000-0000-0000B13E0000}"/>
    <cellStyle name="Normal 30 3 4 2 2 3 2 3" xfId="31127" xr:uid="{00000000-0005-0000-0000-0000AB790000}"/>
    <cellStyle name="Normal 30 3 4 2 2 3 3" xfId="11012" xr:uid="{00000000-0005-0000-0000-0000152B0000}"/>
    <cellStyle name="Normal 30 3 4 2 2 3 3 3" xfId="26110" xr:uid="{00000000-0005-0000-0000-000012660000}"/>
    <cellStyle name="Normal 30 3 4 2 2 3 5" xfId="21097" xr:uid="{00000000-0005-0000-0000-00007D520000}"/>
    <cellStyle name="Normal 30 3 4 2 2 4" xfId="12690" xr:uid="{00000000-0005-0000-0000-0000A3310000}"/>
    <cellStyle name="Normal 30 3 4 2 2 4 3" xfId="27785" xr:uid="{00000000-0005-0000-0000-00009D6C0000}"/>
    <cellStyle name="Normal 30 3 4 2 2 5" xfId="7669" xr:uid="{00000000-0005-0000-0000-0000061E0000}"/>
    <cellStyle name="Normal 30 3 4 2 2 5 3" xfId="22768" xr:uid="{00000000-0005-0000-0000-000004590000}"/>
    <cellStyle name="Normal 30 3 4 2 2 7" xfId="17755" xr:uid="{00000000-0005-0000-0000-00006F450000}"/>
    <cellStyle name="Normal 30 3 4 2 3" xfId="3451" xr:uid="{00000000-0005-0000-0000-00008C0D0000}"/>
    <cellStyle name="Normal 30 3 4 2 3 2" xfId="13525" xr:uid="{00000000-0005-0000-0000-0000E6340000}"/>
    <cellStyle name="Normal 30 3 4 2 3 2 3" xfId="28620" xr:uid="{00000000-0005-0000-0000-0000E06F0000}"/>
    <cellStyle name="Normal 30 3 4 2 3 3" xfId="8505" xr:uid="{00000000-0005-0000-0000-00004A210000}"/>
    <cellStyle name="Normal 30 3 4 2 3 3 3" xfId="23603" xr:uid="{00000000-0005-0000-0000-0000475C0000}"/>
    <cellStyle name="Normal 30 3 4 2 3 5" xfId="18590" xr:uid="{00000000-0005-0000-0000-0000B2480000}"/>
    <cellStyle name="Normal 30 3 4 2 4" xfId="5144" xr:uid="{00000000-0005-0000-0000-000029140000}"/>
    <cellStyle name="Normal 30 3 4 2 4 2" xfId="15196" xr:uid="{00000000-0005-0000-0000-00006D3B0000}"/>
    <cellStyle name="Normal 30 3 4 2 4 2 3" xfId="30291" xr:uid="{00000000-0005-0000-0000-000067760000}"/>
    <cellStyle name="Normal 30 3 4 2 4 3" xfId="10176" xr:uid="{00000000-0005-0000-0000-0000D1270000}"/>
    <cellStyle name="Normal 30 3 4 2 4 3 3" xfId="25274" xr:uid="{00000000-0005-0000-0000-0000CE620000}"/>
    <cellStyle name="Normal 30 3 4 2 4 5" xfId="20261" xr:uid="{00000000-0005-0000-0000-0000394F0000}"/>
    <cellStyle name="Normal 30 3 4 2 5" xfId="11854" xr:uid="{00000000-0005-0000-0000-00005F2E0000}"/>
    <cellStyle name="Normal 30 3 4 2 5 3" xfId="26949" xr:uid="{00000000-0005-0000-0000-000059690000}"/>
    <cellStyle name="Normal 30 3 4 2 6" xfId="6833" xr:uid="{00000000-0005-0000-0000-0000C21A0000}"/>
    <cellStyle name="Normal 30 3 4 2 6 3" xfId="21932" xr:uid="{00000000-0005-0000-0000-0000C0550000}"/>
    <cellStyle name="Normal 30 3 4 2 8" xfId="16919" xr:uid="{00000000-0005-0000-0000-00002B420000}"/>
    <cellStyle name="Normal 30 3 4 3" xfId="2181" xr:uid="{00000000-0005-0000-0000-000095080000}"/>
    <cellStyle name="Normal 30 3 4 3 2" xfId="3870" xr:uid="{00000000-0005-0000-0000-00002F0F0000}"/>
    <cellStyle name="Normal 30 3 4 3 2 2" xfId="13943" xr:uid="{00000000-0005-0000-0000-000088360000}"/>
    <cellStyle name="Normal 30 3 4 3 2 2 3" xfId="29038" xr:uid="{00000000-0005-0000-0000-000082710000}"/>
    <cellStyle name="Normal 30 3 4 3 2 3" xfId="8923" xr:uid="{00000000-0005-0000-0000-0000EC220000}"/>
    <cellStyle name="Normal 30 3 4 3 2 3 3" xfId="24021" xr:uid="{00000000-0005-0000-0000-0000E95D0000}"/>
    <cellStyle name="Normal 30 3 4 3 2 5" xfId="19008" xr:uid="{00000000-0005-0000-0000-0000544A0000}"/>
    <cellStyle name="Normal 30 3 4 3 3" xfId="5562" xr:uid="{00000000-0005-0000-0000-0000CB150000}"/>
    <cellStyle name="Normal 30 3 4 3 3 2" xfId="15614" xr:uid="{00000000-0005-0000-0000-00000F3D0000}"/>
    <cellStyle name="Normal 30 3 4 3 3 2 3" xfId="30709" xr:uid="{00000000-0005-0000-0000-000009780000}"/>
    <cellStyle name="Normal 30 3 4 3 3 3" xfId="10594" xr:uid="{00000000-0005-0000-0000-000073290000}"/>
    <cellStyle name="Normal 30 3 4 3 3 3 3" xfId="25692" xr:uid="{00000000-0005-0000-0000-000070640000}"/>
    <cellStyle name="Normal 30 3 4 3 3 5" xfId="20679" xr:uid="{00000000-0005-0000-0000-0000DB500000}"/>
    <cellStyle name="Normal 30 3 4 3 4" xfId="12272" xr:uid="{00000000-0005-0000-0000-000001300000}"/>
    <cellStyle name="Normal 30 3 4 3 4 3" xfId="27367" xr:uid="{00000000-0005-0000-0000-0000FB6A0000}"/>
    <cellStyle name="Normal 30 3 4 3 5" xfId="7251" xr:uid="{00000000-0005-0000-0000-0000641C0000}"/>
    <cellStyle name="Normal 30 3 4 3 5 3" xfId="22350" xr:uid="{00000000-0005-0000-0000-000062570000}"/>
    <cellStyle name="Normal 30 3 4 3 7" xfId="17337" xr:uid="{00000000-0005-0000-0000-0000CD430000}"/>
    <cellStyle name="Normal 30 3 4 4" xfId="3033" xr:uid="{00000000-0005-0000-0000-0000EA0B0000}"/>
    <cellStyle name="Normal 30 3 4 4 2" xfId="13107" xr:uid="{00000000-0005-0000-0000-000044330000}"/>
    <cellStyle name="Normal 30 3 4 4 2 3" xfId="28202" xr:uid="{00000000-0005-0000-0000-00003E6E0000}"/>
    <cellStyle name="Normal 30 3 4 4 3" xfId="8087" xr:uid="{00000000-0005-0000-0000-0000A81F0000}"/>
    <cellStyle name="Normal 30 3 4 4 3 3" xfId="23185" xr:uid="{00000000-0005-0000-0000-0000A55A0000}"/>
    <cellStyle name="Normal 30 3 4 4 5" xfId="18172" xr:uid="{00000000-0005-0000-0000-000010470000}"/>
    <cellStyle name="Normal 30 3 4 5" xfId="4726" xr:uid="{00000000-0005-0000-0000-000087120000}"/>
    <cellStyle name="Normal 30 3 4 5 2" xfId="14778" xr:uid="{00000000-0005-0000-0000-0000CB390000}"/>
    <cellStyle name="Normal 30 3 4 5 2 3" xfId="29873" xr:uid="{00000000-0005-0000-0000-0000C5740000}"/>
    <cellStyle name="Normal 30 3 4 5 3" xfId="9758" xr:uid="{00000000-0005-0000-0000-00002F260000}"/>
    <cellStyle name="Normal 30 3 4 5 3 3" xfId="24856" xr:uid="{00000000-0005-0000-0000-00002C610000}"/>
    <cellStyle name="Normal 30 3 4 5 5" xfId="19843" xr:uid="{00000000-0005-0000-0000-0000974D0000}"/>
    <cellStyle name="Normal 30 3 4 6" xfId="11436" xr:uid="{00000000-0005-0000-0000-0000BD2C0000}"/>
    <cellStyle name="Normal 30 3 4 6 3" xfId="26531" xr:uid="{00000000-0005-0000-0000-0000B7670000}"/>
    <cellStyle name="Normal 30 3 4 7" xfId="6415" xr:uid="{00000000-0005-0000-0000-000020190000}"/>
    <cellStyle name="Normal 30 3 4 7 3" xfId="21514" xr:uid="{00000000-0005-0000-0000-00001E540000}"/>
    <cellStyle name="Normal 30 3 4 9" xfId="16501" xr:uid="{00000000-0005-0000-0000-000089400000}"/>
    <cellStyle name="Normal 30 3 5" xfId="1550" xr:uid="{00000000-0005-0000-0000-00001E060000}"/>
    <cellStyle name="Normal 30 3 5 2" xfId="2391" xr:uid="{00000000-0005-0000-0000-000067090000}"/>
    <cellStyle name="Normal 30 3 5 2 2" xfId="4080" xr:uid="{00000000-0005-0000-0000-000001100000}"/>
    <cellStyle name="Normal 30 3 5 2 2 2" xfId="14153" xr:uid="{00000000-0005-0000-0000-00005A370000}"/>
    <cellStyle name="Normal 30 3 5 2 2 2 3" xfId="29248" xr:uid="{00000000-0005-0000-0000-000054720000}"/>
    <cellStyle name="Normal 30 3 5 2 2 3" xfId="9133" xr:uid="{00000000-0005-0000-0000-0000BE230000}"/>
    <cellStyle name="Normal 30 3 5 2 2 3 3" xfId="24231" xr:uid="{00000000-0005-0000-0000-0000BB5E0000}"/>
    <cellStyle name="Normal 30 3 5 2 2 5" xfId="19218" xr:uid="{00000000-0005-0000-0000-0000264B0000}"/>
    <cellStyle name="Normal 30 3 5 2 3" xfId="5772" xr:uid="{00000000-0005-0000-0000-00009D160000}"/>
    <cellStyle name="Normal 30 3 5 2 3 2" xfId="15824" xr:uid="{00000000-0005-0000-0000-0000E13D0000}"/>
    <cellStyle name="Normal 30 3 5 2 3 2 3" xfId="30919" xr:uid="{00000000-0005-0000-0000-0000DB780000}"/>
    <cellStyle name="Normal 30 3 5 2 3 3" xfId="10804" xr:uid="{00000000-0005-0000-0000-0000452A0000}"/>
    <cellStyle name="Normal 30 3 5 2 3 3 3" xfId="25902" xr:uid="{00000000-0005-0000-0000-000042650000}"/>
    <cellStyle name="Normal 30 3 5 2 3 5" xfId="20889" xr:uid="{00000000-0005-0000-0000-0000AD510000}"/>
    <cellStyle name="Normal 30 3 5 2 4" xfId="12482" xr:uid="{00000000-0005-0000-0000-0000D3300000}"/>
    <cellStyle name="Normal 30 3 5 2 4 3" xfId="27577" xr:uid="{00000000-0005-0000-0000-0000CD6B0000}"/>
    <cellStyle name="Normal 30 3 5 2 5" xfId="7461" xr:uid="{00000000-0005-0000-0000-0000361D0000}"/>
    <cellStyle name="Normal 30 3 5 2 5 3" xfId="22560" xr:uid="{00000000-0005-0000-0000-000034580000}"/>
    <cellStyle name="Normal 30 3 5 2 7" xfId="17547" xr:uid="{00000000-0005-0000-0000-00009F440000}"/>
    <cellStyle name="Normal 30 3 5 3" xfId="3243" xr:uid="{00000000-0005-0000-0000-0000BC0C0000}"/>
    <cellStyle name="Normal 30 3 5 3 2" xfId="13317" xr:uid="{00000000-0005-0000-0000-000016340000}"/>
    <cellStyle name="Normal 30 3 5 3 2 3" xfId="28412" xr:uid="{00000000-0005-0000-0000-0000106F0000}"/>
    <cellStyle name="Normal 30 3 5 3 3" xfId="8297" xr:uid="{00000000-0005-0000-0000-00007A200000}"/>
    <cellStyle name="Normal 30 3 5 3 3 3" xfId="23395" xr:uid="{00000000-0005-0000-0000-0000775B0000}"/>
    <cellStyle name="Normal 30 3 5 3 5" xfId="18382" xr:uid="{00000000-0005-0000-0000-0000E2470000}"/>
    <cellStyle name="Normal 30 3 5 4" xfId="4936" xr:uid="{00000000-0005-0000-0000-000059130000}"/>
    <cellStyle name="Normal 30 3 5 4 2" xfId="14988" xr:uid="{00000000-0005-0000-0000-00009D3A0000}"/>
    <cellStyle name="Normal 30 3 5 4 2 3" xfId="30083" xr:uid="{00000000-0005-0000-0000-000097750000}"/>
    <cellStyle name="Normal 30 3 5 4 3" xfId="9968" xr:uid="{00000000-0005-0000-0000-000001270000}"/>
    <cellStyle name="Normal 30 3 5 4 3 3" xfId="25066" xr:uid="{00000000-0005-0000-0000-0000FE610000}"/>
    <cellStyle name="Normal 30 3 5 4 5" xfId="20053" xr:uid="{00000000-0005-0000-0000-0000694E0000}"/>
    <cellStyle name="Normal 30 3 5 5" xfId="11646" xr:uid="{00000000-0005-0000-0000-00008F2D0000}"/>
    <cellStyle name="Normal 30 3 5 5 3" xfId="26741" xr:uid="{00000000-0005-0000-0000-000089680000}"/>
    <cellStyle name="Normal 30 3 5 6" xfId="6625" xr:uid="{00000000-0005-0000-0000-0000F2190000}"/>
    <cellStyle name="Normal 30 3 5 6 3" xfId="21724" xr:uid="{00000000-0005-0000-0000-0000F0540000}"/>
    <cellStyle name="Normal 30 3 5 8" xfId="16711" xr:uid="{00000000-0005-0000-0000-00005B410000}"/>
    <cellStyle name="Normal 30 3 6" xfId="1971" xr:uid="{00000000-0005-0000-0000-0000C3070000}"/>
    <cellStyle name="Normal 30 3 6 2" xfId="3662" xr:uid="{00000000-0005-0000-0000-00005F0E0000}"/>
    <cellStyle name="Normal 30 3 6 2 2" xfId="13735" xr:uid="{00000000-0005-0000-0000-0000B8350000}"/>
    <cellStyle name="Normal 30 3 6 2 2 3" xfId="28830" xr:uid="{00000000-0005-0000-0000-0000B2700000}"/>
    <cellStyle name="Normal 30 3 6 2 3" xfId="8715" xr:uid="{00000000-0005-0000-0000-00001C220000}"/>
    <cellStyle name="Normal 30 3 6 2 3 3" xfId="23813" xr:uid="{00000000-0005-0000-0000-0000195D0000}"/>
    <cellStyle name="Normal 30 3 6 2 5" xfId="18800" xr:uid="{00000000-0005-0000-0000-000084490000}"/>
    <cellStyle name="Normal 30 3 6 3" xfId="5354" xr:uid="{00000000-0005-0000-0000-0000FB140000}"/>
    <cellStyle name="Normal 30 3 6 3 2" xfId="15406" xr:uid="{00000000-0005-0000-0000-00003F3C0000}"/>
    <cellStyle name="Normal 30 3 6 3 2 3" xfId="30501" xr:uid="{00000000-0005-0000-0000-000039770000}"/>
    <cellStyle name="Normal 30 3 6 3 3" xfId="10386" xr:uid="{00000000-0005-0000-0000-0000A3280000}"/>
    <cellStyle name="Normal 30 3 6 3 3 3" xfId="25484" xr:uid="{00000000-0005-0000-0000-0000A0630000}"/>
    <cellStyle name="Normal 30 3 6 3 5" xfId="20471" xr:uid="{00000000-0005-0000-0000-00000B500000}"/>
    <cellStyle name="Normal 30 3 6 4" xfId="12064" xr:uid="{00000000-0005-0000-0000-0000312F0000}"/>
    <cellStyle name="Normal 30 3 6 4 3" xfId="27159" xr:uid="{00000000-0005-0000-0000-00002B6A0000}"/>
    <cellStyle name="Normal 30 3 6 5" xfId="7043" xr:uid="{00000000-0005-0000-0000-0000941B0000}"/>
    <cellStyle name="Normal 30 3 6 5 3" xfId="22142" xr:uid="{00000000-0005-0000-0000-000092560000}"/>
    <cellStyle name="Normal 30 3 6 7" xfId="17129" xr:uid="{00000000-0005-0000-0000-0000FD420000}"/>
    <cellStyle name="Normal 30 3 7" xfId="2821" xr:uid="{00000000-0005-0000-0000-0000160B0000}"/>
    <cellStyle name="Normal 30 3 7 2" xfId="12899" xr:uid="{00000000-0005-0000-0000-000074320000}"/>
    <cellStyle name="Normal 30 3 7 2 3" xfId="27994" xr:uid="{00000000-0005-0000-0000-00006E6D0000}"/>
    <cellStyle name="Normal 30 3 7 3" xfId="7879" xr:uid="{00000000-0005-0000-0000-0000D81E0000}"/>
    <cellStyle name="Normal 30 3 7 3 3" xfId="22977" xr:uid="{00000000-0005-0000-0000-0000D5590000}"/>
    <cellStyle name="Normal 30 3 7 5" xfId="17964" xr:uid="{00000000-0005-0000-0000-000040460000}"/>
    <cellStyle name="Normal 30 3 8" xfId="4515" xr:uid="{00000000-0005-0000-0000-0000B4110000}"/>
    <cellStyle name="Normal 30 3 8 2" xfId="14570" xr:uid="{00000000-0005-0000-0000-0000FB380000}"/>
    <cellStyle name="Normal 30 3 8 2 3" xfId="29665" xr:uid="{00000000-0005-0000-0000-0000F5730000}"/>
    <cellStyle name="Normal 30 3 8 3" xfId="9550" xr:uid="{00000000-0005-0000-0000-00005F250000}"/>
    <cellStyle name="Normal 30 3 8 3 3" xfId="24648" xr:uid="{00000000-0005-0000-0000-00005C600000}"/>
    <cellStyle name="Normal 30 3 8 5" xfId="19635" xr:uid="{00000000-0005-0000-0000-0000C74C0000}"/>
    <cellStyle name="Normal 30 3 9" xfId="11226" xr:uid="{00000000-0005-0000-0000-0000EB2B0000}"/>
    <cellStyle name="Normal 30 3 9 3" xfId="26323" xr:uid="{00000000-0005-0000-0000-0000E7660000}"/>
    <cellStyle name="Normal 30_Sheet2" xfId="353" xr:uid="{00000000-0005-0000-0000-00006A010000}"/>
    <cellStyle name="Normal 31" xfId="154" xr:uid="{00000000-0005-0000-0000-0000A0000000}"/>
    <cellStyle name="Normal 32" xfId="155" xr:uid="{00000000-0005-0000-0000-0000A1000000}"/>
    <cellStyle name="Normal 33" xfId="156" xr:uid="{00000000-0005-0000-0000-0000A2000000}"/>
    <cellStyle name="Normal 34" xfId="157" xr:uid="{00000000-0005-0000-0000-0000A3000000}"/>
    <cellStyle name="Normal 35" xfId="158" xr:uid="{00000000-0005-0000-0000-0000A4000000}"/>
    <cellStyle name="Normal 35 2" xfId="840" xr:uid="{00000000-0005-0000-0000-000057030000}"/>
    <cellStyle name="Normal 36" xfId="159" xr:uid="{00000000-0005-0000-0000-0000A5000000}"/>
    <cellStyle name="Normal 36 2" xfId="841" xr:uid="{00000000-0005-0000-0000-000058030000}"/>
    <cellStyle name="Normal 37" xfId="160" xr:uid="{00000000-0005-0000-0000-0000A6000000}"/>
    <cellStyle name="Normal 37 2" xfId="842" xr:uid="{00000000-0005-0000-0000-000059030000}"/>
    <cellStyle name="Normal 38" xfId="161" xr:uid="{00000000-0005-0000-0000-0000A7000000}"/>
    <cellStyle name="Normal 38 2" xfId="843" xr:uid="{00000000-0005-0000-0000-00005A030000}"/>
    <cellStyle name="Normal 39" xfId="162" xr:uid="{00000000-0005-0000-0000-0000A8000000}"/>
    <cellStyle name="Normal 39 2" xfId="844" xr:uid="{00000000-0005-0000-0000-00005B030000}"/>
    <cellStyle name="Normal 4" xfId="163" xr:uid="{00000000-0005-0000-0000-0000A9000000}"/>
    <cellStyle name="Normal 4 2" xfId="845" xr:uid="{00000000-0005-0000-0000-00005C030000}"/>
    <cellStyle name="Normal 4 2 10" xfId="6206" xr:uid="{00000000-0005-0000-0000-00004F180000}"/>
    <cellStyle name="Normal 4 2 10 3" xfId="21307" xr:uid="{00000000-0005-0000-0000-00004F530000}"/>
    <cellStyle name="Normal 4 2 11" xfId="31368" xr:uid="{06249048-3793-403E-BE9C-C5D971C1B02A}"/>
    <cellStyle name="Normal 4 2 12" xfId="16292" xr:uid="{00000000-0005-0000-0000-0000B83F0000}"/>
    <cellStyle name="Normal 4 2 2" xfId="1171" xr:uid="{00000000-0005-0000-0000-0000A3040000}"/>
    <cellStyle name="Normal 4 2 2 11" xfId="16346" xr:uid="{00000000-0005-0000-0000-0000EE3F0000}"/>
    <cellStyle name="Normal 4 2 2 2" xfId="1279" xr:uid="{00000000-0005-0000-0000-00000F050000}"/>
    <cellStyle name="Normal 4 2 2 2 10" xfId="16450" xr:uid="{00000000-0005-0000-0000-000056400000}"/>
    <cellStyle name="Normal 4 2 2 2 2" xfId="1496" xr:uid="{00000000-0005-0000-0000-0000E8050000}"/>
    <cellStyle name="Normal 4 2 2 2 2 2" xfId="1917" xr:uid="{00000000-0005-0000-0000-00008D070000}"/>
    <cellStyle name="Normal 4 2 2 2 2 2 2" xfId="2756" xr:uid="{00000000-0005-0000-0000-0000D40A0000}"/>
    <cellStyle name="Normal 4 2 2 2 2 2 2 2" xfId="4445" xr:uid="{00000000-0005-0000-0000-00006E110000}"/>
    <cellStyle name="Normal 4 2 2 2 2 2 2 2 2" xfId="14518" xr:uid="{00000000-0005-0000-0000-0000C7380000}"/>
    <cellStyle name="Normal 4 2 2 2 2 2 2 2 2 3" xfId="29613" xr:uid="{00000000-0005-0000-0000-0000C1730000}"/>
    <cellStyle name="Normal 4 2 2 2 2 2 2 2 3" xfId="9498" xr:uid="{00000000-0005-0000-0000-00002B250000}"/>
    <cellStyle name="Normal 4 2 2 2 2 2 2 2 3 3" xfId="24596" xr:uid="{00000000-0005-0000-0000-000028600000}"/>
    <cellStyle name="Normal 4 2 2 2 2 2 2 2 5" xfId="19583" xr:uid="{00000000-0005-0000-0000-0000934C0000}"/>
    <cellStyle name="Normal 4 2 2 2 2 2 2 3" xfId="6137" xr:uid="{00000000-0005-0000-0000-00000A180000}"/>
    <cellStyle name="Normal 4 2 2 2 2 2 2 3 2" xfId="16189" xr:uid="{00000000-0005-0000-0000-00004E3F0000}"/>
    <cellStyle name="Normal 4 2 2 2 2 2 2 3 2 3" xfId="31284" xr:uid="{00000000-0005-0000-0000-0000487A0000}"/>
    <cellStyle name="Normal 4 2 2 2 2 2 2 3 3" xfId="11169" xr:uid="{00000000-0005-0000-0000-0000B22B0000}"/>
    <cellStyle name="Normal 4 2 2 2 2 2 2 3 3 3" xfId="26267" xr:uid="{00000000-0005-0000-0000-0000AF660000}"/>
    <cellStyle name="Normal 4 2 2 2 2 2 2 3 5" xfId="21254" xr:uid="{00000000-0005-0000-0000-00001A530000}"/>
    <cellStyle name="Normal 4 2 2 2 2 2 2 4" xfId="12847" xr:uid="{00000000-0005-0000-0000-000040320000}"/>
    <cellStyle name="Normal 4 2 2 2 2 2 2 4 3" xfId="27942" xr:uid="{00000000-0005-0000-0000-00003A6D0000}"/>
    <cellStyle name="Normal 4 2 2 2 2 2 2 5" xfId="7826" xr:uid="{00000000-0005-0000-0000-0000A31E0000}"/>
    <cellStyle name="Normal 4 2 2 2 2 2 2 5 3" xfId="22925" xr:uid="{00000000-0005-0000-0000-0000A1590000}"/>
    <cellStyle name="Normal 4 2 2 2 2 2 2 7" xfId="17912" xr:uid="{00000000-0005-0000-0000-00000C460000}"/>
    <cellStyle name="Normal 4 2 2 2 2 2 3" xfId="3608" xr:uid="{00000000-0005-0000-0000-0000290E0000}"/>
    <cellStyle name="Normal 4 2 2 2 2 2 3 2" xfId="13682" xr:uid="{00000000-0005-0000-0000-000083350000}"/>
    <cellStyle name="Normal 4 2 2 2 2 2 3 2 3" xfId="28777" xr:uid="{00000000-0005-0000-0000-00007D700000}"/>
    <cellStyle name="Normal 4 2 2 2 2 2 3 3" xfId="8662" xr:uid="{00000000-0005-0000-0000-0000E7210000}"/>
    <cellStyle name="Normal 4 2 2 2 2 2 3 3 3" xfId="23760" xr:uid="{00000000-0005-0000-0000-0000E45C0000}"/>
    <cellStyle name="Normal 4 2 2 2 2 2 3 5" xfId="18747" xr:uid="{00000000-0005-0000-0000-00004F490000}"/>
    <cellStyle name="Normal 4 2 2 2 2 2 4" xfId="5301" xr:uid="{00000000-0005-0000-0000-0000C6140000}"/>
    <cellStyle name="Normal 4 2 2 2 2 2 4 2" xfId="15353" xr:uid="{00000000-0005-0000-0000-00000A3C0000}"/>
    <cellStyle name="Normal 4 2 2 2 2 2 4 2 3" xfId="30448" xr:uid="{00000000-0005-0000-0000-000004770000}"/>
    <cellStyle name="Normal 4 2 2 2 2 2 4 3" xfId="10333" xr:uid="{00000000-0005-0000-0000-00006E280000}"/>
    <cellStyle name="Normal 4 2 2 2 2 2 4 3 3" xfId="25431" xr:uid="{00000000-0005-0000-0000-00006B630000}"/>
    <cellStyle name="Normal 4 2 2 2 2 2 4 5" xfId="20418" xr:uid="{00000000-0005-0000-0000-0000D64F0000}"/>
    <cellStyle name="Normal 4 2 2 2 2 2 5" xfId="12011" xr:uid="{00000000-0005-0000-0000-0000FC2E0000}"/>
    <cellStyle name="Normal 4 2 2 2 2 2 5 3" xfId="27106" xr:uid="{00000000-0005-0000-0000-0000F6690000}"/>
    <cellStyle name="Normal 4 2 2 2 2 2 6" xfId="6990" xr:uid="{00000000-0005-0000-0000-00005F1B0000}"/>
    <cellStyle name="Normal 4 2 2 2 2 2 6 3" xfId="22089" xr:uid="{00000000-0005-0000-0000-00005D560000}"/>
    <cellStyle name="Normal 4 2 2 2 2 2 8" xfId="17076" xr:uid="{00000000-0005-0000-0000-0000C8420000}"/>
    <cellStyle name="Normal 4 2 2 2 2 3" xfId="2338" xr:uid="{00000000-0005-0000-0000-000032090000}"/>
    <cellStyle name="Normal 4 2 2 2 2 3 2" xfId="4027" xr:uid="{00000000-0005-0000-0000-0000CC0F0000}"/>
    <cellStyle name="Normal 4 2 2 2 2 3 2 2" xfId="14100" xr:uid="{00000000-0005-0000-0000-000025370000}"/>
    <cellStyle name="Normal 4 2 2 2 2 3 2 2 3" xfId="29195" xr:uid="{00000000-0005-0000-0000-00001F720000}"/>
    <cellStyle name="Normal 4 2 2 2 2 3 2 3" xfId="9080" xr:uid="{00000000-0005-0000-0000-000089230000}"/>
    <cellStyle name="Normal 4 2 2 2 2 3 2 3 3" xfId="24178" xr:uid="{00000000-0005-0000-0000-0000865E0000}"/>
    <cellStyle name="Normal 4 2 2 2 2 3 2 5" xfId="19165" xr:uid="{00000000-0005-0000-0000-0000F14A0000}"/>
    <cellStyle name="Normal 4 2 2 2 2 3 3" xfId="5719" xr:uid="{00000000-0005-0000-0000-000068160000}"/>
    <cellStyle name="Normal 4 2 2 2 2 3 3 2" xfId="15771" xr:uid="{00000000-0005-0000-0000-0000AC3D0000}"/>
    <cellStyle name="Normal 4 2 2 2 2 3 3 2 3" xfId="30866" xr:uid="{00000000-0005-0000-0000-0000A6780000}"/>
    <cellStyle name="Normal 4 2 2 2 2 3 3 3" xfId="10751" xr:uid="{00000000-0005-0000-0000-0000102A0000}"/>
    <cellStyle name="Normal 4 2 2 2 2 3 3 3 3" xfId="25849" xr:uid="{00000000-0005-0000-0000-00000D650000}"/>
    <cellStyle name="Normal 4 2 2 2 2 3 3 5" xfId="20836" xr:uid="{00000000-0005-0000-0000-000078510000}"/>
    <cellStyle name="Normal 4 2 2 2 2 3 4" xfId="12429" xr:uid="{00000000-0005-0000-0000-00009E300000}"/>
    <cellStyle name="Normal 4 2 2 2 2 3 4 3" xfId="27524" xr:uid="{00000000-0005-0000-0000-0000986B0000}"/>
    <cellStyle name="Normal 4 2 2 2 2 3 5" xfId="7408" xr:uid="{00000000-0005-0000-0000-0000011D0000}"/>
    <cellStyle name="Normal 4 2 2 2 2 3 5 3" xfId="22507" xr:uid="{00000000-0005-0000-0000-0000FF570000}"/>
    <cellStyle name="Normal 4 2 2 2 2 3 7" xfId="17494" xr:uid="{00000000-0005-0000-0000-00006A440000}"/>
    <cellStyle name="Normal 4 2 2 2 2 4" xfId="3190" xr:uid="{00000000-0005-0000-0000-0000870C0000}"/>
    <cellStyle name="Normal 4 2 2 2 2 4 2" xfId="13264" xr:uid="{00000000-0005-0000-0000-0000E1330000}"/>
    <cellStyle name="Normal 4 2 2 2 2 4 2 3" xfId="28359" xr:uid="{00000000-0005-0000-0000-0000DB6E0000}"/>
    <cellStyle name="Normal 4 2 2 2 2 4 3" xfId="8244" xr:uid="{00000000-0005-0000-0000-000045200000}"/>
    <cellStyle name="Normal 4 2 2 2 2 4 3 3" xfId="23342" xr:uid="{00000000-0005-0000-0000-0000425B0000}"/>
    <cellStyle name="Normal 4 2 2 2 2 4 5" xfId="18329" xr:uid="{00000000-0005-0000-0000-0000AD470000}"/>
    <cellStyle name="Normal 4 2 2 2 2 5" xfId="4883" xr:uid="{00000000-0005-0000-0000-000024130000}"/>
    <cellStyle name="Normal 4 2 2 2 2 5 2" xfId="14935" xr:uid="{00000000-0005-0000-0000-0000683A0000}"/>
    <cellStyle name="Normal 4 2 2 2 2 5 2 3" xfId="30030" xr:uid="{00000000-0005-0000-0000-000062750000}"/>
    <cellStyle name="Normal 4 2 2 2 2 5 3" xfId="9915" xr:uid="{00000000-0005-0000-0000-0000CC260000}"/>
    <cellStyle name="Normal 4 2 2 2 2 5 3 3" xfId="25013" xr:uid="{00000000-0005-0000-0000-0000C9610000}"/>
    <cellStyle name="Normal 4 2 2 2 2 5 5" xfId="20000" xr:uid="{00000000-0005-0000-0000-0000344E0000}"/>
    <cellStyle name="Normal 4 2 2 2 2 6" xfId="11593" xr:uid="{00000000-0005-0000-0000-00005A2D0000}"/>
    <cellStyle name="Normal 4 2 2 2 2 6 3" xfId="26688" xr:uid="{00000000-0005-0000-0000-000054680000}"/>
    <cellStyle name="Normal 4 2 2 2 2 7" xfId="6572" xr:uid="{00000000-0005-0000-0000-0000BD190000}"/>
    <cellStyle name="Normal 4 2 2 2 2 7 3" xfId="21671" xr:uid="{00000000-0005-0000-0000-0000BB540000}"/>
    <cellStyle name="Normal 4 2 2 2 2 9" xfId="16658" xr:uid="{00000000-0005-0000-0000-000026410000}"/>
    <cellStyle name="Normal 4 2 2 2 3" xfId="1709" xr:uid="{00000000-0005-0000-0000-0000BD060000}"/>
    <cellStyle name="Normal 4 2 2 2 3 2" xfId="2548" xr:uid="{00000000-0005-0000-0000-0000040A0000}"/>
    <cellStyle name="Normal 4 2 2 2 3 2 2" xfId="4237" xr:uid="{00000000-0005-0000-0000-00009E100000}"/>
    <cellStyle name="Normal 4 2 2 2 3 2 2 2" xfId="14310" xr:uid="{00000000-0005-0000-0000-0000F7370000}"/>
    <cellStyle name="Normal 4 2 2 2 3 2 2 2 3" xfId="29405" xr:uid="{00000000-0005-0000-0000-0000F1720000}"/>
    <cellStyle name="Normal 4 2 2 2 3 2 2 3" xfId="9290" xr:uid="{00000000-0005-0000-0000-00005B240000}"/>
    <cellStyle name="Normal 4 2 2 2 3 2 2 3 3" xfId="24388" xr:uid="{00000000-0005-0000-0000-0000585F0000}"/>
    <cellStyle name="Normal 4 2 2 2 3 2 2 5" xfId="19375" xr:uid="{00000000-0005-0000-0000-0000C34B0000}"/>
    <cellStyle name="Normal 4 2 2 2 3 2 3" xfId="5929" xr:uid="{00000000-0005-0000-0000-00003A170000}"/>
    <cellStyle name="Normal 4 2 2 2 3 2 3 2" xfId="15981" xr:uid="{00000000-0005-0000-0000-00007E3E0000}"/>
    <cellStyle name="Normal 4 2 2 2 3 2 3 2 3" xfId="31076" xr:uid="{00000000-0005-0000-0000-000078790000}"/>
    <cellStyle name="Normal 4 2 2 2 3 2 3 3" xfId="10961" xr:uid="{00000000-0005-0000-0000-0000E22A0000}"/>
    <cellStyle name="Normal 4 2 2 2 3 2 3 3 3" xfId="26059" xr:uid="{00000000-0005-0000-0000-0000DF650000}"/>
    <cellStyle name="Normal 4 2 2 2 3 2 3 5" xfId="21046" xr:uid="{00000000-0005-0000-0000-00004A520000}"/>
    <cellStyle name="Normal 4 2 2 2 3 2 4" xfId="12639" xr:uid="{00000000-0005-0000-0000-000070310000}"/>
    <cellStyle name="Normal 4 2 2 2 3 2 4 3" xfId="27734" xr:uid="{00000000-0005-0000-0000-00006A6C0000}"/>
    <cellStyle name="Normal 4 2 2 2 3 2 5" xfId="7618" xr:uid="{00000000-0005-0000-0000-0000D31D0000}"/>
    <cellStyle name="Normal 4 2 2 2 3 2 5 3" xfId="22717" xr:uid="{00000000-0005-0000-0000-0000D1580000}"/>
    <cellStyle name="Normal 4 2 2 2 3 2 7" xfId="17704" xr:uid="{00000000-0005-0000-0000-00003C450000}"/>
    <cellStyle name="Normal 4 2 2 2 3 3" xfId="3400" xr:uid="{00000000-0005-0000-0000-0000590D0000}"/>
    <cellStyle name="Normal 4 2 2 2 3 3 2" xfId="13474" xr:uid="{00000000-0005-0000-0000-0000B3340000}"/>
    <cellStyle name="Normal 4 2 2 2 3 3 2 3" xfId="28569" xr:uid="{00000000-0005-0000-0000-0000AD6F0000}"/>
    <cellStyle name="Normal 4 2 2 2 3 3 3" xfId="8454" xr:uid="{00000000-0005-0000-0000-000017210000}"/>
    <cellStyle name="Normal 4 2 2 2 3 3 3 3" xfId="23552" xr:uid="{00000000-0005-0000-0000-0000145C0000}"/>
    <cellStyle name="Normal 4 2 2 2 3 3 5" xfId="18539" xr:uid="{00000000-0005-0000-0000-00007F480000}"/>
    <cellStyle name="Normal 4 2 2 2 3 4" xfId="5093" xr:uid="{00000000-0005-0000-0000-0000F6130000}"/>
    <cellStyle name="Normal 4 2 2 2 3 4 2" xfId="15145" xr:uid="{00000000-0005-0000-0000-00003A3B0000}"/>
    <cellStyle name="Normal 4 2 2 2 3 4 2 3" xfId="30240" xr:uid="{00000000-0005-0000-0000-000034760000}"/>
    <cellStyle name="Normal 4 2 2 2 3 4 3" xfId="10125" xr:uid="{00000000-0005-0000-0000-00009E270000}"/>
    <cellStyle name="Normal 4 2 2 2 3 4 3 3" xfId="25223" xr:uid="{00000000-0005-0000-0000-00009B620000}"/>
    <cellStyle name="Normal 4 2 2 2 3 4 5" xfId="20210" xr:uid="{00000000-0005-0000-0000-0000064F0000}"/>
    <cellStyle name="Normal 4 2 2 2 3 5" xfId="11803" xr:uid="{00000000-0005-0000-0000-00002C2E0000}"/>
    <cellStyle name="Normal 4 2 2 2 3 5 3" xfId="26898" xr:uid="{00000000-0005-0000-0000-000026690000}"/>
    <cellStyle name="Normal 4 2 2 2 3 6" xfId="6782" xr:uid="{00000000-0005-0000-0000-00008F1A0000}"/>
    <cellStyle name="Normal 4 2 2 2 3 6 3" xfId="21881" xr:uid="{00000000-0005-0000-0000-00008D550000}"/>
    <cellStyle name="Normal 4 2 2 2 3 8" xfId="16868" xr:uid="{00000000-0005-0000-0000-0000F8410000}"/>
    <cellStyle name="Normal 4 2 2 2 4" xfId="2130" xr:uid="{00000000-0005-0000-0000-000062080000}"/>
    <cellStyle name="Normal 4 2 2 2 4 2" xfId="3819" xr:uid="{00000000-0005-0000-0000-0000FC0E0000}"/>
    <cellStyle name="Normal 4 2 2 2 4 2 2" xfId="13892" xr:uid="{00000000-0005-0000-0000-000055360000}"/>
    <cellStyle name="Normal 4 2 2 2 4 2 2 3" xfId="28987" xr:uid="{00000000-0005-0000-0000-00004F710000}"/>
    <cellStyle name="Normal 4 2 2 2 4 2 3" xfId="8872" xr:uid="{00000000-0005-0000-0000-0000B9220000}"/>
    <cellStyle name="Normal 4 2 2 2 4 2 3 3" xfId="23970" xr:uid="{00000000-0005-0000-0000-0000B65D0000}"/>
    <cellStyle name="Normal 4 2 2 2 4 2 5" xfId="18957" xr:uid="{00000000-0005-0000-0000-0000214A0000}"/>
    <cellStyle name="Normal 4 2 2 2 4 3" xfId="5511" xr:uid="{00000000-0005-0000-0000-000098150000}"/>
    <cellStyle name="Normal 4 2 2 2 4 3 2" xfId="15563" xr:uid="{00000000-0005-0000-0000-0000DC3C0000}"/>
    <cellStyle name="Normal 4 2 2 2 4 3 2 3" xfId="30658" xr:uid="{00000000-0005-0000-0000-0000D6770000}"/>
    <cellStyle name="Normal 4 2 2 2 4 3 3" xfId="10543" xr:uid="{00000000-0005-0000-0000-000040290000}"/>
    <cellStyle name="Normal 4 2 2 2 4 3 3 3" xfId="25641" xr:uid="{00000000-0005-0000-0000-00003D640000}"/>
    <cellStyle name="Normal 4 2 2 2 4 3 5" xfId="20628" xr:uid="{00000000-0005-0000-0000-0000A8500000}"/>
    <cellStyle name="Normal 4 2 2 2 4 4" xfId="12221" xr:uid="{00000000-0005-0000-0000-0000CE2F0000}"/>
    <cellStyle name="Normal 4 2 2 2 4 4 3" xfId="27316" xr:uid="{00000000-0005-0000-0000-0000C86A0000}"/>
    <cellStyle name="Normal 4 2 2 2 4 5" xfId="7200" xr:uid="{00000000-0005-0000-0000-0000311C0000}"/>
    <cellStyle name="Normal 4 2 2 2 4 5 3" xfId="22299" xr:uid="{00000000-0005-0000-0000-00002F570000}"/>
    <cellStyle name="Normal 4 2 2 2 4 7" xfId="17286" xr:uid="{00000000-0005-0000-0000-00009A430000}"/>
    <cellStyle name="Normal 4 2 2 2 5" xfId="2982" xr:uid="{00000000-0005-0000-0000-0000B70B0000}"/>
    <cellStyle name="Normal 4 2 2 2 5 2" xfId="13056" xr:uid="{00000000-0005-0000-0000-000011330000}"/>
    <cellStyle name="Normal 4 2 2 2 5 2 3" xfId="28151" xr:uid="{00000000-0005-0000-0000-00000B6E0000}"/>
    <cellStyle name="Normal 4 2 2 2 5 3" xfId="8036" xr:uid="{00000000-0005-0000-0000-0000751F0000}"/>
    <cellStyle name="Normal 4 2 2 2 5 3 3" xfId="23134" xr:uid="{00000000-0005-0000-0000-0000725A0000}"/>
    <cellStyle name="Normal 4 2 2 2 5 5" xfId="18121" xr:uid="{00000000-0005-0000-0000-0000DD460000}"/>
    <cellStyle name="Normal 4 2 2 2 6" xfId="4675" xr:uid="{00000000-0005-0000-0000-000054120000}"/>
    <cellStyle name="Normal 4 2 2 2 6 2" xfId="14727" xr:uid="{00000000-0005-0000-0000-000098390000}"/>
    <cellStyle name="Normal 4 2 2 2 6 2 3" xfId="29822" xr:uid="{00000000-0005-0000-0000-000092740000}"/>
    <cellStyle name="Normal 4 2 2 2 6 3" xfId="9707" xr:uid="{00000000-0005-0000-0000-0000FC250000}"/>
    <cellStyle name="Normal 4 2 2 2 6 3 3" xfId="24805" xr:uid="{00000000-0005-0000-0000-0000F9600000}"/>
    <cellStyle name="Normal 4 2 2 2 6 5" xfId="19792" xr:uid="{00000000-0005-0000-0000-0000644D0000}"/>
    <cellStyle name="Normal 4 2 2 2 7" xfId="11385" xr:uid="{00000000-0005-0000-0000-00008A2C0000}"/>
    <cellStyle name="Normal 4 2 2 2 7 3" xfId="26480" xr:uid="{00000000-0005-0000-0000-000084670000}"/>
    <cellStyle name="Normal 4 2 2 2 8" xfId="6364" xr:uid="{00000000-0005-0000-0000-0000ED180000}"/>
    <cellStyle name="Normal 4 2 2 2 8 3" xfId="21463" xr:uid="{00000000-0005-0000-0000-0000EB530000}"/>
    <cellStyle name="Normal 4 2 2 3" xfId="1392" xr:uid="{00000000-0005-0000-0000-000080050000}"/>
    <cellStyle name="Normal 4 2 2 3 2" xfId="1813" xr:uid="{00000000-0005-0000-0000-000025070000}"/>
    <cellStyle name="Normal 4 2 2 3 2 2" xfId="2652" xr:uid="{00000000-0005-0000-0000-00006C0A0000}"/>
    <cellStyle name="Normal 4 2 2 3 2 2 2" xfId="4341" xr:uid="{00000000-0005-0000-0000-000006110000}"/>
    <cellStyle name="Normal 4 2 2 3 2 2 2 2" xfId="14414" xr:uid="{00000000-0005-0000-0000-00005F380000}"/>
    <cellStyle name="Normal 4 2 2 3 2 2 2 2 3" xfId="29509" xr:uid="{00000000-0005-0000-0000-000059730000}"/>
    <cellStyle name="Normal 4 2 2 3 2 2 2 3" xfId="9394" xr:uid="{00000000-0005-0000-0000-0000C3240000}"/>
    <cellStyle name="Normal 4 2 2 3 2 2 2 3 3" xfId="24492" xr:uid="{00000000-0005-0000-0000-0000C05F0000}"/>
    <cellStyle name="Normal 4 2 2 3 2 2 2 5" xfId="19479" xr:uid="{00000000-0005-0000-0000-00002B4C0000}"/>
    <cellStyle name="Normal 4 2 2 3 2 2 3" xfId="6033" xr:uid="{00000000-0005-0000-0000-0000A2170000}"/>
    <cellStyle name="Normal 4 2 2 3 2 2 3 2" xfId="16085" xr:uid="{00000000-0005-0000-0000-0000E63E0000}"/>
    <cellStyle name="Normal 4 2 2 3 2 2 3 2 3" xfId="31180" xr:uid="{00000000-0005-0000-0000-0000E0790000}"/>
    <cellStyle name="Normal 4 2 2 3 2 2 3 3" xfId="11065" xr:uid="{00000000-0005-0000-0000-00004A2B0000}"/>
    <cellStyle name="Normal 4 2 2 3 2 2 3 3 3" xfId="26163" xr:uid="{00000000-0005-0000-0000-000047660000}"/>
    <cellStyle name="Normal 4 2 2 3 2 2 3 5" xfId="21150" xr:uid="{00000000-0005-0000-0000-0000B2520000}"/>
    <cellStyle name="Normal 4 2 2 3 2 2 4" xfId="12743" xr:uid="{00000000-0005-0000-0000-0000D8310000}"/>
    <cellStyle name="Normal 4 2 2 3 2 2 4 3" xfId="27838" xr:uid="{00000000-0005-0000-0000-0000D26C0000}"/>
    <cellStyle name="Normal 4 2 2 3 2 2 5" xfId="7722" xr:uid="{00000000-0005-0000-0000-00003B1E0000}"/>
    <cellStyle name="Normal 4 2 2 3 2 2 5 3" xfId="22821" xr:uid="{00000000-0005-0000-0000-000039590000}"/>
    <cellStyle name="Normal 4 2 2 3 2 2 7" xfId="17808" xr:uid="{00000000-0005-0000-0000-0000A4450000}"/>
    <cellStyle name="Normal 4 2 2 3 2 3" xfId="3504" xr:uid="{00000000-0005-0000-0000-0000C10D0000}"/>
    <cellStyle name="Normal 4 2 2 3 2 3 2" xfId="13578" xr:uid="{00000000-0005-0000-0000-00001B350000}"/>
    <cellStyle name="Normal 4 2 2 3 2 3 2 3" xfId="28673" xr:uid="{00000000-0005-0000-0000-000015700000}"/>
    <cellStyle name="Normal 4 2 2 3 2 3 3" xfId="8558" xr:uid="{00000000-0005-0000-0000-00007F210000}"/>
    <cellStyle name="Normal 4 2 2 3 2 3 3 3" xfId="23656" xr:uid="{00000000-0005-0000-0000-00007C5C0000}"/>
    <cellStyle name="Normal 4 2 2 3 2 3 5" xfId="18643" xr:uid="{00000000-0005-0000-0000-0000E7480000}"/>
    <cellStyle name="Normal 4 2 2 3 2 4" xfId="5197" xr:uid="{00000000-0005-0000-0000-00005E140000}"/>
    <cellStyle name="Normal 4 2 2 3 2 4 2" xfId="15249" xr:uid="{00000000-0005-0000-0000-0000A23B0000}"/>
    <cellStyle name="Normal 4 2 2 3 2 4 2 3" xfId="30344" xr:uid="{00000000-0005-0000-0000-00009C760000}"/>
    <cellStyle name="Normal 4 2 2 3 2 4 3" xfId="10229" xr:uid="{00000000-0005-0000-0000-000006280000}"/>
    <cellStyle name="Normal 4 2 2 3 2 4 3 3" xfId="25327" xr:uid="{00000000-0005-0000-0000-000003630000}"/>
    <cellStyle name="Normal 4 2 2 3 2 4 5" xfId="20314" xr:uid="{00000000-0005-0000-0000-00006E4F0000}"/>
    <cellStyle name="Normal 4 2 2 3 2 5" xfId="11907" xr:uid="{00000000-0005-0000-0000-0000942E0000}"/>
    <cellStyle name="Normal 4 2 2 3 2 5 3" xfId="27002" xr:uid="{00000000-0005-0000-0000-00008E690000}"/>
    <cellStyle name="Normal 4 2 2 3 2 6" xfId="6886" xr:uid="{00000000-0005-0000-0000-0000F71A0000}"/>
    <cellStyle name="Normal 4 2 2 3 2 6 3" xfId="21985" xr:uid="{00000000-0005-0000-0000-0000F5550000}"/>
    <cellStyle name="Normal 4 2 2 3 2 8" xfId="16972" xr:uid="{00000000-0005-0000-0000-000060420000}"/>
    <cellStyle name="Normal 4 2 2 3 3" xfId="2234" xr:uid="{00000000-0005-0000-0000-0000CA080000}"/>
    <cellStyle name="Normal 4 2 2 3 3 2" xfId="3923" xr:uid="{00000000-0005-0000-0000-0000640F0000}"/>
    <cellStyle name="Normal 4 2 2 3 3 2 2" xfId="13996" xr:uid="{00000000-0005-0000-0000-0000BD360000}"/>
    <cellStyle name="Normal 4 2 2 3 3 2 2 3" xfId="29091" xr:uid="{00000000-0005-0000-0000-0000B7710000}"/>
    <cellStyle name="Normal 4 2 2 3 3 2 3" xfId="8976" xr:uid="{00000000-0005-0000-0000-000021230000}"/>
    <cellStyle name="Normal 4 2 2 3 3 2 3 3" xfId="24074" xr:uid="{00000000-0005-0000-0000-00001E5E0000}"/>
    <cellStyle name="Normal 4 2 2 3 3 2 5" xfId="19061" xr:uid="{00000000-0005-0000-0000-0000894A0000}"/>
    <cellStyle name="Normal 4 2 2 3 3 3" xfId="5615" xr:uid="{00000000-0005-0000-0000-000000160000}"/>
    <cellStyle name="Normal 4 2 2 3 3 3 2" xfId="15667" xr:uid="{00000000-0005-0000-0000-0000443D0000}"/>
    <cellStyle name="Normal 4 2 2 3 3 3 2 3" xfId="30762" xr:uid="{00000000-0005-0000-0000-00003E780000}"/>
    <cellStyle name="Normal 4 2 2 3 3 3 3" xfId="10647" xr:uid="{00000000-0005-0000-0000-0000A8290000}"/>
    <cellStyle name="Normal 4 2 2 3 3 3 3 3" xfId="25745" xr:uid="{00000000-0005-0000-0000-0000A5640000}"/>
    <cellStyle name="Normal 4 2 2 3 3 3 5" xfId="20732" xr:uid="{00000000-0005-0000-0000-000010510000}"/>
    <cellStyle name="Normal 4 2 2 3 3 4" xfId="12325" xr:uid="{00000000-0005-0000-0000-000036300000}"/>
    <cellStyle name="Normal 4 2 2 3 3 4 3" xfId="27420" xr:uid="{00000000-0005-0000-0000-0000306B0000}"/>
    <cellStyle name="Normal 4 2 2 3 3 5" xfId="7304" xr:uid="{00000000-0005-0000-0000-0000991C0000}"/>
    <cellStyle name="Normal 4 2 2 3 3 5 3" xfId="22403" xr:uid="{00000000-0005-0000-0000-000097570000}"/>
    <cellStyle name="Normal 4 2 2 3 3 7" xfId="17390" xr:uid="{00000000-0005-0000-0000-000002440000}"/>
    <cellStyle name="Normal 4 2 2 3 4" xfId="3086" xr:uid="{00000000-0005-0000-0000-00001F0C0000}"/>
    <cellStyle name="Normal 4 2 2 3 4 2" xfId="13160" xr:uid="{00000000-0005-0000-0000-000079330000}"/>
    <cellStyle name="Normal 4 2 2 3 4 2 3" xfId="28255" xr:uid="{00000000-0005-0000-0000-0000736E0000}"/>
    <cellStyle name="Normal 4 2 2 3 4 3" xfId="8140" xr:uid="{00000000-0005-0000-0000-0000DD1F0000}"/>
    <cellStyle name="Normal 4 2 2 3 4 3 3" xfId="23238" xr:uid="{00000000-0005-0000-0000-0000DA5A0000}"/>
    <cellStyle name="Normal 4 2 2 3 4 5" xfId="18225" xr:uid="{00000000-0005-0000-0000-000045470000}"/>
    <cellStyle name="Normal 4 2 2 3 5" xfId="4779" xr:uid="{00000000-0005-0000-0000-0000BC120000}"/>
    <cellStyle name="Normal 4 2 2 3 5 2" xfId="14831" xr:uid="{00000000-0005-0000-0000-0000003A0000}"/>
    <cellStyle name="Normal 4 2 2 3 5 2 3" xfId="29926" xr:uid="{00000000-0005-0000-0000-0000FA740000}"/>
    <cellStyle name="Normal 4 2 2 3 5 3" xfId="9811" xr:uid="{00000000-0005-0000-0000-000064260000}"/>
    <cellStyle name="Normal 4 2 2 3 5 3 3" xfId="24909" xr:uid="{00000000-0005-0000-0000-000061610000}"/>
    <cellStyle name="Normal 4 2 2 3 5 5" xfId="19896" xr:uid="{00000000-0005-0000-0000-0000CC4D0000}"/>
    <cellStyle name="Normal 4 2 2 3 6" xfId="11489" xr:uid="{00000000-0005-0000-0000-0000F22C0000}"/>
    <cellStyle name="Normal 4 2 2 3 6 3" xfId="26584" xr:uid="{00000000-0005-0000-0000-0000EC670000}"/>
    <cellStyle name="Normal 4 2 2 3 7" xfId="6468" xr:uid="{00000000-0005-0000-0000-000055190000}"/>
    <cellStyle name="Normal 4 2 2 3 7 3" xfId="21567" xr:uid="{00000000-0005-0000-0000-000053540000}"/>
    <cellStyle name="Normal 4 2 2 3 9" xfId="16554" xr:uid="{00000000-0005-0000-0000-0000BE400000}"/>
    <cellStyle name="Normal 4 2 2 4" xfId="1605" xr:uid="{00000000-0005-0000-0000-000055060000}"/>
    <cellStyle name="Normal 4 2 2 4 2" xfId="2444" xr:uid="{00000000-0005-0000-0000-00009C090000}"/>
    <cellStyle name="Normal 4 2 2 4 2 2" xfId="4133" xr:uid="{00000000-0005-0000-0000-000036100000}"/>
    <cellStyle name="Normal 4 2 2 4 2 2 2" xfId="14206" xr:uid="{00000000-0005-0000-0000-00008F370000}"/>
    <cellStyle name="Normal 4 2 2 4 2 2 2 3" xfId="29301" xr:uid="{00000000-0005-0000-0000-000089720000}"/>
    <cellStyle name="Normal 4 2 2 4 2 2 3" xfId="9186" xr:uid="{00000000-0005-0000-0000-0000F3230000}"/>
    <cellStyle name="Normal 4 2 2 4 2 2 3 3" xfId="24284" xr:uid="{00000000-0005-0000-0000-0000F05E0000}"/>
    <cellStyle name="Normal 4 2 2 4 2 2 5" xfId="19271" xr:uid="{00000000-0005-0000-0000-00005B4B0000}"/>
    <cellStyle name="Normal 4 2 2 4 2 3" xfId="5825" xr:uid="{00000000-0005-0000-0000-0000D2160000}"/>
    <cellStyle name="Normal 4 2 2 4 2 3 2" xfId="15877" xr:uid="{00000000-0005-0000-0000-0000163E0000}"/>
    <cellStyle name="Normal 4 2 2 4 2 3 2 3" xfId="30972" xr:uid="{00000000-0005-0000-0000-000010790000}"/>
    <cellStyle name="Normal 4 2 2 4 2 3 3" xfId="10857" xr:uid="{00000000-0005-0000-0000-00007A2A0000}"/>
    <cellStyle name="Normal 4 2 2 4 2 3 3 3" xfId="25955" xr:uid="{00000000-0005-0000-0000-000077650000}"/>
    <cellStyle name="Normal 4 2 2 4 2 3 5" xfId="20942" xr:uid="{00000000-0005-0000-0000-0000E2510000}"/>
    <cellStyle name="Normal 4 2 2 4 2 4" xfId="12535" xr:uid="{00000000-0005-0000-0000-000008310000}"/>
    <cellStyle name="Normal 4 2 2 4 2 4 3" xfId="27630" xr:uid="{00000000-0005-0000-0000-0000026C0000}"/>
    <cellStyle name="Normal 4 2 2 4 2 5" xfId="7514" xr:uid="{00000000-0005-0000-0000-00006B1D0000}"/>
    <cellStyle name="Normal 4 2 2 4 2 5 3" xfId="22613" xr:uid="{00000000-0005-0000-0000-000069580000}"/>
    <cellStyle name="Normal 4 2 2 4 2 7" xfId="17600" xr:uid="{00000000-0005-0000-0000-0000D4440000}"/>
    <cellStyle name="Normal 4 2 2 4 3" xfId="3296" xr:uid="{00000000-0005-0000-0000-0000F10C0000}"/>
    <cellStyle name="Normal 4 2 2 4 3 2" xfId="13370" xr:uid="{00000000-0005-0000-0000-00004B340000}"/>
    <cellStyle name="Normal 4 2 2 4 3 2 3" xfId="28465" xr:uid="{00000000-0005-0000-0000-0000456F0000}"/>
    <cellStyle name="Normal 4 2 2 4 3 3" xfId="8350" xr:uid="{00000000-0005-0000-0000-0000AF200000}"/>
    <cellStyle name="Normal 4 2 2 4 3 3 3" xfId="23448" xr:uid="{00000000-0005-0000-0000-0000AC5B0000}"/>
    <cellStyle name="Normal 4 2 2 4 3 5" xfId="18435" xr:uid="{00000000-0005-0000-0000-000017480000}"/>
    <cellStyle name="Normal 4 2 2 4 4" xfId="4989" xr:uid="{00000000-0005-0000-0000-00008E130000}"/>
    <cellStyle name="Normal 4 2 2 4 4 2" xfId="15041" xr:uid="{00000000-0005-0000-0000-0000D23A0000}"/>
    <cellStyle name="Normal 4 2 2 4 4 2 3" xfId="30136" xr:uid="{00000000-0005-0000-0000-0000CC750000}"/>
    <cellStyle name="Normal 4 2 2 4 4 3" xfId="10021" xr:uid="{00000000-0005-0000-0000-000036270000}"/>
    <cellStyle name="Normal 4 2 2 4 4 3 3" xfId="25119" xr:uid="{00000000-0005-0000-0000-000033620000}"/>
    <cellStyle name="Normal 4 2 2 4 4 5" xfId="20106" xr:uid="{00000000-0005-0000-0000-00009E4E0000}"/>
    <cellStyle name="Normal 4 2 2 4 5" xfId="11699" xr:uid="{00000000-0005-0000-0000-0000C42D0000}"/>
    <cellStyle name="Normal 4 2 2 4 5 3" xfId="26794" xr:uid="{00000000-0005-0000-0000-0000BE680000}"/>
    <cellStyle name="Normal 4 2 2 4 6" xfId="6678" xr:uid="{00000000-0005-0000-0000-0000271A0000}"/>
    <cellStyle name="Normal 4 2 2 4 6 3" xfId="21777" xr:uid="{00000000-0005-0000-0000-000025550000}"/>
    <cellStyle name="Normal 4 2 2 4 8" xfId="16764" xr:uid="{00000000-0005-0000-0000-000090410000}"/>
    <cellStyle name="Normal 4 2 2 5" xfId="2026" xr:uid="{00000000-0005-0000-0000-0000FA070000}"/>
    <cellStyle name="Normal 4 2 2 5 2" xfId="3715" xr:uid="{00000000-0005-0000-0000-0000940E0000}"/>
    <cellStyle name="Normal 4 2 2 5 2 2" xfId="13788" xr:uid="{00000000-0005-0000-0000-0000ED350000}"/>
    <cellStyle name="Normal 4 2 2 5 2 2 3" xfId="28883" xr:uid="{00000000-0005-0000-0000-0000E7700000}"/>
    <cellStyle name="Normal 4 2 2 5 2 3" xfId="8768" xr:uid="{00000000-0005-0000-0000-000051220000}"/>
    <cellStyle name="Normal 4 2 2 5 2 3 3" xfId="23866" xr:uid="{00000000-0005-0000-0000-00004E5D0000}"/>
    <cellStyle name="Normal 4 2 2 5 2 5" xfId="18853" xr:uid="{00000000-0005-0000-0000-0000B9490000}"/>
    <cellStyle name="Normal 4 2 2 5 3" xfId="5407" xr:uid="{00000000-0005-0000-0000-000030150000}"/>
    <cellStyle name="Normal 4 2 2 5 3 2" xfId="15459" xr:uid="{00000000-0005-0000-0000-0000743C0000}"/>
    <cellStyle name="Normal 4 2 2 5 3 2 3" xfId="30554" xr:uid="{00000000-0005-0000-0000-00006E770000}"/>
    <cellStyle name="Normal 4 2 2 5 3 3" xfId="10439" xr:uid="{00000000-0005-0000-0000-0000D8280000}"/>
    <cellStyle name="Normal 4 2 2 5 3 3 3" xfId="25537" xr:uid="{00000000-0005-0000-0000-0000D5630000}"/>
    <cellStyle name="Normal 4 2 2 5 3 5" xfId="20524" xr:uid="{00000000-0005-0000-0000-000040500000}"/>
    <cellStyle name="Normal 4 2 2 5 4" xfId="12117" xr:uid="{00000000-0005-0000-0000-0000662F0000}"/>
    <cellStyle name="Normal 4 2 2 5 4 3" xfId="27212" xr:uid="{00000000-0005-0000-0000-0000606A0000}"/>
    <cellStyle name="Normal 4 2 2 5 5" xfId="7096" xr:uid="{00000000-0005-0000-0000-0000C91B0000}"/>
    <cellStyle name="Normal 4 2 2 5 5 3" xfId="22195" xr:uid="{00000000-0005-0000-0000-0000C7560000}"/>
    <cellStyle name="Normal 4 2 2 5 7" xfId="17182" xr:uid="{00000000-0005-0000-0000-000032430000}"/>
    <cellStyle name="Normal 4 2 2 6" xfId="2878" xr:uid="{00000000-0005-0000-0000-00004F0B0000}"/>
    <cellStyle name="Normal 4 2 2 6 2" xfId="12952" xr:uid="{00000000-0005-0000-0000-0000A9320000}"/>
    <cellStyle name="Normal 4 2 2 6 2 3" xfId="28047" xr:uid="{00000000-0005-0000-0000-0000A36D0000}"/>
    <cellStyle name="Normal 4 2 2 6 3" xfId="7932" xr:uid="{00000000-0005-0000-0000-00000D1F0000}"/>
    <cellStyle name="Normal 4 2 2 6 3 3" xfId="23030" xr:uid="{00000000-0005-0000-0000-00000A5A0000}"/>
    <cellStyle name="Normal 4 2 2 6 5" xfId="18017" xr:uid="{00000000-0005-0000-0000-000075460000}"/>
    <cellStyle name="Normal 4 2 2 7" xfId="4571" xr:uid="{00000000-0005-0000-0000-0000EC110000}"/>
    <cellStyle name="Normal 4 2 2 7 2" xfId="14623" xr:uid="{00000000-0005-0000-0000-000030390000}"/>
    <cellStyle name="Normal 4 2 2 7 2 3" xfId="29718" xr:uid="{00000000-0005-0000-0000-00002A740000}"/>
    <cellStyle name="Normal 4 2 2 7 3" xfId="9603" xr:uid="{00000000-0005-0000-0000-000094250000}"/>
    <cellStyle name="Normal 4 2 2 7 3 3" xfId="24701" xr:uid="{00000000-0005-0000-0000-000091600000}"/>
    <cellStyle name="Normal 4 2 2 7 5" xfId="19688" xr:uid="{00000000-0005-0000-0000-0000FC4C0000}"/>
    <cellStyle name="Normal 4 2 2 8" xfId="11281" xr:uid="{00000000-0005-0000-0000-0000222C0000}"/>
    <cellStyle name="Normal 4 2 2 8 3" xfId="26376" xr:uid="{00000000-0005-0000-0000-00001C670000}"/>
    <cellStyle name="Normal 4 2 2 9" xfId="6260" xr:uid="{00000000-0005-0000-0000-000085180000}"/>
    <cellStyle name="Normal 4 2 2 9 3" xfId="21359" xr:uid="{00000000-0005-0000-0000-000083530000}"/>
    <cellStyle name="Normal 4 2 3" xfId="1225" xr:uid="{00000000-0005-0000-0000-0000D9040000}"/>
    <cellStyle name="Normal 4 2 3 10" xfId="16398" xr:uid="{00000000-0005-0000-0000-000022400000}"/>
    <cellStyle name="Normal 4 2 3 2" xfId="1444" xr:uid="{00000000-0005-0000-0000-0000B4050000}"/>
    <cellStyle name="Normal 4 2 3 2 2" xfId="1865" xr:uid="{00000000-0005-0000-0000-000059070000}"/>
    <cellStyle name="Normal 4 2 3 2 2 2" xfId="2704" xr:uid="{00000000-0005-0000-0000-0000A00A0000}"/>
    <cellStyle name="Normal 4 2 3 2 2 2 2" xfId="4393" xr:uid="{00000000-0005-0000-0000-00003A110000}"/>
    <cellStyle name="Normal 4 2 3 2 2 2 2 2" xfId="14466" xr:uid="{00000000-0005-0000-0000-000093380000}"/>
    <cellStyle name="Normal 4 2 3 2 2 2 2 2 3" xfId="29561" xr:uid="{00000000-0005-0000-0000-00008D730000}"/>
    <cellStyle name="Normal 4 2 3 2 2 2 2 3" xfId="9446" xr:uid="{00000000-0005-0000-0000-0000F7240000}"/>
    <cellStyle name="Normal 4 2 3 2 2 2 2 3 3" xfId="24544" xr:uid="{00000000-0005-0000-0000-0000F45F0000}"/>
    <cellStyle name="Normal 4 2 3 2 2 2 2 5" xfId="19531" xr:uid="{00000000-0005-0000-0000-00005F4C0000}"/>
    <cellStyle name="Normal 4 2 3 2 2 2 3" xfId="6085" xr:uid="{00000000-0005-0000-0000-0000D6170000}"/>
    <cellStyle name="Normal 4 2 3 2 2 2 3 2" xfId="16137" xr:uid="{00000000-0005-0000-0000-00001A3F0000}"/>
    <cellStyle name="Normal 4 2 3 2 2 2 3 2 3" xfId="31232" xr:uid="{00000000-0005-0000-0000-0000147A0000}"/>
    <cellStyle name="Normal 4 2 3 2 2 2 3 3" xfId="11117" xr:uid="{00000000-0005-0000-0000-00007E2B0000}"/>
    <cellStyle name="Normal 4 2 3 2 2 2 3 3 3" xfId="26215" xr:uid="{00000000-0005-0000-0000-00007B660000}"/>
    <cellStyle name="Normal 4 2 3 2 2 2 3 5" xfId="21202" xr:uid="{00000000-0005-0000-0000-0000E6520000}"/>
    <cellStyle name="Normal 4 2 3 2 2 2 4" xfId="12795" xr:uid="{00000000-0005-0000-0000-00000C320000}"/>
    <cellStyle name="Normal 4 2 3 2 2 2 4 3" xfId="27890" xr:uid="{00000000-0005-0000-0000-0000066D0000}"/>
    <cellStyle name="Normal 4 2 3 2 2 2 5" xfId="7774" xr:uid="{00000000-0005-0000-0000-00006F1E0000}"/>
    <cellStyle name="Normal 4 2 3 2 2 2 5 3" xfId="22873" xr:uid="{00000000-0005-0000-0000-00006D590000}"/>
    <cellStyle name="Normal 4 2 3 2 2 2 7" xfId="17860" xr:uid="{00000000-0005-0000-0000-0000D8450000}"/>
    <cellStyle name="Normal 4 2 3 2 2 3" xfId="3556" xr:uid="{00000000-0005-0000-0000-0000F50D0000}"/>
    <cellStyle name="Normal 4 2 3 2 2 3 2" xfId="13630" xr:uid="{00000000-0005-0000-0000-00004F350000}"/>
    <cellStyle name="Normal 4 2 3 2 2 3 2 3" xfId="28725" xr:uid="{00000000-0005-0000-0000-000049700000}"/>
    <cellStyle name="Normal 4 2 3 2 2 3 3" xfId="8610" xr:uid="{00000000-0005-0000-0000-0000B3210000}"/>
    <cellStyle name="Normal 4 2 3 2 2 3 3 3" xfId="23708" xr:uid="{00000000-0005-0000-0000-0000B05C0000}"/>
    <cellStyle name="Normal 4 2 3 2 2 3 5" xfId="18695" xr:uid="{00000000-0005-0000-0000-00001B490000}"/>
    <cellStyle name="Normal 4 2 3 2 2 4" xfId="5249" xr:uid="{00000000-0005-0000-0000-000092140000}"/>
    <cellStyle name="Normal 4 2 3 2 2 4 2" xfId="15301" xr:uid="{00000000-0005-0000-0000-0000D63B0000}"/>
    <cellStyle name="Normal 4 2 3 2 2 4 2 3" xfId="30396" xr:uid="{00000000-0005-0000-0000-0000D0760000}"/>
    <cellStyle name="Normal 4 2 3 2 2 4 3" xfId="10281" xr:uid="{00000000-0005-0000-0000-00003A280000}"/>
    <cellStyle name="Normal 4 2 3 2 2 4 3 3" xfId="25379" xr:uid="{00000000-0005-0000-0000-000037630000}"/>
    <cellStyle name="Normal 4 2 3 2 2 4 5" xfId="20366" xr:uid="{00000000-0005-0000-0000-0000A24F0000}"/>
    <cellStyle name="Normal 4 2 3 2 2 5" xfId="11959" xr:uid="{00000000-0005-0000-0000-0000C82E0000}"/>
    <cellStyle name="Normal 4 2 3 2 2 5 3" xfId="27054" xr:uid="{00000000-0005-0000-0000-0000C2690000}"/>
    <cellStyle name="Normal 4 2 3 2 2 6" xfId="6938" xr:uid="{00000000-0005-0000-0000-00002B1B0000}"/>
    <cellStyle name="Normal 4 2 3 2 2 6 3" xfId="22037" xr:uid="{00000000-0005-0000-0000-000029560000}"/>
    <cellStyle name="Normal 4 2 3 2 2 8" xfId="17024" xr:uid="{00000000-0005-0000-0000-000094420000}"/>
    <cellStyle name="Normal 4 2 3 2 3" xfId="2286" xr:uid="{00000000-0005-0000-0000-0000FE080000}"/>
    <cellStyle name="Normal 4 2 3 2 3 2" xfId="3975" xr:uid="{00000000-0005-0000-0000-0000980F0000}"/>
    <cellStyle name="Normal 4 2 3 2 3 2 2" xfId="14048" xr:uid="{00000000-0005-0000-0000-0000F1360000}"/>
    <cellStyle name="Normal 4 2 3 2 3 2 2 3" xfId="29143" xr:uid="{00000000-0005-0000-0000-0000EB710000}"/>
    <cellStyle name="Normal 4 2 3 2 3 2 3" xfId="9028" xr:uid="{00000000-0005-0000-0000-000055230000}"/>
    <cellStyle name="Normal 4 2 3 2 3 2 3 3" xfId="24126" xr:uid="{00000000-0005-0000-0000-0000525E0000}"/>
    <cellStyle name="Normal 4 2 3 2 3 2 5" xfId="19113" xr:uid="{00000000-0005-0000-0000-0000BD4A0000}"/>
    <cellStyle name="Normal 4 2 3 2 3 3" xfId="5667" xr:uid="{00000000-0005-0000-0000-000034160000}"/>
    <cellStyle name="Normal 4 2 3 2 3 3 2" xfId="15719" xr:uid="{00000000-0005-0000-0000-0000783D0000}"/>
    <cellStyle name="Normal 4 2 3 2 3 3 2 3" xfId="30814" xr:uid="{00000000-0005-0000-0000-000072780000}"/>
    <cellStyle name="Normal 4 2 3 2 3 3 3" xfId="10699" xr:uid="{00000000-0005-0000-0000-0000DC290000}"/>
    <cellStyle name="Normal 4 2 3 2 3 3 3 3" xfId="25797" xr:uid="{00000000-0005-0000-0000-0000D9640000}"/>
    <cellStyle name="Normal 4 2 3 2 3 3 5" xfId="20784" xr:uid="{00000000-0005-0000-0000-000044510000}"/>
    <cellStyle name="Normal 4 2 3 2 3 4" xfId="12377" xr:uid="{00000000-0005-0000-0000-00006A300000}"/>
    <cellStyle name="Normal 4 2 3 2 3 4 3" xfId="27472" xr:uid="{00000000-0005-0000-0000-0000646B0000}"/>
    <cellStyle name="Normal 4 2 3 2 3 5" xfId="7356" xr:uid="{00000000-0005-0000-0000-0000CD1C0000}"/>
    <cellStyle name="Normal 4 2 3 2 3 5 3" xfId="22455" xr:uid="{00000000-0005-0000-0000-0000CB570000}"/>
    <cellStyle name="Normal 4 2 3 2 3 7" xfId="17442" xr:uid="{00000000-0005-0000-0000-000036440000}"/>
    <cellStyle name="Normal 4 2 3 2 4" xfId="3138" xr:uid="{00000000-0005-0000-0000-0000530C0000}"/>
    <cellStyle name="Normal 4 2 3 2 4 2" xfId="13212" xr:uid="{00000000-0005-0000-0000-0000AD330000}"/>
    <cellStyle name="Normal 4 2 3 2 4 2 3" xfId="28307" xr:uid="{00000000-0005-0000-0000-0000A76E0000}"/>
    <cellStyle name="Normal 4 2 3 2 4 3" xfId="8192" xr:uid="{00000000-0005-0000-0000-000011200000}"/>
    <cellStyle name="Normal 4 2 3 2 4 3 3" xfId="23290" xr:uid="{00000000-0005-0000-0000-00000E5B0000}"/>
    <cellStyle name="Normal 4 2 3 2 4 5" xfId="18277" xr:uid="{00000000-0005-0000-0000-000079470000}"/>
    <cellStyle name="Normal 4 2 3 2 5" xfId="4831" xr:uid="{00000000-0005-0000-0000-0000F0120000}"/>
    <cellStyle name="Normal 4 2 3 2 5 2" xfId="14883" xr:uid="{00000000-0005-0000-0000-0000343A0000}"/>
    <cellStyle name="Normal 4 2 3 2 5 2 3" xfId="29978" xr:uid="{00000000-0005-0000-0000-00002E750000}"/>
    <cellStyle name="Normal 4 2 3 2 5 3" xfId="9863" xr:uid="{00000000-0005-0000-0000-000098260000}"/>
    <cellStyle name="Normal 4 2 3 2 5 3 3" xfId="24961" xr:uid="{00000000-0005-0000-0000-000095610000}"/>
    <cellStyle name="Normal 4 2 3 2 5 5" xfId="19948" xr:uid="{00000000-0005-0000-0000-0000004E0000}"/>
    <cellStyle name="Normal 4 2 3 2 6" xfId="11541" xr:uid="{00000000-0005-0000-0000-0000262D0000}"/>
    <cellStyle name="Normal 4 2 3 2 6 3" xfId="26636" xr:uid="{00000000-0005-0000-0000-000020680000}"/>
    <cellStyle name="Normal 4 2 3 2 7" xfId="6520" xr:uid="{00000000-0005-0000-0000-000089190000}"/>
    <cellStyle name="Normal 4 2 3 2 7 3" xfId="21619" xr:uid="{00000000-0005-0000-0000-000087540000}"/>
    <cellStyle name="Normal 4 2 3 2 9" xfId="16606" xr:uid="{00000000-0005-0000-0000-0000F2400000}"/>
    <cellStyle name="Normal 4 2 3 3" xfId="1657" xr:uid="{00000000-0005-0000-0000-000089060000}"/>
    <cellStyle name="Normal 4 2 3 3 2" xfId="2496" xr:uid="{00000000-0005-0000-0000-0000D0090000}"/>
    <cellStyle name="Normal 4 2 3 3 2 2" xfId="4185" xr:uid="{00000000-0005-0000-0000-00006A100000}"/>
    <cellStyle name="Normal 4 2 3 3 2 2 2" xfId="14258" xr:uid="{00000000-0005-0000-0000-0000C3370000}"/>
    <cellStyle name="Normal 4 2 3 3 2 2 2 3" xfId="29353" xr:uid="{00000000-0005-0000-0000-0000BD720000}"/>
    <cellStyle name="Normal 4 2 3 3 2 2 3" xfId="9238" xr:uid="{00000000-0005-0000-0000-000027240000}"/>
    <cellStyle name="Normal 4 2 3 3 2 2 3 3" xfId="24336" xr:uid="{00000000-0005-0000-0000-0000245F0000}"/>
    <cellStyle name="Normal 4 2 3 3 2 2 5" xfId="19323" xr:uid="{00000000-0005-0000-0000-00008F4B0000}"/>
    <cellStyle name="Normal 4 2 3 3 2 3" xfId="5877" xr:uid="{00000000-0005-0000-0000-000006170000}"/>
    <cellStyle name="Normal 4 2 3 3 2 3 2" xfId="15929" xr:uid="{00000000-0005-0000-0000-00004A3E0000}"/>
    <cellStyle name="Normal 4 2 3 3 2 3 2 3" xfId="31024" xr:uid="{00000000-0005-0000-0000-000044790000}"/>
    <cellStyle name="Normal 4 2 3 3 2 3 3" xfId="10909" xr:uid="{00000000-0005-0000-0000-0000AE2A0000}"/>
    <cellStyle name="Normal 4 2 3 3 2 3 3 3" xfId="26007" xr:uid="{00000000-0005-0000-0000-0000AB650000}"/>
    <cellStyle name="Normal 4 2 3 3 2 3 5" xfId="20994" xr:uid="{00000000-0005-0000-0000-000016520000}"/>
    <cellStyle name="Normal 4 2 3 3 2 4" xfId="12587" xr:uid="{00000000-0005-0000-0000-00003C310000}"/>
    <cellStyle name="Normal 4 2 3 3 2 4 3" xfId="27682" xr:uid="{00000000-0005-0000-0000-0000366C0000}"/>
    <cellStyle name="Normal 4 2 3 3 2 5" xfId="7566" xr:uid="{00000000-0005-0000-0000-00009F1D0000}"/>
    <cellStyle name="Normal 4 2 3 3 2 5 3" xfId="22665" xr:uid="{00000000-0005-0000-0000-00009D580000}"/>
    <cellStyle name="Normal 4 2 3 3 2 7" xfId="17652" xr:uid="{00000000-0005-0000-0000-000008450000}"/>
    <cellStyle name="Normal 4 2 3 3 3" xfId="3348" xr:uid="{00000000-0005-0000-0000-0000250D0000}"/>
    <cellStyle name="Normal 4 2 3 3 3 2" xfId="13422" xr:uid="{00000000-0005-0000-0000-00007F340000}"/>
    <cellStyle name="Normal 4 2 3 3 3 2 3" xfId="28517" xr:uid="{00000000-0005-0000-0000-0000796F0000}"/>
    <cellStyle name="Normal 4 2 3 3 3 3" xfId="8402" xr:uid="{00000000-0005-0000-0000-0000E3200000}"/>
    <cellStyle name="Normal 4 2 3 3 3 3 3" xfId="23500" xr:uid="{00000000-0005-0000-0000-0000E05B0000}"/>
    <cellStyle name="Normal 4 2 3 3 3 5" xfId="18487" xr:uid="{00000000-0005-0000-0000-00004B480000}"/>
    <cellStyle name="Normal 4 2 3 3 4" xfId="5041" xr:uid="{00000000-0005-0000-0000-0000C2130000}"/>
    <cellStyle name="Normal 4 2 3 3 4 2" xfId="15093" xr:uid="{00000000-0005-0000-0000-0000063B0000}"/>
    <cellStyle name="Normal 4 2 3 3 4 2 3" xfId="30188" xr:uid="{00000000-0005-0000-0000-000000760000}"/>
    <cellStyle name="Normal 4 2 3 3 4 3" xfId="10073" xr:uid="{00000000-0005-0000-0000-00006A270000}"/>
    <cellStyle name="Normal 4 2 3 3 4 3 3" xfId="25171" xr:uid="{00000000-0005-0000-0000-000067620000}"/>
    <cellStyle name="Normal 4 2 3 3 4 5" xfId="20158" xr:uid="{00000000-0005-0000-0000-0000D24E0000}"/>
    <cellStyle name="Normal 4 2 3 3 5" xfId="11751" xr:uid="{00000000-0005-0000-0000-0000F82D0000}"/>
    <cellStyle name="Normal 4 2 3 3 5 3" xfId="26846" xr:uid="{00000000-0005-0000-0000-0000F2680000}"/>
    <cellStyle name="Normal 4 2 3 3 6" xfId="6730" xr:uid="{00000000-0005-0000-0000-00005B1A0000}"/>
    <cellStyle name="Normal 4 2 3 3 6 3" xfId="21829" xr:uid="{00000000-0005-0000-0000-000059550000}"/>
    <cellStyle name="Normal 4 2 3 3 8" xfId="16816" xr:uid="{00000000-0005-0000-0000-0000C4410000}"/>
    <cellStyle name="Normal 4 2 3 4" xfId="2078" xr:uid="{00000000-0005-0000-0000-00002E080000}"/>
    <cellStyle name="Normal 4 2 3 4 2" xfId="3767" xr:uid="{00000000-0005-0000-0000-0000C80E0000}"/>
    <cellStyle name="Normal 4 2 3 4 2 2" xfId="13840" xr:uid="{00000000-0005-0000-0000-000021360000}"/>
    <cellStyle name="Normal 4 2 3 4 2 2 3" xfId="28935" xr:uid="{00000000-0005-0000-0000-00001B710000}"/>
    <cellStyle name="Normal 4 2 3 4 2 3" xfId="8820" xr:uid="{00000000-0005-0000-0000-000085220000}"/>
    <cellStyle name="Normal 4 2 3 4 2 3 3" xfId="23918" xr:uid="{00000000-0005-0000-0000-0000825D0000}"/>
    <cellStyle name="Normal 4 2 3 4 2 5" xfId="18905" xr:uid="{00000000-0005-0000-0000-0000ED490000}"/>
    <cellStyle name="Normal 4 2 3 4 3" xfId="5459" xr:uid="{00000000-0005-0000-0000-000064150000}"/>
    <cellStyle name="Normal 4 2 3 4 3 2" xfId="15511" xr:uid="{00000000-0005-0000-0000-0000A83C0000}"/>
    <cellStyle name="Normal 4 2 3 4 3 2 3" xfId="30606" xr:uid="{00000000-0005-0000-0000-0000A2770000}"/>
    <cellStyle name="Normal 4 2 3 4 3 3" xfId="10491" xr:uid="{00000000-0005-0000-0000-00000C290000}"/>
    <cellStyle name="Normal 4 2 3 4 3 3 3" xfId="25589" xr:uid="{00000000-0005-0000-0000-000009640000}"/>
    <cellStyle name="Normal 4 2 3 4 3 5" xfId="20576" xr:uid="{00000000-0005-0000-0000-000074500000}"/>
    <cellStyle name="Normal 4 2 3 4 4" xfId="12169" xr:uid="{00000000-0005-0000-0000-00009A2F0000}"/>
    <cellStyle name="Normal 4 2 3 4 4 3" xfId="27264" xr:uid="{00000000-0005-0000-0000-0000946A0000}"/>
    <cellStyle name="Normal 4 2 3 4 5" xfId="7148" xr:uid="{00000000-0005-0000-0000-0000FD1B0000}"/>
    <cellStyle name="Normal 4 2 3 4 5 3" xfId="22247" xr:uid="{00000000-0005-0000-0000-0000FB560000}"/>
    <cellStyle name="Normal 4 2 3 4 7" xfId="17234" xr:uid="{00000000-0005-0000-0000-000066430000}"/>
    <cellStyle name="Normal 4 2 3 5" xfId="2930" xr:uid="{00000000-0005-0000-0000-0000830B0000}"/>
    <cellStyle name="Normal 4 2 3 5 2" xfId="13004" xr:uid="{00000000-0005-0000-0000-0000DD320000}"/>
    <cellStyle name="Normal 4 2 3 5 2 3" xfId="28099" xr:uid="{00000000-0005-0000-0000-0000D76D0000}"/>
    <cellStyle name="Normal 4 2 3 5 3" xfId="7984" xr:uid="{00000000-0005-0000-0000-0000411F0000}"/>
    <cellStyle name="Normal 4 2 3 5 3 3" xfId="23082" xr:uid="{00000000-0005-0000-0000-00003E5A0000}"/>
    <cellStyle name="Normal 4 2 3 5 5" xfId="18069" xr:uid="{00000000-0005-0000-0000-0000A9460000}"/>
    <cellStyle name="Normal 4 2 3 6" xfId="4623" xr:uid="{00000000-0005-0000-0000-000020120000}"/>
    <cellStyle name="Normal 4 2 3 6 2" xfId="14675" xr:uid="{00000000-0005-0000-0000-000064390000}"/>
    <cellStyle name="Normal 4 2 3 6 2 3" xfId="29770" xr:uid="{00000000-0005-0000-0000-00005E740000}"/>
    <cellStyle name="Normal 4 2 3 6 3" xfId="9655" xr:uid="{00000000-0005-0000-0000-0000C8250000}"/>
    <cellStyle name="Normal 4 2 3 6 3 3" xfId="24753" xr:uid="{00000000-0005-0000-0000-0000C5600000}"/>
    <cellStyle name="Normal 4 2 3 6 5" xfId="19740" xr:uid="{00000000-0005-0000-0000-0000304D0000}"/>
    <cellStyle name="Normal 4 2 3 7" xfId="11333" xr:uid="{00000000-0005-0000-0000-0000562C0000}"/>
    <cellStyle name="Normal 4 2 3 7 3" xfId="26428" xr:uid="{00000000-0005-0000-0000-000050670000}"/>
    <cellStyle name="Normal 4 2 3 8" xfId="6312" xr:uid="{00000000-0005-0000-0000-0000B9180000}"/>
    <cellStyle name="Normal 4 2 3 8 3" xfId="21411" xr:uid="{00000000-0005-0000-0000-0000B7530000}"/>
    <cellStyle name="Normal 4 2 4" xfId="1338" xr:uid="{00000000-0005-0000-0000-00004A050000}"/>
    <cellStyle name="Normal 4 2 4 2" xfId="1761" xr:uid="{00000000-0005-0000-0000-0000F1060000}"/>
    <cellStyle name="Normal 4 2 4 2 2" xfId="2600" xr:uid="{00000000-0005-0000-0000-0000380A0000}"/>
    <cellStyle name="Normal 4 2 4 2 2 2" xfId="4289" xr:uid="{00000000-0005-0000-0000-0000D2100000}"/>
    <cellStyle name="Normal 4 2 4 2 2 2 2" xfId="14362" xr:uid="{00000000-0005-0000-0000-00002B380000}"/>
    <cellStyle name="Normal 4 2 4 2 2 2 2 3" xfId="29457" xr:uid="{00000000-0005-0000-0000-000025730000}"/>
    <cellStyle name="Normal 4 2 4 2 2 2 3" xfId="9342" xr:uid="{00000000-0005-0000-0000-00008F240000}"/>
    <cellStyle name="Normal 4 2 4 2 2 2 3 3" xfId="24440" xr:uid="{00000000-0005-0000-0000-00008C5F0000}"/>
    <cellStyle name="Normal 4 2 4 2 2 2 5" xfId="19427" xr:uid="{00000000-0005-0000-0000-0000F74B0000}"/>
    <cellStyle name="Normal 4 2 4 2 2 3" xfId="5981" xr:uid="{00000000-0005-0000-0000-00006E170000}"/>
    <cellStyle name="Normal 4 2 4 2 2 3 2" xfId="16033" xr:uid="{00000000-0005-0000-0000-0000B23E0000}"/>
    <cellStyle name="Normal 4 2 4 2 2 3 2 3" xfId="31128" xr:uid="{00000000-0005-0000-0000-0000AC790000}"/>
    <cellStyle name="Normal 4 2 4 2 2 3 3" xfId="11013" xr:uid="{00000000-0005-0000-0000-0000162B0000}"/>
    <cellStyle name="Normal 4 2 4 2 2 3 3 3" xfId="26111" xr:uid="{00000000-0005-0000-0000-000013660000}"/>
    <cellStyle name="Normal 4 2 4 2 2 3 5" xfId="21098" xr:uid="{00000000-0005-0000-0000-00007E520000}"/>
    <cellStyle name="Normal 4 2 4 2 2 4" xfId="12691" xr:uid="{00000000-0005-0000-0000-0000A4310000}"/>
    <cellStyle name="Normal 4 2 4 2 2 4 3" xfId="27786" xr:uid="{00000000-0005-0000-0000-00009E6C0000}"/>
    <cellStyle name="Normal 4 2 4 2 2 5" xfId="7670" xr:uid="{00000000-0005-0000-0000-0000071E0000}"/>
    <cellStyle name="Normal 4 2 4 2 2 5 3" xfId="22769" xr:uid="{00000000-0005-0000-0000-000005590000}"/>
    <cellStyle name="Normal 4 2 4 2 2 7" xfId="17756" xr:uid="{00000000-0005-0000-0000-000070450000}"/>
    <cellStyle name="Normal 4 2 4 2 3" xfId="3452" xr:uid="{00000000-0005-0000-0000-00008D0D0000}"/>
    <cellStyle name="Normal 4 2 4 2 3 2" xfId="13526" xr:uid="{00000000-0005-0000-0000-0000E7340000}"/>
    <cellStyle name="Normal 4 2 4 2 3 2 3" xfId="28621" xr:uid="{00000000-0005-0000-0000-0000E16F0000}"/>
    <cellStyle name="Normal 4 2 4 2 3 3" xfId="8506" xr:uid="{00000000-0005-0000-0000-00004B210000}"/>
    <cellStyle name="Normal 4 2 4 2 3 3 3" xfId="23604" xr:uid="{00000000-0005-0000-0000-0000485C0000}"/>
    <cellStyle name="Normal 4 2 4 2 3 5" xfId="18591" xr:uid="{00000000-0005-0000-0000-0000B3480000}"/>
    <cellStyle name="Normal 4 2 4 2 4" xfId="5145" xr:uid="{00000000-0005-0000-0000-00002A140000}"/>
    <cellStyle name="Normal 4 2 4 2 4 2" xfId="15197" xr:uid="{00000000-0005-0000-0000-00006E3B0000}"/>
    <cellStyle name="Normal 4 2 4 2 4 2 3" xfId="30292" xr:uid="{00000000-0005-0000-0000-000068760000}"/>
    <cellStyle name="Normal 4 2 4 2 4 3" xfId="10177" xr:uid="{00000000-0005-0000-0000-0000D2270000}"/>
    <cellStyle name="Normal 4 2 4 2 4 3 3" xfId="25275" xr:uid="{00000000-0005-0000-0000-0000CF620000}"/>
    <cellStyle name="Normal 4 2 4 2 4 5" xfId="20262" xr:uid="{00000000-0005-0000-0000-00003A4F0000}"/>
    <cellStyle name="Normal 4 2 4 2 5" xfId="11855" xr:uid="{00000000-0005-0000-0000-0000602E0000}"/>
    <cellStyle name="Normal 4 2 4 2 5 3" xfId="26950" xr:uid="{00000000-0005-0000-0000-00005A690000}"/>
    <cellStyle name="Normal 4 2 4 2 6" xfId="6834" xr:uid="{00000000-0005-0000-0000-0000C31A0000}"/>
    <cellStyle name="Normal 4 2 4 2 6 3" xfId="21933" xr:uid="{00000000-0005-0000-0000-0000C1550000}"/>
    <cellStyle name="Normal 4 2 4 2 8" xfId="16920" xr:uid="{00000000-0005-0000-0000-00002C420000}"/>
    <cellStyle name="Normal 4 2 4 3" xfId="2182" xr:uid="{00000000-0005-0000-0000-000096080000}"/>
    <cellStyle name="Normal 4 2 4 3 2" xfId="3871" xr:uid="{00000000-0005-0000-0000-0000300F0000}"/>
    <cellStyle name="Normal 4 2 4 3 2 2" xfId="13944" xr:uid="{00000000-0005-0000-0000-000089360000}"/>
    <cellStyle name="Normal 4 2 4 3 2 2 3" xfId="29039" xr:uid="{00000000-0005-0000-0000-000083710000}"/>
    <cellStyle name="Normal 4 2 4 3 2 3" xfId="8924" xr:uid="{00000000-0005-0000-0000-0000ED220000}"/>
    <cellStyle name="Normal 4 2 4 3 2 3 3" xfId="24022" xr:uid="{00000000-0005-0000-0000-0000EA5D0000}"/>
    <cellStyle name="Normal 4 2 4 3 2 5" xfId="19009" xr:uid="{00000000-0005-0000-0000-0000554A0000}"/>
    <cellStyle name="Normal 4 2 4 3 3" xfId="5563" xr:uid="{00000000-0005-0000-0000-0000CC150000}"/>
    <cellStyle name="Normal 4 2 4 3 3 2" xfId="15615" xr:uid="{00000000-0005-0000-0000-0000103D0000}"/>
    <cellStyle name="Normal 4 2 4 3 3 2 3" xfId="30710" xr:uid="{00000000-0005-0000-0000-00000A780000}"/>
    <cellStyle name="Normal 4 2 4 3 3 3" xfId="10595" xr:uid="{00000000-0005-0000-0000-000074290000}"/>
    <cellStyle name="Normal 4 2 4 3 3 3 3" xfId="25693" xr:uid="{00000000-0005-0000-0000-000071640000}"/>
    <cellStyle name="Normal 4 2 4 3 3 5" xfId="20680" xr:uid="{00000000-0005-0000-0000-0000DC500000}"/>
    <cellStyle name="Normal 4 2 4 3 4" xfId="12273" xr:uid="{00000000-0005-0000-0000-000002300000}"/>
    <cellStyle name="Normal 4 2 4 3 4 3" xfId="27368" xr:uid="{00000000-0005-0000-0000-0000FC6A0000}"/>
    <cellStyle name="Normal 4 2 4 3 5" xfId="7252" xr:uid="{00000000-0005-0000-0000-0000651C0000}"/>
    <cellStyle name="Normal 4 2 4 3 5 3" xfId="22351" xr:uid="{00000000-0005-0000-0000-000063570000}"/>
    <cellStyle name="Normal 4 2 4 3 7" xfId="17338" xr:uid="{00000000-0005-0000-0000-0000CE430000}"/>
    <cellStyle name="Normal 4 2 4 4" xfId="3034" xr:uid="{00000000-0005-0000-0000-0000EB0B0000}"/>
    <cellStyle name="Normal 4 2 4 4 2" xfId="13108" xr:uid="{00000000-0005-0000-0000-000045330000}"/>
    <cellStyle name="Normal 4 2 4 4 2 3" xfId="28203" xr:uid="{00000000-0005-0000-0000-00003F6E0000}"/>
    <cellStyle name="Normal 4 2 4 4 3" xfId="8088" xr:uid="{00000000-0005-0000-0000-0000A91F0000}"/>
    <cellStyle name="Normal 4 2 4 4 3 3" xfId="23186" xr:uid="{00000000-0005-0000-0000-0000A65A0000}"/>
    <cellStyle name="Normal 4 2 4 4 5" xfId="18173" xr:uid="{00000000-0005-0000-0000-000011470000}"/>
    <cellStyle name="Normal 4 2 4 5" xfId="4727" xr:uid="{00000000-0005-0000-0000-000088120000}"/>
    <cellStyle name="Normal 4 2 4 5 2" xfId="14779" xr:uid="{00000000-0005-0000-0000-0000CC390000}"/>
    <cellStyle name="Normal 4 2 4 5 2 3" xfId="29874" xr:uid="{00000000-0005-0000-0000-0000C6740000}"/>
    <cellStyle name="Normal 4 2 4 5 3" xfId="9759" xr:uid="{00000000-0005-0000-0000-000030260000}"/>
    <cellStyle name="Normal 4 2 4 5 3 3" xfId="24857" xr:uid="{00000000-0005-0000-0000-00002D610000}"/>
    <cellStyle name="Normal 4 2 4 5 5" xfId="19844" xr:uid="{00000000-0005-0000-0000-0000984D0000}"/>
    <cellStyle name="Normal 4 2 4 6" xfId="11437" xr:uid="{00000000-0005-0000-0000-0000BE2C0000}"/>
    <cellStyle name="Normal 4 2 4 6 3" xfId="26532" xr:uid="{00000000-0005-0000-0000-0000B8670000}"/>
    <cellStyle name="Normal 4 2 4 7" xfId="6416" xr:uid="{00000000-0005-0000-0000-000021190000}"/>
    <cellStyle name="Normal 4 2 4 7 3" xfId="21515" xr:uid="{00000000-0005-0000-0000-00001F540000}"/>
    <cellStyle name="Normal 4 2 4 9" xfId="16502" xr:uid="{00000000-0005-0000-0000-00008A400000}"/>
    <cellStyle name="Normal 4 2 5" xfId="1551" xr:uid="{00000000-0005-0000-0000-00001F060000}"/>
    <cellStyle name="Normal 4 2 5 2" xfId="2392" xr:uid="{00000000-0005-0000-0000-000068090000}"/>
    <cellStyle name="Normal 4 2 5 2 2" xfId="4081" xr:uid="{00000000-0005-0000-0000-000002100000}"/>
    <cellStyle name="Normal 4 2 5 2 2 2" xfId="14154" xr:uid="{00000000-0005-0000-0000-00005B370000}"/>
    <cellStyle name="Normal 4 2 5 2 2 2 3" xfId="29249" xr:uid="{00000000-0005-0000-0000-000055720000}"/>
    <cellStyle name="Normal 4 2 5 2 2 3" xfId="9134" xr:uid="{00000000-0005-0000-0000-0000BF230000}"/>
    <cellStyle name="Normal 4 2 5 2 2 3 3" xfId="24232" xr:uid="{00000000-0005-0000-0000-0000BC5E0000}"/>
    <cellStyle name="Normal 4 2 5 2 2 5" xfId="19219" xr:uid="{00000000-0005-0000-0000-0000274B0000}"/>
    <cellStyle name="Normal 4 2 5 2 3" xfId="5773" xr:uid="{00000000-0005-0000-0000-00009E160000}"/>
    <cellStyle name="Normal 4 2 5 2 3 2" xfId="15825" xr:uid="{00000000-0005-0000-0000-0000E23D0000}"/>
    <cellStyle name="Normal 4 2 5 2 3 2 3" xfId="30920" xr:uid="{00000000-0005-0000-0000-0000DC780000}"/>
    <cellStyle name="Normal 4 2 5 2 3 3" xfId="10805" xr:uid="{00000000-0005-0000-0000-0000462A0000}"/>
    <cellStyle name="Normal 4 2 5 2 3 3 3" xfId="25903" xr:uid="{00000000-0005-0000-0000-000043650000}"/>
    <cellStyle name="Normal 4 2 5 2 3 5" xfId="20890" xr:uid="{00000000-0005-0000-0000-0000AE510000}"/>
    <cellStyle name="Normal 4 2 5 2 4" xfId="12483" xr:uid="{00000000-0005-0000-0000-0000D4300000}"/>
    <cellStyle name="Normal 4 2 5 2 4 3" xfId="27578" xr:uid="{00000000-0005-0000-0000-0000CE6B0000}"/>
    <cellStyle name="Normal 4 2 5 2 5" xfId="7462" xr:uid="{00000000-0005-0000-0000-0000371D0000}"/>
    <cellStyle name="Normal 4 2 5 2 5 3" xfId="22561" xr:uid="{00000000-0005-0000-0000-000035580000}"/>
    <cellStyle name="Normal 4 2 5 2 7" xfId="17548" xr:uid="{00000000-0005-0000-0000-0000A0440000}"/>
    <cellStyle name="Normal 4 2 5 3" xfId="3244" xr:uid="{00000000-0005-0000-0000-0000BD0C0000}"/>
    <cellStyle name="Normal 4 2 5 3 2" xfId="13318" xr:uid="{00000000-0005-0000-0000-000017340000}"/>
    <cellStyle name="Normal 4 2 5 3 2 3" xfId="28413" xr:uid="{00000000-0005-0000-0000-0000116F0000}"/>
    <cellStyle name="Normal 4 2 5 3 3" xfId="8298" xr:uid="{00000000-0005-0000-0000-00007B200000}"/>
    <cellStyle name="Normal 4 2 5 3 3 3" xfId="23396" xr:uid="{00000000-0005-0000-0000-0000785B0000}"/>
    <cellStyle name="Normal 4 2 5 3 5" xfId="18383" xr:uid="{00000000-0005-0000-0000-0000E3470000}"/>
    <cellStyle name="Normal 4 2 5 4" xfId="4937" xr:uid="{00000000-0005-0000-0000-00005A130000}"/>
    <cellStyle name="Normal 4 2 5 4 2" xfId="14989" xr:uid="{00000000-0005-0000-0000-00009E3A0000}"/>
    <cellStyle name="Normal 4 2 5 4 2 3" xfId="30084" xr:uid="{00000000-0005-0000-0000-000098750000}"/>
    <cellStyle name="Normal 4 2 5 4 3" xfId="9969" xr:uid="{00000000-0005-0000-0000-000002270000}"/>
    <cellStyle name="Normal 4 2 5 4 3 3" xfId="25067" xr:uid="{00000000-0005-0000-0000-0000FF610000}"/>
    <cellStyle name="Normal 4 2 5 4 5" xfId="20054" xr:uid="{00000000-0005-0000-0000-00006A4E0000}"/>
    <cellStyle name="Normal 4 2 5 5" xfId="11647" xr:uid="{00000000-0005-0000-0000-0000902D0000}"/>
    <cellStyle name="Normal 4 2 5 5 3" xfId="26742" xr:uid="{00000000-0005-0000-0000-00008A680000}"/>
    <cellStyle name="Normal 4 2 5 6" xfId="6626" xr:uid="{00000000-0005-0000-0000-0000F3190000}"/>
    <cellStyle name="Normal 4 2 5 6 3" xfId="21725" xr:uid="{00000000-0005-0000-0000-0000F1540000}"/>
    <cellStyle name="Normal 4 2 5 8" xfId="16712" xr:uid="{00000000-0005-0000-0000-00005C410000}"/>
    <cellStyle name="Normal 4 2 6" xfId="1972" xr:uid="{00000000-0005-0000-0000-0000C4070000}"/>
    <cellStyle name="Normal 4 2 6 2" xfId="3663" xr:uid="{00000000-0005-0000-0000-0000600E0000}"/>
    <cellStyle name="Normal 4 2 6 2 2" xfId="13736" xr:uid="{00000000-0005-0000-0000-0000B9350000}"/>
    <cellStyle name="Normal 4 2 6 2 2 3" xfId="28831" xr:uid="{00000000-0005-0000-0000-0000B3700000}"/>
    <cellStyle name="Normal 4 2 6 2 3" xfId="8716" xr:uid="{00000000-0005-0000-0000-00001D220000}"/>
    <cellStyle name="Normal 4 2 6 2 3 3" xfId="23814" xr:uid="{00000000-0005-0000-0000-00001A5D0000}"/>
    <cellStyle name="Normal 4 2 6 2 5" xfId="18801" xr:uid="{00000000-0005-0000-0000-000085490000}"/>
    <cellStyle name="Normal 4 2 6 3" xfId="5355" xr:uid="{00000000-0005-0000-0000-0000FC140000}"/>
    <cellStyle name="Normal 4 2 6 3 2" xfId="15407" xr:uid="{00000000-0005-0000-0000-0000403C0000}"/>
    <cellStyle name="Normal 4 2 6 3 2 3" xfId="30502" xr:uid="{00000000-0005-0000-0000-00003A770000}"/>
    <cellStyle name="Normal 4 2 6 3 3" xfId="10387" xr:uid="{00000000-0005-0000-0000-0000A4280000}"/>
    <cellStyle name="Normal 4 2 6 3 3 3" xfId="25485" xr:uid="{00000000-0005-0000-0000-0000A1630000}"/>
    <cellStyle name="Normal 4 2 6 3 5" xfId="20472" xr:uid="{00000000-0005-0000-0000-00000C500000}"/>
    <cellStyle name="Normal 4 2 6 4" xfId="12065" xr:uid="{00000000-0005-0000-0000-0000322F0000}"/>
    <cellStyle name="Normal 4 2 6 4 3" xfId="27160" xr:uid="{00000000-0005-0000-0000-00002C6A0000}"/>
    <cellStyle name="Normal 4 2 6 5" xfId="7044" xr:uid="{00000000-0005-0000-0000-0000951B0000}"/>
    <cellStyle name="Normal 4 2 6 5 3" xfId="22143" xr:uid="{00000000-0005-0000-0000-000093560000}"/>
    <cellStyle name="Normal 4 2 6 7" xfId="17130" xr:uid="{00000000-0005-0000-0000-0000FE420000}"/>
    <cellStyle name="Normal 4 2 7" xfId="2822" xr:uid="{00000000-0005-0000-0000-0000170B0000}"/>
    <cellStyle name="Normal 4 2 7 2" xfId="12900" xr:uid="{00000000-0005-0000-0000-000075320000}"/>
    <cellStyle name="Normal 4 2 7 2 3" xfId="27995" xr:uid="{00000000-0005-0000-0000-00006F6D0000}"/>
    <cellStyle name="Normal 4 2 7 3" xfId="7880" xr:uid="{00000000-0005-0000-0000-0000D91E0000}"/>
    <cellStyle name="Normal 4 2 7 3 3" xfId="22978" xr:uid="{00000000-0005-0000-0000-0000D6590000}"/>
    <cellStyle name="Normal 4 2 7 5" xfId="17965" xr:uid="{00000000-0005-0000-0000-000041460000}"/>
    <cellStyle name="Normal 4 2 8" xfId="4516" xr:uid="{00000000-0005-0000-0000-0000B5110000}"/>
    <cellStyle name="Normal 4 2 8 2" xfId="14571" xr:uid="{00000000-0005-0000-0000-0000FC380000}"/>
    <cellStyle name="Normal 4 2 8 2 3" xfId="29666" xr:uid="{00000000-0005-0000-0000-0000F6730000}"/>
    <cellStyle name="Normal 4 2 8 3" xfId="9551" xr:uid="{00000000-0005-0000-0000-000060250000}"/>
    <cellStyle name="Normal 4 2 8 3 3" xfId="24649" xr:uid="{00000000-0005-0000-0000-00005D600000}"/>
    <cellStyle name="Normal 4 2 8 5" xfId="19636" xr:uid="{00000000-0005-0000-0000-0000C84C0000}"/>
    <cellStyle name="Normal 4 2 9" xfId="11227" xr:uid="{00000000-0005-0000-0000-0000EC2B0000}"/>
    <cellStyle name="Normal 4 2 9 3" xfId="26324" xr:uid="{00000000-0005-0000-0000-0000E8660000}"/>
    <cellStyle name="Normal 4 3" xfId="407" xr:uid="{00000000-0005-0000-0000-0000A1010000}"/>
    <cellStyle name="Normal 4 4" xfId="31364" xr:uid="{EAC6F5FF-7887-4E33-9D89-0CD4FB85F160}"/>
    <cellStyle name="Normal 40" xfId="164" xr:uid="{00000000-0005-0000-0000-0000AA000000}"/>
    <cellStyle name="Normal 40 2" xfId="846" xr:uid="{00000000-0005-0000-0000-00005D030000}"/>
    <cellStyle name="Normal 40 2 10" xfId="6207" xr:uid="{00000000-0005-0000-0000-000050180000}"/>
    <cellStyle name="Normal 40 2 10 3" xfId="21308" xr:uid="{00000000-0005-0000-0000-000050530000}"/>
    <cellStyle name="Normal 40 2 12" xfId="16293" xr:uid="{00000000-0005-0000-0000-0000B93F0000}"/>
    <cellStyle name="Normal 40 2 2" xfId="1172" xr:uid="{00000000-0005-0000-0000-0000A4040000}"/>
    <cellStyle name="Normal 40 2 2 11" xfId="16347" xr:uid="{00000000-0005-0000-0000-0000EF3F0000}"/>
    <cellStyle name="Normal 40 2 2 2" xfId="1280" xr:uid="{00000000-0005-0000-0000-000010050000}"/>
    <cellStyle name="Normal 40 2 2 2 10" xfId="16451" xr:uid="{00000000-0005-0000-0000-000057400000}"/>
    <cellStyle name="Normal 40 2 2 2 2" xfId="1497" xr:uid="{00000000-0005-0000-0000-0000E9050000}"/>
    <cellStyle name="Normal 40 2 2 2 2 2" xfId="1918" xr:uid="{00000000-0005-0000-0000-00008E070000}"/>
    <cellStyle name="Normal 40 2 2 2 2 2 2" xfId="2757" xr:uid="{00000000-0005-0000-0000-0000D50A0000}"/>
    <cellStyle name="Normal 40 2 2 2 2 2 2 2" xfId="4446" xr:uid="{00000000-0005-0000-0000-00006F110000}"/>
    <cellStyle name="Normal 40 2 2 2 2 2 2 2 2" xfId="14519" xr:uid="{00000000-0005-0000-0000-0000C8380000}"/>
    <cellStyle name="Normal 40 2 2 2 2 2 2 2 2 3" xfId="29614" xr:uid="{00000000-0005-0000-0000-0000C2730000}"/>
    <cellStyle name="Normal 40 2 2 2 2 2 2 2 3" xfId="9499" xr:uid="{00000000-0005-0000-0000-00002C250000}"/>
    <cellStyle name="Normal 40 2 2 2 2 2 2 2 3 3" xfId="24597" xr:uid="{00000000-0005-0000-0000-000029600000}"/>
    <cellStyle name="Normal 40 2 2 2 2 2 2 2 5" xfId="19584" xr:uid="{00000000-0005-0000-0000-0000944C0000}"/>
    <cellStyle name="Normal 40 2 2 2 2 2 2 3" xfId="6138" xr:uid="{00000000-0005-0000-0000-00000B180000}"/>
    <cellStyle name="Normal 40 2 2 2 2 2 2 3 2" xfId="16190" xr:uid="{00000000-0005-0000-0000-00004F3F0000}"/>
    <cellStyle name="Normal 40 2 2 2 2 2 2 3 2 3" xfId="31285" xr:uid="{00000000-0005-0000-0000-0000497A0000}"/>
    <cellStyle name="Normal 40 2 2 2 2 2 2 3 3" xfId="11170" xr:uid="{00000000-0005-0000-0000-0000B32B0000}"/>
    <cellStyle name="Normal 40 2 2 2 2 2 2 3 3 3" xfId="26268" xr:uid="{00000000-0005-0000-0000-0000B0660000}"/>
    <cellStyle name="Normal 40 2 2 2 2 2 2 3 5" xfId="21255" xr:uid="{00000000-0005-0000-0000-00001B530000}"/>
    <cellStyle name="Normal 40 2 2 2 2 2 2 4" xfId="12848" xr:uid="{00000000-0005-0000-0000-000041320000}"/>
    <cellStyle name="Normal 40 2 2 2 2 2 2 4 3" xfId="27943" xr:uid="{00000000-0005-0000-0000-00003B6D0000}"/>
    <cellStyle name="Normal 40 2 2 2 2 2 2 5" xfId="7827" xr:uid="{00000000-0005-0000-0000-0000A41E0000}"/>
    <cellStyle name="Normal 40 2 2 2 2 2 2 5 3" xfId="22926" xr:uid="{00000000-0005-0000-0000-0000A2590000}"/>
    <cellStyle name="Normal 40 2 2 2 2 2 2 7" xfId="17913" xr:uid="{00000000-0005-0000-0000-00000D460000}"/>
    <cellStyle name="Normal 40 2 2 2 2 2 3" xfId="3609" xr:uid="{00000000-0005-0000-0000-00002A0E0000}"/>
    <cellStyle name="Normal 40 2 2 2 2 2 3 2" xfId="13683" xr:uid="{00000000-0005-0000-0000-000084350000}"/>
    <cellStyle name="Normal 40 2 2 2 2 2 3 2 3" xfId="28778" xr:uid="{00000000-0005-0000-0000-00007E700000}"/>
    <cellStyle name="Normal 40 2 2 2 2 2 3 3" xfId="8663" xr:uid="{00000000-0005-0000-0000-0000E8210000}"/>
    <cellStyle name="Normal 40 2 2 2 2 2 3 3 3" xfId="23761" xr:uid="{00000000-0005-0000-0000-0000E55C0000}"/>
    <cellStyle name="Normal 40 2 2 2 2 2 3 5" xfId="18748" xr:uid="{00000000-0005-0000-0000-000050490000}"/>
    <cellStyle name="Normal 40 2 2 2 2 2 4" xfId="5302" xr:uid="{00000000-0005-0000-0000-0000C7140000}"/>
    <cellStyle name="Normal 40 2 2 2 2 2 4 2" xfId="15354" xr:uid="{00000000-0005-0000-0000-00000B3C0000}"/>
    <cellStyle name="Normal 40 2 2 2 2 2 4 2 3" xfId="30449" xr:uid="{00000000-0005-0000-0000-000005770000}"/>
    <cellStyle name="Normal 40 2 2 2 2 2 4 3" xfId="10334" xr:uid="{00000000-0005-0000-0000-00006F280000}"/>
    <cellStyle name="Normal 40 2 2 2 2 2 4 3 3" xfId="25432" xr:uid="{00000000-0005-0000-0000-00006C630000}"/>
    <cellStyle name="Normal 40 2 2 2 2 2 4 5" xfId="20419" xr:uid="{00000000-0005-0000-0000-0000D74F0000}"/>
    <cellStyle name="Normal 40 2 2 2 2 2 5" xfId="12012" xr:uid="{00000000-0005-0000-0000-0000FD2E0000}"/>
    <cellStyle name="Normal 40 2 2 2 2 2 5 3" xfId="27107" xr:uid="{00000000-0005-0000-0000-0000F7690000}"/>
    <cellStyle name="Normal 40 2 2 2 2 2 6" xfId="6991" xr:uid="{00000000-0005-0000-0000-0000601B0000}"/>
    <cellStyle name="Normal 40 2 2 2 2 2 6 3" xfId="22090" xr:uid="{00000000-0005-0000-0000-00005E560000}"/>
    <cellStyle name="Normal 40 2 2 2 2 2 8" xfId="17077" xr:uid="{00000000-0005-0000-0000-0000C9420000}"/>
    <cellStyle name="Normal 40 2 2 2 2 3" xfId="2339" xr:uid="{00000000-0005-0000-0000-000033090000}"/>
    <cellStyle name="Normal 40 2 2 2 2 3 2" xfId="4028" xr:uid="{00000000-0005-0000-0000-0000CD0F0000}"/>
    <cellStyle name="Normal 40 2 2 2 2 3 2 2" xfId="14101" xr:uid="{00000000-0005-0000-0000-000026370000}"/>
    <cellStyle name="Normal 40 2 2 2 2 3 2 2 3" xfId="29196" xr:uid="{00000000-0005-0000-0000-000020720000}"/>
    <cellStyle name="Normal 40 2 2 2 2 3 2 3" xfId="9081" xr:uid="{00000000-0005-0000-0000-00008A230000}"/>
    <cellStyle name="Normal 40 2 2 2 2 3 2 3 3" xfId="24179" xr:uid="{00000000-0005-0000-0000-0000875E0000}"/>
    <cellStyle name="Normal 40 2 2 2 2 3 2 5" xfId="19166" xr:uid="{00000000-0005-0000-0000-0000F24A0000}"/>
    <cellStyle name="Normal 40 2 2 2 2 3 3" xfId="5720" xr:uid="{00000000-0005-0000-0000-000069160000}"/>
    <cellStyle name="Normal 40 2 2 2 2 3 3 2" xfId="15772" xr:uid="{00000000-0005-0000-0000-0000AD3D0000}"/>
    <cellStyle name="Normal 40 2 2 2 2 3 3 2 3" xfId="30867" xr:uid="{00000000-0005-0000-0000-0000A7780000}"/>
    <cellStyle name="Normal 40 2 2 2 2 3 3 3" xfId="10752" xr:uid="{00000000-0005-0000-0000-0000112A0000}"/>
    <cellStyle name="Normal 40 2 2 2 2 3 3 3 3" xfId="25850" xr:uid="{00000000-0005-0000-0000-00000E650000}"/>
    <cellStyle name="Normal 40 2 2 2 2 3 3 5" xfId="20837" xr:uid="{00000000-0005-0000-0000-000079510000}"/>
    <cellStyle name="Normal 40 2 2 2 2 3 4" xfId="12430" xr:uid="{00000000-0005-0000-0000-00009F300000}"/>
    <cellStyle name="Normal 40 2 2 2 2 3 4 3" xfId="27525" xr:uid="{00000000-0005-0000-0000-0000996B0000}"/>
    <cellStyle name="Normal 40 2 2 2 2 3 5" xfId="7409" xr:uid="{00000000-0005-0000-0000-0000021D0000}"/>
    <cellStyle name="Normal 40 2 2 2 2 3 5 3" xfId="22508" xr:uid="{00000000-0005-0000-0000-000000580000}"/>
    <cellStyle name="Normal 40 2 2 2 2 3 7" xfId="17495" xr:uid="{00000000-0005-0000-0000-00006B440000}"/>
    <cellStyle name="Normal 40 2 2 2 2 4" xfId="3191" xr:uid="{00000000-0005-0000-0000-0000880C0000}"/>
    <cellStyle name="Normal 40 2 2 2 2 4 2" xfId="13265" xr:uid="{00000000-0005-0000-0000-0000E2330000}"/>
    <cellStyle name="Normal 40 2 2 2 2 4 2 3" xfId="28360" xr:uid="{00000000-0005-0000-0000-0000DC6E0000}"/>
    <cellStyle name="Normal 40 2 2 2 2 4 3" xfId="8245" xr:uid="{00000000-0005-0000-0000-000046200000}"/>
    <cellStyle name="Normal 40 2 2 2 2 4 3 3" xfId="23343" xr:uid="{00000000-0005-0000-0000-0000435B0000}"/>
    <cellStyle name="Normal 40 2 2 2 2 4 5" xfId="18330" xr:uid="{00000000-0005-0000-0000-0000AE470000}"/>
    <cellStyle name="Normal 40 2 2 2 2 5" xfId="4884" xr:uid="{00000000-0005-0000-0000-000025130000}"/>
    <cellStyle name="Normal 40 2 2 2 2 5 2" xfId="14936" xr:uid="{00000000-0005-0000-0000-0000693A0000}"/>
    <cellStyle name="Normal 40 2 2 2 2 5 2 3" xfId="30031" xr:uid="{00000000-0005-0000-0000-000063750000}"/>
    <cellStyle name="Normal 40 2 2 2 2 5 3" xfId="9916" xr:uid="{00000000-0005-0000-0000-0000CD260000}"/>
    <cellStyle name="Normal 40 2 2 2 2 5 3 3" xfId="25014" xr:uid="{00000000-0005-0000-0000-0000CA610000}"/>
    <cellStyle name="Normal 40 2 2 2 2 5 5" xfId="20001" xr:uid="{00000000-0005-0000-0000-0000354E0000}"/>
    <cellStyle name="Normal 40 2 2 2 2 6" xfId="11594" xr:uid="{00000000-0005-0000-0000-00005B2D0000}"/>
    <cellStyle name="Normal 40 2 2 2 2 6 3" xfId="26689" xr:uid="{00000000-0005-0000-0000-000055680000}"/>
    <cellStyle name="Normal 40 2 2 2 2 7" xfId="6573" xr:uid="{00000000-0005-0000-0000-0000BE190000}"/>
    <cellStyle name="Normal 40 2 2 2 2 7 3" xfId="21672" xr:uid="{00000000-0005-0000-0000-0000BC540000}"/>
    <cellStyle name="Normal 40 2 2 2 2 9" xfId="16659" xr:uid="{00000000-0005-0000-0000-000027410000}"/>
    <cellStyle name="Normal 40 2 2 2 3" xfId="1710" xr:uid="{00000000-0005-0000-0000-0000BE060000}"/>
    <cellStyle name="Normal 40 2 2 2 3 2" xfId="2549" xr:uid="{00000000-0005-0000-0000-0000050A0000}"/>
    <cellStyle name="Normal 40 2 2 2 3 2 2" xfId="4238" xr:uid="{00000000-0005-0000-0000-00009F100000}"/>
    <cellStyle name="Normal 40 2 2 2 3 2 2 2" xfId="14311" xr:uid="{00000000-0005-0000-0000-0000F8370000}"/>
    <cellStyle name="Normal 40 2 2 2 3 2 2 2 3" xfId="29406" xr:uid="{00000000-0005-0000-0000-0000F2720000}"/>
    <cellStyle name="Normal 40 2 2 2 3 2 2 3" xfId="9291" xr:uid="{00000000-0005-0000-0000-00005C240000}"/>
    <cellStyle name="Normal 40 2 2 2 3 2 2 3 3" xfId="24389" xr:uid="{00000000-0005-0000-0000-0000595F0000}"/>
    <cellStyle name="Normal 40 2 2 2 3 2 2 5" xfId="19376" xr:uid="{00000000-0005-0000-0000-0000C44B0000}"/>
    <cellStyle name="Normal 40 2 2 2 3 2 3" xfId="5930" xr:uid="{00000000-0005-0000-0000-00003B170000}"/>
    <cellStyle name="Normal 40 2 2 2 3 2 3 2" xfId="15982" xr:uid="{00000000-0005-0000-0000-00007F3E0000}"/>
    <cellStyle name="Normal 40 2 2 2 3 2 3 2 3" xfId="31077" xr:uid="{00000000-0005-0000-0000-000079790000}"/>
    <cellStyle name="Normal 40 2 2 2 3 2 3 3" xfId="10962" xr:uid="{00000000-0005-0000-0000-0000E32A0000}"/>
    <cellStyle name="Normal 40 2 2 2 3 2 3 3 3" xfId="26060" xr:uid="{00000000-0005-0000-0000-0000E0650000}"/>
    <cellStyle name="Normal 40 2 2 2 3 2 3 5" xfId="21047" xr:uid="{00000000-0005-0000-0000-00004B520000}"/>
    <cellStyle name="Normal 40 2 2 2 3 2 4" xfId="12640" xr:uid="{00000000-0005-0000-0000-000071310000}"/>
    <cellStyle name="Normal 40 2 2 2 3 2 4 3" xfId="27735" xr:uid="{00000000-0005-0000-0000-00006B6C0000}"/>
    <cellStyle name="Normal 40 2 2 2 3 2 5" xfId="7619" xr:uid="{00000000-0005-0000-0000-0000D41D0000}"/>
    <cellStyle name="Normal 40 2 2 2 3 2 5 3" xfId="22718" xr:uid="{00000000-0005-0000-0000-0000D2580000}"/>
    <cellStyle name="Normal 40 2 2 2 3 2 7" xfId="17705" xr:uid="{00000000-0005-0000-0000-00003D450000}"/>
    <cellStyle name="Normal 40 2 2 2 3 3" xfId="3401" xr:uid="{00000000-0005-0000-0000-00005A0D0000}"/>
    <cellStyle name="Normal 40 2 2 2 3 3 2" xfId="13475" xr:uid="{00000000-0005-0000-0000-0000B4340000}"/>
    <cellStyle name="Normal 40 2 2 2 3 3 2 3" xfId="28570" xr:uid="{00000000-0005-0000-0000-0000AE6F0000}"/>
    <cellStyle name="Normal 40 2 2 2 3 3 3" xfId="8455" xr:uid="{00000000-0005-0000-0000-000018210000}"/>
    <cellStyle name="Normal 40 2 2 2 3 3 3 3" xfId="23553" xr:uid="{00000000-0005-0000-0000-0000155C0000}"/>
    <cellStyle name="Normal 40 2 2 2 3 3 5" xfId="18540" xr:uid="{00000000-0005-0000-0000-000080480000}"/>
    <cellStyle name="Normal 40 2 2 2 3 4" xfId="5094" xr:uid="{00000000-0005-0000-0000-0000F7130000}"/>
    <cellStyle name="Normal 40 2 2 2 3 4 2" xfId="15146" xr:uid="{00000000-0005-0000-0000-00003B3B0000}"/>
    <cellStyle name="Normal 40 2 2 2 3 4 2 3" xfId="30241" xr:uid="{00000000-0005-0000-0000-000035760000}"/>
    <cellStyle name="Normal 40 2 2 2 3 4 3" xfId="10126" xr:uid="{00000000-0005-0000-0000-00009F270000}"/>
    <cellStyle name="Normal 40 2 2 2 3 4 3 3" xfId="25224" xr:uid="{00000000-0005-0000-0000-00009C620000}"/>
    <cellStyle name="Normal 40 2 2 2 3 4 5" xfId="20211" xr:uid="{00000000-0005-0000-0000-0000074F0000}"/>
    <cellStyle name="Normal 40 2 2 2 3 5" xfId="11804" xr:uid="{00000000-0005-0000-0000-00002D2E0000}"/>
    <cellStyle name="Normal 40 2 2 2 3 5 3" xfId="26899" xr:uid="{00000000-0005-0000-0000-000027690000}"/>
    <cellStyle name="Normal 40 2 2 2 3 6" xfId="6783" xr:uid="{00000000-0005-0000-0000-0000901A0000}"/>
    <cellStyle name="Normal 40 2 2 2 3 6 3" xfId="21882" xr:uid="{00000000-0005-0000-0000-00008E550000}"/>
    <cellStyle name="Normal 40 2 2 2 3 8" xfId="16869" xr:uid="{00000000-0005-0000-0000-0000F9410000}"/>
    <cellStyle name="Normal 40 2 2 2 4" xfId="2131" xr:uid="{00000000-0005-0000-0000-000063080000}"/>
    <cellStyle name="Normal 40 2 2 2 4 2" xfId="3820" xr:uid="{00000000-0005-0000-0000-0000FD0E0000}"/>
    <cellStyle name="Normal 40 2 2 2 4 2 2" xfId="13893" xr:uid="{00000000-0005-0000-0000-000056360000}"/>
    <cellStyle name="Normal 40 2 2 2 4 2 2 3" xfId="28988" xr:uid="{00000000-0005-0000-0000-000050710000}"/>
    <cellStyle name="Normal 40 2 2 2 4 2 3" xfId="8873" xr:uid="{00000000-0005-0000-0000-0000BA220000}"/>
    <cellStyle name="Normal 40 2 2 2 4 2 3 3" xfId="23971" xr:uid="{00000000-0005-0000-0000-0000B75D0000}"/>
    <cellStyle name="Normal 40 2 2 2 4 2 5" xfId="18958" xr:uid="{00000000-0005-0000-0000-0000224A0000}"/>
    <cellStyle name="Normal 40 2 2 2 4 3" xfId="5512" xr:uid="{00000000-0005-0000-0000-000099150000}"/>
    <cellStyle name="Normal 40 2 2 2 4 3 2" xfId="15564" xr:uid="{00000000-0005-0000-0000-0000DD3C0000}"/>
    <cellStyle name="Normal 40 2 2 2 4 3 2 3" xfId="30659" xr:uid="{00000000-0005-0000-0000-0000D7770000}"/>
    <cellStyle name="Normal 40 2 2 2 4 3 3" xfId="10544" xr:uid="{00000000-0005-0000-0000-000041290000}"/>
    <cellStyle name="Normal 40 2 2 2 4 3 3 3" xfId="25642" xr:uid="{00000000-0005-0000-0000-00003E640000}"/>
    <cellStyle name="Normal 40 2 2 2 4 3 5" xfId="20629" xr:uid="{00000000-0005-0000-0000-0000A9500000}"/>
    <cellStyle name="Normal 40 2 2 2 4 4" xfId="12222" xr:uid="{00000000-0005-0000-0000-0000CF2F0000}"/>
    <cellStyle name="Normal 40 2 2 2 4 4 3" xfId="27317" xr:uid="{00000000-0005-0000-0000-0000C96A0000}"/>
    <cellStyle name="Normal 40 2 2 2 4 5" xfId="7201" xr:uid="{00000000-0005-0000-0000-0000321C0000}"/>
    <cellStyle name="Normal 40 2 2 2 4 5 3" xfId="22300" xr:uid="{00000000-0005-0000-0000-000030570000}"/>
    <cellStyle name="Normal 40 2 2 2 4 7" xfId="17287" xr:uid="{00000000-0005-0000-0000-00009B430000}"/>
    <cellStyle name="Normal 40 2 2 2 5" xfId="2983" xr:uid="{00000000-0005-0000-0000-0000B80B0000}"/>
    <cellStyle name="Normal 40 2 2 2 5 2" xfId="13057" xr:uid="{00000000-0005-0000-0000-000012330000}"/>
    <cellStyle name="Normal 40 2 2 2 5 2 3" xfId="28152" xr:uid="{00000000-0005-0000-0000-00000C6E0000}"/>
    <cellStyle name="Normal 40 2 2 2 5 3" xfId="8037" xr:uid="{00000000-0005-0000-0000-0000761F0000}"/>
    <cellStyle name="Normal 40 2 2 2 5 3 3" xfId="23135" xr:uid="{00000000-0005-0000-0000-0000735A0000}"/>
    <cellStyle name="Normal 40 2 2 2 5 5" xfId="18122" xr:uid="{00000000-0005-0000-0000-0000DE460000}"/>
    <cellStyle name="Normal 40 2 2 2 6" xfId="4676" xr:uid="{00000000-0005-0000-0000-000055120000}"/>
    <cellStyle name="Normal 40 2 2 2 6 2" xfId="14728" xr:uid="{00000000-0005-0000-0000-000099390000}"/>
    <cellStyle name="Normal 40 2 2 2 6 2 3" xfId="29823" xr:uid="{00000000-0005-0000-0000-000093740000}"/>
    <cellStyle name="Normal 40 2 2 2 6 3" xfId="9708" xr:uid="{00000000-0005-0000-0000-0000FD250000}"/>
    <cellStyle name="Normal 40 2 2 2 6 3 3" xfId="24806" xr:uid="{00000000-0005-0000-0000-0000FA600000}"/>
    <cellStyle name="Normal 40 2 2 2 6 5" xfId="19793" xr:uid="{00000000-0005-0000-0000-0000654D0000}"/>
    <cellStyle name="Normal 40 2 2 2 7" xfId="11386" xr:uid="{00000000-0005-0000-0000-00008B2C0000}"/>
    <cellStyle name="Normal 40 2 2 2 7 3" xfId="26481" xr:uid="{00000000-0005-0000-0000-000085670000}"/>
    <cellStyle name="Normal 40 2 2 2 8" xfId="6365" xr:uid="{00000000-0005-0000-0000-0000EE180000}"/>
    <cellStyle name="Normal 40 2 2 2 8 3" xfId="21464" xr:uid="{00000000-0005-0000-0000-0000EC530000}"/>
    <cellStyle name="Normal 40 2 2 3" xfId="1393" xr:uid="{00000000-0005-0000-0000-000081050000}"/>
    <cellStyle name="Normal 40 2 2 3 2" xfId="1814" xr:uid="{00000000-0005-0000-0000-000026070000}"/>
    <cellStyle name="Normal 40 2 2 3 2 2" xfId="2653" xr:uid="{00000000-0005-0000-0000-00006D0A0000}"/>
    <cellStyle name="Normal 40 2 2 3 2 2 2" xfId="4342" xr:uid="{00000000-0005-0000-0000-000007110000}"/>
    <cellStyle name="Normal 40 2 2 3 2 2 2 2" xfId="14415" xr:uid="{00000000-0005-0000-0000-000060380000}"/>
    <cellStyle name="Normal 40 2 2 3 2 2 2 2 3" xfId="29510" xr:uid="{00000000-0005-0000-0000-00005A730000}"/>
    <cellStyle name="Normal 40 2 2 3 2 2 2 3" xfId="9395" xr:uid="{00000000-0005-0000-0000-0000C4240000}"/>
    <cellStyle name="Normal 40 2 2 3 2 2 2 3 3" xfId="24493" xr:uid="{00000000-0005-0000-0000-0000C15F0000}"/>
    <cellStyle name="Normal 40 2 2 3 2 2 2 5" xfId="19480" xr:uid="{00000000-0005-0000-0000-00002C4C0000}"/>
    <cellStyle name="Normal 40 2 2 3 2 2 3" xfId="6034" xr:uid="{00000000-0005-0000-0000-0000A3170000}"/>
    <cellStyle name="Normal 40 2 2 3 2 2 3 2" xfId="16086" xr:uid="{00000000-0005-0000-0000-0000E73E0000}"/>
    <cellStyle name="Normal 40 2 2 3 2 2 3 2 3" xfId="31181" xr:uid="{00000000-0005-0000-0000-0000E1790000}"/>
    <cellStyle name="Normal 40 2 2 3 2 2 3 3" xfId="11066" xr:uid="{00000000-0005-0000-0000-00004B2B0000}"/>
    <cellStyle name="Normal 40 2 2 3 2 2 3 3 3" xfId="26164" xr:uid="{00000000-0005-0000-0000-000048660000}"/>
    <cellStyle name="Normal 40 2 2 3 2 2 3 5" xfId="21151" xr:uid="{00000000-0005-0000-0000-0000B3520000}"/>
    <cellStyle name="Normal 40 2 2 3 2 2 4" xfId="12744" xr:uid="{00000000-0005-0000-0000-0000D9310000}"/>
    <cellStyle name="Normal 40 2 2 3 2 2 4 3" xfId="27839" xr:uid="{00000000-0005-0000-0000-0000D36C0000}"/>
    <cellStyle name="Normal 40 2 2 3 2 2 5" xfId="7723" xr:uid="{00000000-0005-0000-0000-00003C1E0000}"/>
    <cellStyle name="Normal 40 2 2 3 2 2 5 3" xfId="22822" xr:uid="{00000000-0005-0000-0000-00003A590000}"/>
    <cellStyle name="Normal 40 2 2 3 2 2 7" xfId="17809" xr:uid="{00000000-0005-0000-0000-0000A5450000}"/>
    <cellStyle name="Normal 40 2 2 3 2 3" xfId="3505" xr:uid="{00000000-0005-0000-0000-0000C20D0000}"/>
    <cellStyle name="Normal 40 2 2 3 2 3 2" xfId="13579" xr:uid="{00000000-0005-0000-0000-00001C350000}"/>
    <cellStyle name="Normal 40 2 2 3 2 3 2 3" xfId="28674" xr:uid="{00000000-0005-0000-0000-000016700000}"/>
    <cellStyle name="Normal 40 2 2 3 2 3 3" xfId="8559" xr:uid="{00000000-0005-0000-0000-000080210000}"/>
    <cellStyle name="Normal 40 2 2 3 2 3 3 3" xfId="23657" xr:uid="{00000000-0005-0000-0000-00007D5C0000}"/>
    <cellStyle name="Normal 40 2 2 3 2 3 5" xfId="18644" xr:uid="{00000000-0005-0000-0000-0000E8480000}"/>
    <cellStyle name="Normal 40 2 2 3 2 4" xfId="5198" xr:uid="{00000000-0005-0000-0000-00005F140000}"/>
    <cellStyle name="Normal 40 2 2 3 2 4 2" xfId="15250" xr:uid="{00000000-0005-0000-0000-0000A33B0000}"/>
    <cellStyle name="Normal 40 2 2 3 2 4 2 3" xfId="30345" xr:uid="{00000000-0005-0000-0000-00009D760000}"/>
    <cellStyle name="Normal 40 2 2 3 2 4 3" xfId="10230" xr:uid="{00000000-0005-0000-0000-000007280000}"/>
    <cellStyle name="Normal 40 2 2 3 2 4 3 3" xfId="25328" xr:uid="{00000000-0005-0000-0000-000004630000}"/>
    <cellStyle name="Normal 40 2 2 3 2 4 5" xfId="20315" xr:uid="{00000000-0005-0000-0000-00006F4F0000}"/>
    <cellStyle name="Normal 40 2 2 3 2 5" xfId="11908" xr:uid="{00000000-0005-0000-0000-0000952E0000}"/>
    <cellStyle name="Normal 40 2 2 3 2 5 3" xfId="27003" xr:uid="{00000000-0005-0000-0000-00008F690000}"/>
    <cellStyle name="Normal 40 2 2 3 2 6" xfId="6887" xr:uid="{00000000-0005-0000-0000-0000F81A0000}"/>
    <cellStyle name="Normal 40 2 2 3 2 6 3" xfId="21986" xr:uid="{00000000-0005-0000-0000-0000F6550000}"/>
    <cellStyle name="Normal 40 2 2 3 2 8" xfId="16973" xr:uid="{00000000-0005-0000-0000-000061420000}"/>
    <cellStyle name="Normal 40 2 2 3 3" xfId="2235" xr:uid="{00000000-0005-0000-0000-0000CB080000}"/>
    <cellStyle name="Normal 40 2 2 3 3 2" xfId="3924" xr:uid="{00000000-0005-0000-0000-0000650F0000}"/>
    <cellStyle name="Normal 40 2 2 3 3 2 2" xfId="13997" xr:uid="{00000000-0005-0000-0000-0000BE360000}"/>
    <cellStyle name="Normal 40 2 2 3 3 2 2 3" xfId="29092" xr:uid="{00000000-0005-0000-0000-0000B8710000}"/>
    <cellStyle name="Normal 40 2 2 3 3 2 3" xfId="8977" xr:uid="{00000000-0005-0000-0000-000022230000}"/>
    <cellStyle name="Normal 40 2 2 3 3 2 3 3" xfId="24075" xr:uid="{00000000-0005-0000-0000-00001F5E0000}"/>
    <cellStyle name="Normal 40 2 2 3 3 2 5" xfId="19062" xr:uid="{00000000-0005-0000-0000-00008A4A0000}"/>
    <cellStyle name="Normal 40 2 2 3 3 3" xfId="5616" xr:uid="{00000000-0005-0000-0000-000001160000}"/>
    <cellStyle name="Normal 40 2 2 3 3 3 2" xfId="15668" xr:uid="{00000000-0005-0000-0000-0000453D0000}"/>
    <cellStyle name="Normal 40 2 2 3 3 3 2 3" xfId="30763" xr:uid="{00000000-0005-0000-0000-00003F780000}"/>
    <cellStyle name="Normal 40 2 2 3 3 3 3" xfId="10648" xr:uid="{00000000-0005-0000-0000-0000A9290000}"/>
    <cellStyle name="Normal 40 2 2 3 3 3 3 3" xfId="25746" xr:uid="{00000000-0005-0000-0000-0000A6640000}"/>
    <cellStyle name="Normal 40 2 2 3 3 3 5" xfId="20733" xr:uid="{00000000-0005-0000-0000-000011510000}"/>
    <cellStyle name="Normal 40 2 2 3 3 4" xfId="12326" xr:uid="{00000000-0005-0000-0000-000037300000}"/>
    <cellStyle name="Normal 40 2 2 3 3 4 3" xfId="27421" xr:uid="{00000000-0005-0000-0000-0000316B0000}"/>
    <cellStyle name="Normal 40 2 2 3 3 5" xfId="7305" xr:uid="{00000000-0005-0000-0000-00009A1C0000}"/>
    <cellStyle name="Normal 40 2 2 3 3 5 3" xfId="22404" xr:uid="{00000000-0005-0000-0000-000098570000}"/>
    <cellStyle name="Normal 40 2 2 3 3 7" xfId="17391" xr:uid="{00000000-0005-0000-0000-000003440000}"/>
    <cellStyle name="Normal 40 2 2 3 4" xfId="3087" xr:uid="{00000000-0005-0000-0000-0000200C0000}"/>
    <cellStyle name="Normal 40 2 2 3 4 2" xfId="13161" xr:uid="{00000000-0005-0000-0000-00007A330000}"/>
    <cellStyle name="Normal 40 2 2 3 4 2 3" xfId="28256" xr:uid="{00000000-0005-0000-0000-0000746E0000}"/>
    <cellStyle name="Normal 40 2 2 3 4 3" xfId="8141" xr:uid="{00000000-0005-0000-0000-0000DE1F0000}"/>
    <cellStyle name="Normal 40 2 2 3 4 3 3" xfId="23239" xr:uid="{00000000-0005-0000-0000-0000DB5A0000}"/>
    <cellStyle name="Normal 40 2 2 3 4 5" xfId="18226" xr:uid="{00000000-0005-0000-0000-000046470000}"/>
    <cellStyle name="Normal 40 2 2 3 5" xfId="4780" xr:uid="{00000000-0005-0000-0000-0000BD120000}"/>
    <cellStyle name="Normal 40 2 2 3 5 2" xfId="14832" xr:uid="{00000000-0005-0000-0000-0000013A0000}"/>
    <cellStyle name="Normal 40 2 2 3 5 2 3" xfId="29927" xr:uid="{00000000-0005-0000-0000-0000FB740000}"/>
    <cellStyle name="Normal 40 2 2 3 5 3" xfId="9812" xr:uid="{00000000-0005-0000-0000-000065260000}"/>
    <cellStyle name="Normal 40 2 2 3 5 3 3" xfId="24910" xr:uid="{00000000-0005-0000-0000-000062610000}"/>
    <cellStyle name="Normal 40 2 2 3 5 5" xfId="19897" xr:uid="{00000000-0005-0000-0000-0000CD4D0000}"/>
    <cellStyle name="Normal 40 2 2 3 6" xfId="11490" xr:uid="{00000000-0005-0000-0000-0000F32C0000}"/>
    <cellStyle name="Normal 40 2 2 3 6 3" xfId="26585" xr:uid="{00000000-0005-0000-0000-0000ED670000}"/>
    <cellStyle name="Normal 40 2 2 3 7" xfId="6469" xr:uid="{00000000-0005-0000-0000-000056190000}"/>
    <cellStyle name="Normal 40 2 2 3 7 3" xfId="21568" xr:uid="{00000000-0005-0000-0000-000054540000}"/>
    <cellStyle name="Normal 40 2 2 3 9" xfId="16555" xr:uid="{00000000-0005-0000-0000-0000BF400000}"/>
    <cellStyle name="Normal 40 2 2 4" xfId="1606" xr:uid="{00000000-0005-0000-0000-000056060000}"/>
    <cellStyle name="Normal 40 2 2 4 2" xfId="2445" xr:uid="{00000000-0005-0000-0000-00009D090000}"/>
    <cellStyle name="Normal 40 2 2 4 2 2" xfId="4134" xr:uid="{00000000-0005-0000-0000-000037100000}"/>
    <cellStyle name="Normal 40 2 2 4 2 2 2" xfId="14207" xr:uid="{00000000-0005-0000-0000-000090370000}"/>
    <cellStyle name="Normal 40 2 2 4 2 2 2 3" xfId="29302" xr:uid="{00000000-0005-0000-0000-00008A720000}"/>
    <cellStyle name="Normal 40 2 2 4 2 2 3" xfId="9187" xr:uid="{00000000-0005-0000-0000-0000F4230000}"/>
    <cellStyle name="Normal 40 2 2 4 2 2 3 3" xfId="24285" xr:uid="{00000000-0005-0000-0000-0000F15E0000}"/>
    <cellStyle name="Normal 40 2 2 4 2 2 5" xfId="19272" xr:uid="{00000000-0005-0000-0000-00005C4B0000}"/>
    <cellStyle name="Normal 40 2 2 4 2 3" xfId="5826" xr:uid="{00000000-0005-0000-0000-0000D3160000}"/>
    <cellStyle name="Normal 40 2 2 4 2 3 2" xfId="15878" xr:uid="{00000000-0005-0000-0000-0000173E0000}"/>
    <cellStyle name="Normal 40 2 2 4 2 3 2 3" xfId="30973" xr:uid="{00000000-0005-0000-0000-000011790000}"/>
    <cellStyle name="Normal 40 2 2 4 2 3 3" xfId="10858" xr:uid="{00000000-0005-0000-0000-00007B2A0000}"/>
    <cellStyle name="Normal 40 2 2 4 2 3 3 3" xfId="25956" xr:uid="{00000000-0005-0000-0000-000078650000}"/>
    <cellStyle name="Normal 40 2 2 4 2 3 5" xfId="20943" xr:uid="{00000000-0005-0000-0000-0000E3510000}"/>
    <cellStyle name="Normal 40 2 2 4 2 4" xfId="12536" xr:uid="{00000000-0005-0000-0000-000009310000}"/>
    <cellStyle name="Normal 40 2 2 4 2 4 3" xfId="27631" xr:uid="{00000000-0005-0000-0000-0000036C0000}"/>
    <cellStyle name="Normal 40 2 2 4 2 5" xfId="7515" xr:uid="{00000000-0005-0000-0000-00006C1D0000}"/>
    <cellStyle name="Normal 40 2 2 4 2 5 3" xfId="22614" xr:uid="{00000000-0005-0000-0000-00006A580000}"/>
    <cellStyle name="Normal 40 2 2 4 2 7" xfId="17601" xr:uid="{00000000-0005-0000-0000-0000D5440000}"/>
    <cellStyle name="Normal 40 2 2 4 3" xfId="3297" xr:uid="{00000000-0005-0000-0000-0000F20C0000}"/>
    <cellStyle name="Normal 40 2 2 4 3 2" xfId="13371" xr:uid="{00000000-0005-0000-0000-00004C340000}"/>
    <cellStyle name="Normal 40 2 2 4 3 2 3" xfId="28466" xr:uid="{00000000-0005-0000-0000-0000466F0000}"/>
    <cellStyle name="Normal 40 2 2 4 3 3" xfId="8351" xr:uid="{00000000-0005-0000-0000-0000B0200000}"/>
    <cellStyle name="Normal 40 2 2 4 3 3 3" xfId="23449" xr:uid="{00000000-0005-0000-0000-0000AD5B0000}"/>
    <cellStyle name="Normal 40 2 2 4 3 5" xfId="18436" xr:uid="{00000000-0005-0000-0000-000018480000}"/>
    <cellStyle name="Normal 40 2 2 4 4" xfId="4990" xr:uid="{00000000-0005-0000-0000-00008F130000}"/>
    <cellStyle name="Normal 40 2 2 4 4 2" xfId="15042" xr:uid="{00000000-0005-0000-0000-0000D33A0000}"/>
    <cellStyle name="Normal 40 2 2 4 4 2 3" xfId="30137" xr:uid="{00000000-0005-0000-0000-0000CD750000}"/>
    <cellStyle name="Normal 40 2 2 4 4 3" xfId="10022" xr:uid="{00000000-0005-0000-0000-000037270000}"/>
    <cellStyle name="Normal 40 2 2 4 4 3 3" xfId="25120" xr:uid="{00000000-0005-0000-0000-000034620000}"/>
    <cellStyle name="Normal 40 2 2 4 4 5" xfId="20107" xr:uid="{00000000-0005-0000-0000-00009F4E0000}"/>
    <cellStyle name="Normal 40 2 2 4 5" xfId="11700" xr:uid="{00000000-0005-0000-0000-0000C52D0000}"/>
    <cellStyle name="Normal 40 2 2 4 5 3" xfId="26795" xr:uid="{00000000-0005-0000-0000-0000BF680000}"/>
    <cellStyle name="Normal 40 2 2 4 6" xfId="6679" xr:uid="{00000000-0005-0000-0000-0000281A0000}"/>
    <cellStyle name="Normal 40 2 2 4 6 3" xfId="21778" xr:uid="{00000000-0005-0000-0000-000026550000}"/>
    <cellStyle name="Normal 40 2 2 4 8" xfId="16765" xr:uid="{00000000-0005-0000-0000-000091410000}"/>
    <cellStyle name="Normal 40 2 2 5" xfId="2027" xr:uid="{00000000-0005-0000-0000-0000FB070000}"/>
    <cellStyle name="Normal 40 2 2 5 2" xfId="3716" xr:uid="{00000000-0005-0000-0000-0000950E0000}"/>
    <cellStyle name="Normal 40 2 2 5 2 2" xfId="13789" xr:uid="{00000000-0005-0000-0000-0000EE350000}"/>
    <cellStyle name="Normal 40 2 2 5 2 2 3" xfId="28884" xr:uid="{00000000-0005-0000-0000-0000E8700000}"/>
    <cellStyle name="Normal 40 2 2 5 2 3" xfId="8769" xr:uid="{00000000-0005-0000-0000-000052220000}"/>
    <cellStyle name="Normal 40 2 2 5 2 3 3" xfId="23867" xr:uid="{00000000-0005-0000-0000-00004F5D0000}"/>
    <cellStyle name="Normal 40 2 2 5 2 5" xfId="18854" xr:uid="{00000000-0005-0000-0000-0000BA490000}"/>
    <cellStyle name="Normal 40 2 2 5 3" xfId="5408" xr:uid="{00000000-0005-0000-0000-000031150000}"/>
    <cellStyle name="Normal 40 2 2 5 3 2" xfId="15460" xr:uid="{00000000-0005-0000-0000-0000753C0000}"/>
    <cellStyle name="Normal 40 2 2 5 3 2 3" xfId="30555" xr:uid="{00000000-0005-0000-0000-00006F770000}"/>
    <cellStyle name="Normal 40 2 2 5 3 3" xfId="10440" xr:uid="{00000000-0005-0000-0000-0000D9280000}"/>
    <cellStyle name="Normal 40 2 2 5 3 3 3" xfId="25538" xr:uid="{00000000-0005-0000-0000-0000D6630000}"/>
    <cellStyle name="Normal 40 2 2 5 3 5" xfId="20525" xr:uid="{00000000-0005-0000-0000-000041500000}"/>
    <cellStyle name="Normal 40 2 2 5 4" xfId="12118" xr:uid="{00000000-0005-0000-0000-0000672F0000}"/>
    <cellStyle name="Normal 40 2 2 5 4 3" xfId="27213" xr:uid="{00000000-0005-0000-0000-0000616A0000}"/>
    <cellStyle name="Normal 40 2 2 5 5" xfId="7097" xr:uid="{00000000-0005-0000-0000-0000CA1B0000}"/>
    <cellStyle name="Normal 40 2 2 5 5 3" xfId="22196" xr:uid="{00000000-0005-0000-0000-0000C8560000}"/>
    <cellStyle name="Normal 40 2 2 5 7" xfId="17183" xr:uid="{00000000-0005-0000-0000-000033430000}"/>
    <cellStyle name="Normal 40 2 2 6" xfId="2879" xr:uid="{00000000-0005-0000-0000-0000500B0000}"/>
    <cellStyle name="Normal 40 2 2 6 2" xfId="12953" xr:uid="{00000000-0005-0000-0000-0000AA320000}"/>
    <cellStyle name="Normal 40 2 2 6 2 3" xfId="28048" xr:uid="{00000000-0005-0000-0000-0000A46D0000}"/>
    <cellStyle name="Normal 40 2 2 6 3" xfId="7933" xr:uid="{00000000-0005-0000-0000-00000E1F0000}"/>
    <cellStyle name="Normal 40 2 2 6 3 3" xfId="23031" xr:uid="{00000000-0005-0000-0000-00000B5A0000}"/>
    <cellStyle name="Normal 40 2 2 6 5" xfId="18018" xr:uid="{00000000-0005-0000-0000-000076460000}"/>
    <cellStyle name="Normal 40 2 2 7" xfId="4572" xr:uid="{00000000-0005-0000-0000-0000ED110000}"/>
    <cellStyle name="Normal 40 2 2 7 2" xfId="14624" xr:uid="{00000000-0005-0000-0000-000031390000}"/>
    <cellStyle name="Normal 40 2 2 7 2 3" xfId="29719" xr:uid="{00000000-0005-0000-0000-00002B740000}"/>
    <cellStyle name="Normal 40 2 2 7 3" xfId="9604" xr:uid="{00000000-0005-0000-0000-000095250000}"/>
    <cellStyle name="Normal 40 2 2 7 3 3" xfId="24702" xr:uid="{00000000-0005-0000-0000-000092600000}"/>
    <cellStyle name="Normal 40 2 2 7 5" xfId="19689" xr:uid="{00000000-0005-0000-0000-0000FD4C0000}"/>
    <cellStyle name="Normal 40 2 2 8" xfId="11282" xr:uid="{00000000-0005-0000-0000-0000232C0000}"/>
    <cellStyle name="Normal 40 2 2 8 3" xfId="26377" xr:uid="{00000000-0005-0000-0000-00001D670000}"/>
    <cellStyle name="Normal 40 2 2 9" xfId="6261" xr:uid="{00000000-0005-0000-0000-000086180000}"/>
    <cellStyle name="Normal 40 2 2 9 3" xfId="21360" xr:uid="{00000000-0005-0000-0000-000084530000}"/>
    <cellStyle name="Normal 40 2 3" xfId="1226" xr:uid="{00000000-0005-0000-0000-0000DA040000}"/>
    <cellStyle name="Normal 40 2 3 10" xfId="16399" xr:uid="{00000000-0005-0000-0000-000023400000}"/>
    <cellStyle name="Normal 40 2 3 2" xfId="1445" xr:uid="{00000000-0005-0000-0000-0000B5050000}"/>
    <cellStyle name="Normal 40 2 3 2 2" xfId="1866" xr:uid="{00000000-0005-0000-0000-00005A070000}"/>
    <cellStyle name="Normal 40 2 3 2 2 2" xfId="2705" xr:uid="{00000000-0005-0000-0000-0000A10A0000}"/>
    <cellStyle name="Normal 40 2 3 2 2 2 2" xfId="4394" xr:uid="{00000000-0005-0000-0000-00003B110000}"/>
    <cellStyle name="Normal 40 2 3 2 2 2 2 2" xfId="14467" xr:uid="{00000000-0005-0000-0000-000094380000}"/>
    <cellStyle name="Normal 40 2 3 2 2 2 2 2 3" xfId="29562" xr:uid="{00000000-0005-0000-0000-00008E730000}"/>
    <cellStyle name="Normal 40 2 3 2 2 2 2 3" xfId="9447" xr:uid="{00000000-0005-0000-0000-0000F8240000}"/>
    <cellStyle name="Normal 40 2 3 2 2 2 2 3 3" xfId="24545" xr:uid="{00000000-0005-0000-0000-0000F55F0000}"/>
    <cellStyle name="Normal 40 2 3 2 2 2 2 5" xfId="19532" xr:uid="{00000000-0005-0000-0000-0000604C0000}"/>
    <cellStyle name="Normal 40 2 3 2 2 2 3" xfId="6086" xr:uid="{00000000-0005-0000-0000-0000D7170000}"/>
    <cellStyle name="Normal 40 2 3 2 2 2 3 2" xfId="16138" xr:uid="{00000000-0005-0000-0000-00001B3F0000}"/>
    <cellStyle name="Normal 40 2 3 2 2 2 3 2 3" xfId="31233" xr:uid="{00000000-0005-0000-0000-0000157A0000}"/>
    <cellStyle name="Normal 40 2 3 2 2 2 3 3" xfId="11118" xr:uid="{00000000-0005-0000-0000-00007F2B0000}"/>
    <cellStyle name="Normal 40 2 3 2 2 2 3 3 3" xfId="26216" xr:uid="{00000000-0005-0000-0000-00007C660000}"/>
    <cellStyle name="Normal 40 2 3 2 2 2 3 5" xfId="21203" xr:uid="{00000000-0005-0000-0000-0000E7520000}"/>
    <cellStyle name="Normal 40 2 3 2 2 2 4" xfId="12796" xr:uid="{00000000-0005-0000-0000-00000D320000}"/>
    <cellStyle name="Normal 40 2 3 2 2 2 4 3" xfId="27891" xr:uid="{00000000-0005-0000-0000-0000076D0000}"/>
    <cellStyle name="Normal 40 2 3 2 2 2 5" xfId="7775" xr:uid="{00000000-0005-0000-0000-0000701E0000}"/>
    <cellStyle name="Normal 40 2 3 2 2 2 5 3" xfId="22874" xr:uid="{00000000-0005-0000-0000-00006E590000}"/>
    <cellStyle name="Normal 40 2 3 2 2 2 7" xfId="17861" xr:uid="{00000000-0005-0000-0000-0000D9450000}"/>
    <cellStyle name="Normal 40 2 3 2 2 3" xfId="3557" xr:uid="{00000000-0005-0000-0000-0000F60D0000}"/>
    <cellStyle name="Normal 40 2 3 2 2 3 2" xfId="13631" xr:uid="{00000000-0005-0000-0000-000050350000}"/>
    <cellStyle name="Normal 40 2 3 2 2 3 2 3" xfId="28726" xr:uid="{00000000-0005-0000-0000-00004A700000}"/>
    <cellStyle name="Normal 40 2 3 2 2 3 3" xfId="8611" xr:uid="{00000000-0005-0000-0000-0000B4210000}"/>
    <cellStyle name="Normal 40 2 3 2 2 3 3 3" xfId="23709" xr:uid="{00000000-0005-0000-0000-0000B15C0000}"/>
    <cellStyle name="Normal 40 2 3 2 2 3 5" xfId="18696" xr:uid="{00000000-0005-0000-0000-00001C490000}"/>
    <cellStyle name="Normal 40 2 3 2 2 4" xfId="5250" xr:uid="{00000000-0005-0000-0000-000093140000}"/>
    <cellStyle name="Normal 40 2 3 2 2 4 2" xfId="15302" xr:uid="{00000000-0005-0000-0000-0000D73B0000}"/>
    <cellStyle name="Normal 40 2 3 2 2 4 2 3" xfId="30397" xr:uid="{00000000-0005-0000-0000-0000D1760000}"/>
    <cellStyle name="Normal 40 2 3 2 2 4 3" xfId="10282" xr:uid="{00000000-0005-0000-0000-00003B280000}"/>
    <cellStyle name="Normal 40 2 3 2 2 4 3 3" xfId="25380" xr:uid="{00000000-0005-0000-0000-000038630000}"/>
    <cellStyle name="Normal 40 2 3 2 2 4 5" xfId="20367" xr:uid="{00000000-0005-0000-0000-0000A34F0000}"/>
    <cellStyle name="Normal 40 2 3 2 2 5" xfId="11960" xr:uid="{00000000-0005-0000-0000-0000C92E0000}"/>
    <cellStyle name="Normal 40 2 3 2 2 5 3" xfId="27055" xr:uid="{00000000-0005-0000-0000-0000C3690000}"/>
    <cellStyle name="Normal 40 2 3 2 2 6" xfId="6939" xr:uid="{00000000-0005-0000-0000-00002C1B0000}"/>
    <cellStyle name="Normal 40 2 3 2 2 6 3" xfId="22038" xr:uid="{00000000-0005-0000-0000-00002A560000}"/>
    <cellStyle name="Normal 40 2 3 2 2 8" xfId="17025" xr:uid="{00000000-0005-0000-0000-000095420000}"/>
    <cellStyle name="Normal 40 2 3 2 3" xfId="2287" xr:uid="{00000000-0005-0000-0000-0000FF080000}"/>
    <cellStyle name="Normal 40 2 3 2 3 2" xfId="3976" xr:uid="{00000000-0005-0000-0000-0000990F0000}"/>
    <cellStyle name="Normal 40 2 3 2 3 2 2" xfId="14049" xr:uid="{00000000-0005-0000-0000-0000F2360000}"/>
    <cellStyle name="Normal 40 2 3 2 3 2 2 3" xfId="29144" xr:uid="{00000000-0005-0000-0000-0000EC710000}"/>
    <cellStyle name="Normal 40 2 3 2 3 2 3" xfId="9029" xr:uid="{00000000-0005-0000-0000-000056230000}"/>
    <cellStyle name="Normal 40 2 3 2 3 2 3 3" xfId="24127" xr:uid="{00000000-0005-0000-0000-0000535E0000}"/>
    <cellStyle name="Normal 40 2 3 2 3 2 5" xfId="19114" xr:uid="{00000000-0005-0000-0000-0000BE4A0000}"/>
    <cellStyle name="Normal 40 2 3 2 3 3" xfId="5668" xr:uid="{00000000-0005-0000-0000-000035160000}"/>
    <cellStyle name="Normal 40 2 3 2 3 3 2" xfId="15720" xr:uid="{00000000-0005-0000-0000-0000793D0000}"/>
    <cellStyle name="Normal 40 2 3 2 3 3 2 3" xfId="30815" xr:uid="{00000000-0005-0000-0000-000073780000}"/>
    <cellStyle name="Normal 40 2 3 2 3 3 3" xfId="10700" xr:uid="{00000000-0005-0000-0000-0000DD290000}"/>
    <cellStyle name="Normal 40 2 3 2 3 3 3 3" xfId="25798" xr:uid="{00000000-0005-0000-0000-0000DA640000}"/>
    <cellStyle name="Normal 40 2 3 2 3 3 5" xfId="20785" xr:uid="{00000000-0005-0000-0000-000045510000}"/>
    <cellStyle name="Normal 40 2 3 2 3 4" xfId="12378" xr:uid="{00000000-0005-0000-0000-00006B300000}"/>
    <cellStyle name="Normal 40 2 3 2 3 4 3" xfId="27473" xr:uid="{00000000-0005-0000-0000-0000656B0000}"/>
    <cellStyle name="Normal 40 2 3 2 3 5" xfId="7357" xr:uid="{00000000-0005-0000-0000-0000CE1C0000}"/>
    <cellStyle name="Normal 40 2 3 2 3 5 3" xfId="22456" xr:uid="{00000000-0005-0000-0000-0000CC570000}"/>
    <cellStyle name="Normal 40 2 3 2 3 7" xfId="17443" xr:uid="{00000000-0005-0000-0000-000037440000}"/>
    <cellStyle name="Normal 40 2 3 2 4" xfId="3139" xr:uid="{00000000-0005-0000-0000-0000540C0000}"/>
    <cellStyle name="Normal 40 2 3 2 4 2" xfId="13213" xr:uid="{00000000-0005-0000-0000-0000AE330000}"/>
    <cellStyle name="Normal 40 2 3 2 4 2 3" xfId="28308" xr:uid="{00000000-0005-0000-0000-0000A86E0000}"/>
    <cellStyle name="Normal 40 2 3 2 4 3" xfId="8193" xr:uid="{00000000-0005-0000-0000-000012200000}"/>
    <cellStyle name="Normal 40 2 3 2 4 3 3" xfId="23291" xr:uid="{00000000-0005-0000-0000-00000F5B0000}"/>
    <cellStyle name="Normal 40 2 3 2 4 5" xfId="18278" xr:uid="{00000000-0005-0000-0000-00007A470000}"/>
    <cellStyle name="Normal 40 2 3 2 5" xfId="4832" xr:uid="{00000000-0005-0000-0000-0000F1120000}"/>
    <cellStyle name="Normal 40 2 3 2 5 2" xfId="14884" xr:uid="{00000000-0005-0000-0000-0000353A0000}"/>
    <cellStyle name="Normal 40 2 3 2 5 2 3" xfId="29979" xr:uid="{00000000-0005-0000-0000-00002F750000}"/>
    <cellStyle name="Normal 40 2 3 2 5 3" xfId="9864" xr:uid="{00000000-0005-0000-0000-000099260000}"/>
    <cellStyle name="Normal 40 2 3 2 5 3 3" xfId="24962" xr:uid="{00000000-0005-0000-0000-000096610000}"/>
    <cellStyle name="Normal 40 2 3 2 5 5" xfId="19949" xr:uid="{00000000-0005-0000-0000-0000014E0000}"/>
    <cellStyle name="Normal 40 2 3 2 6" xfId="11542" xr:uid="{00000000-0005-0000-0000-0000272D0000}"/>
    <cellStyle name="Normal 40 2 3 2 6 3" xfId="26637" xr:uid="{00000000-0005-0000-0000-000021680000}"/>
    <cellStyle name="Normal 40 2 3 2 7" xfId="6521" xr:uid="{00000000-0005-0000-0000-00008A190000}"/>
    <cellStyle name="Normal 40 2 3 2 7 3" xfId="21620" xr:uid="{00000000-0005-0000-0000-000088540000}"/>
    <cellStyle name="Normal 40 2 3 2 9" xfId="16607" xr:uid="{00000000-0005-0000-0000-0000F3400000}"/>
    <cellStyle name="Normal 40 2 3 3" xfId="1658" xr:uid="{00000000-0005-0000-0000-00008A060000}"/>
    <cellStyle name="Normal 40 2 3 3 2" xfId="2497" xr:uid="{00000000-0005-0000-0000-0000D1090000}"/>
    <cellStyle name="Normal 40 2 3 3 2 2" xfId="4186" xr:uid="{00000000-0005-0000-0000-00006B100000}"/>
    <cellStyle name="Normal 40 2 3 3 2 2 2" xfId="14259" xr:uid="{00000000-0005-0000-0000-0000C4370000}"/>
    <cellStyle name="Normal 40 2 3 3 2 2 2 3" xfId="29354" xr:uid="{00000000-0005-0000-0000-0000BE720000}"/>
    <cellStyle name="Normal 40 2 3 3 2 2 3" xfId="9239" xr:uid="{00000000-0005-0000-0000-000028240000}"/>
    <cellStyle name="Normal 40 2 3 3 2 2 3 3" xfId="24337" xr:uid="{00000000-0005-0000-0000-0000255F0000}"/>
    <cellStyle name="Normal 40 2 3 3 2 2 5" xfId="19324" xr:uid="{00000000-0005-0000-0000-0000904B0000}"/>
    <cellStyle name="Normal 40 2 3 3 2 3" xfId="5878" xr:uid="{00000000-0005-0000-0000-000007170000}"/>
    <cellStyle name="Normal 40 2 3 3 2 3 2" xfId="15930" xr:uid="{00000000-0005-0000-0000-00004B3E0000}"/>
    <cellStyle name="Normal 40 2 3 3 2 3 2 3" xfId="31025" xr:uid="{00000000-0005-0000-0000-000045790000}"/>
    <cellStyle name="Normal 40 2 3 3 2 3 3" xfId="10910" xr:uid="{00000000-0005-0000-0000-0000AF2A0000}"/>
    <cellStyle name="Normal 40 2 3 3 2 3 3 3" xfId="26008" xr:uid="{00000000-0005-0000-0000-0000AC650000}"/>
    <cellStyle name="Normal 40 2 3 3 2 3 5" xfId="20995" xr:uid="{00000000-0005-0000-0000-000017520000}"/>
    <cellStyle name="Normal 40 2 3 3 2 4" xfId="12588" xr:uid="{00000000-0005-0000-0000-00003D310000}"/>
    <cellStyle name="Normal 40 2 3 3 2 4 3" xfId="27683" xr:uid="{00000000-0005-0000-0000-0000376C0000}"/>
    <cellStyle name="Normal 40 2 3 3 2 5" xfId="7567" xr:uid="{00000000-0005-0000-0000-0000A01D0000}"/>
    <cellStyle name="Normal 40 2 3 3 2 5 3" xfId="22666" xr:uid="{00000000-0005-0000-0000-00009E580000}"/>
    <cellStyle name="Normal 40 2 3 3 2 7" xfId="17653" xr:uid="{00000000-0005-0000-0000-000009450000}"/>
    <cellStyle name="Normal 40 2 3 3 3" xfId="3349" xr:uid="{00000000-0005-0000-0000-0000260D0000}"/>
    <cellStyle name="Normal 40 2 3 3 3 2" xfId="13423" xr:uid="{00000000-0005-0000-0000-000080340000}"/>
    <cellStyle name="Normal 40 2 3 3 3 2 3" xfId="28518" xr:uid="{00000000-0005-0000-0000-00007A6F0000}"/>
    <cellStyle name="Normal 40 2 3 3 3 3" xfId="8403" xr:uid="{00000000-0005-0000-0000-0000E4200000}"/>
    <cellStyle name="Normal 40 2 3 3 3 3 3" xfId="23501" xr:uid="{00000000-0005-0000-0000-0000E15B0000}"/>
    <cellStyle name="Normal 40 2 3 3 3 5" xfId="18488" xr:uid="{00000000-0005-0000-0000-00004C480000}"/>
    <cellStyle name="Normal 40 2 3 3 4" xfId="5042" xr:uid="{00000000-0005-0000-0000-0000C3130000}"/>
    <cellStyle name="Normal 40 2 3 3 4 2" xfId="15094" xr:uid="{00000000-0005-0000-0000-0000073B0000}"/>
    <cellStyle name="Normal 40 2 3 3 4 2 3" xfId="30189" xr:uid="{00000000-0005-0000-0000-000001760000}"/>
    <cellStyle name="Normal 40 2 3 3 4 3" xfId="10074" xr:uid="{00000000-0005-0000-0000-00006B270000}"/>
    <cellStyle name="Normal 40 2 3 3 4 3 3" xfId="25172" xr:uid="{00000000-0005-0000-0000-000068620000}"/>
    <cellStyle name="Normal 40 2 3 3 4 5" xfId="20159" xr:uid="{00000000-0005-0000-0000-0000D34E0000}"/>
    <cellStyle name="Normal 40 2 3 3 5" xfId="11752" xr:uid="{00000000-0005-0000-0000-0000F92D0000}"/>
    <cellStyle name="Normal 40 2 3 3 5 3" xfId="26847" xr:uid="{00000000-0005-0000-0000-0000F3680000}"/>
    <cellStyle name="Normal 40 2 3 3 6" xfId="6731" xr:uid="{00000000-0005-0000-0000-00005C1A0000}"/>
    <cellStyle name="Normal 40 2 3 3 6 3" xfId="21830" xr:uid="{00000000-0005-0000-0000-00005A550000}"/>
    <cellStyle name="Normal 40 2 3 3 8" xfId="16817" xr:uid="{00000000-0005-0000-0000-0000C5410000}"/>
    <cellStyle name="Normal 40 2 3 4" xfId="2079" xr:uid="{00000000-0005-0000-0000-00002F080000}"/>
    <cellStyle name="Normal 40 2 3 4 2" xfId="3768" xr:uid="{00000000-0005-0000-0000-0000C90E0000}"/>
    <cellStyle name="Normal 40 2 3 4 2 2" xfId="13841" xr:uid="{00000000-0005-0000-0000-000022360000}"/>
    <cellStyle name="Normal 40 2 3 4 2 2 3" xfId="28936" xr:uid="{00000000-0005-0000-0000-00001C710000}"/>
    <cellStyle name="Normal 40 2 3 4 2 3" xfId="8821" xr:uid="{00000000-0005-0000-0000-000086220000}"/>
    <cellStyle name="Normal 40 2 3 4 2 3 3" xfId="23919" xr:uid="{00000000-0005-0000-0000-0000835D0000}"/>
    <cellStyle name="Normal 40 2 3 4 2 5" xfId="18906" xr:uid="{00000000-0005-0000-0000-0000EE490000}"/>
    <cellStyle name="Normal 40 2 3 4 3" xfId="5460" xr:uid="{00000000-0005-0000-0000-000065150000}"/>
    <cellStyle name="Normal 40 2 3 4 3 2" xfId="15512" xr:uid="{00000000-0005-0000-0000-0000A93C0000}"/>
    <cellStyle name="Normal 40 2 3 4 3 2 3" xfId="30607" xr:uid="{00000000-0005-0000-0000-0000A3770000}"/>
    <cellStyle name="Normal 40 2 3 4 3 3" xfId="10492" xr:uid="{00000000-0005-0000-0000-00000D290000}"/>
    <cellStyle name="Normal 40 2 3 4 3 3 3" xfId="25590" xr:uid="{00000000-0005-0000-0000-00000A640000}"/>
    <cellStyle name="Normal 40 2 3 4 3 5" xfId="20577" xr:uid="{00000000-0005-0000-0000-000075500000}"/>
    <cellStyle name="Normal 40 2 3 4 4" xfId="12170" xr:uid="{00000000-0005-0000-0000-00009B2F0000}"/>
    <cellStyle name="Normal 40 2 3 4 4 3" xfId="27265" xr:uid="{00000000-0005-0000-0000-0000956A0000}"/>
    <cellStyle name="Normal 40 2 3 4 5" xfId="7149" xr:uid="{00000000-0005-0000-0000-0000FE1B0000}"/>
    <cellStyle name="Normal 40 2 3 4 5 3" xfId="22248" xr:uid="{00000000-0005-0000-0000-0000FC560000}"/>
    <cellStyle name="Normal 40 2 3 4 7" xfId="17235" xr:uid="{00000000-0005-0000-0000-000067430000}"/>
    <cellStyle name="Normal 40 2 3 5" xfId="2931" xr:uid="{00000000-0005-0000-0000-0000840B0000}"/>
    <cellStyle name="Normal 40 2 3 5 2" xfId="13005" xr:uid="{00000000-0005-0000-0000-0000DE320000}"/>
    <cellStyle name="Normal 40 2 3 5 2 3" xfId="28100" xr:uid="{00000000-0005-0000-0000-0000D86D0000}"/>
    <cellStyle name="Normal 40 2 3 5 3" xfId="7985" xr:uid="{00000000-0005-0000-0000-0000421F0000}"/>
    <cellStyle name="Normal 40 2 3 5 3 3" xfId="23083" xr:uid="{00000000-0005-0000-0000-00003F5A0000}"/>
    <cellStyle name="Normal 40 2 3 5 5" xfId="18070" xr:uid="{00000000-0005-0000-0000-0000AA460000}"/>
    <cellStyle name="Normal 40 2 3 6" xfId="4624" xr:uid="{00000000-0005-0000-0000-000021120000}"/>
    <cellStyle name="Normal 40 2 3 6 2" xfId="14676" xr:uid="{00000000-0005-0000-0000-000065390000}"/>
    <cellStyle name="Normal 40 2 3 6 2 3" xfId="29771" xr:uid="{00000000-0005-0000-0000-00005F740000}"/>
    <cellStyle name="Normal 40 2 3 6 3" xfId="9656" xr:uid="{00000000-0005-0000-0000-0000C9250000}"/>
    <cellStyle name="Normal 40 2 3 6 3 3" xfId="24754" xr:uid="{00000000-0005-0000-0000-0000C6600000}"/>
    <cellStyle name="Normal 40 2 3 6 5" xfId="19741" xr:uid="{00000000-0005-0000-0000-0000314D0000}"/>
    <cellStyle name="Normal 40 2 3 7" xfId="11334" xr:uid="{00000000-0005-0000-0000-0000572C0000}"/>
    <cellStyle name="Normal 40 2 3 7 3" xfId="26429" xr:uid="{00000000-0005-0000-0000-000051670000}"/>
    <cellStyle name="Normal 40 2 3 8" xfId="6313" xr:uid="{00000000-0005-0000-0000-0000BA180000}"/>
    <cellStyle name="Normal 40 2 3 8 3" xfId="21412" xr:uid="{00000000-0005-0000-0000-0000B8530000}"/>
    <cellStyle name="Normal 40 2 4" xfId="1339" xr:uid="{00000000-0005-0000-0000-00004B050000}"/>
    <cellStyle name="Normal 40 2 4 2" xfId="1762" xr:uid="{00000000-0005-0000-0000-0000F2060000}"/>
    <cellStyle name="Normal 40 2 4 2 2" xfId="2601" xr:uid="{00000000-0005-0000-0000-0000390A0000}"/>
    <cellStyle name="Normal 40 2 4 2 2 2" xfId="4290" xr:uid="{00000000-0005-0000-0000-0000D3100000}"/>
    <cellStyle name="Normal 40 2 4 2 2 2 2" xfId="14363" xr:uid="{00000000-0005-0000-0000-00002C380000}"/>
    <cellStyle name="Normal 40 2 4 2 2 2 2 3" xfId="29458" xr:uid="{00000000-0005-0000-0000-000026730000}"/>
    <cellStyle name="Normal 40 2 4 2 2 2 3" xfId="9343" xr:uid="{00000000-0005-0000-0000-000090240000}"/>
    <cellStyle name="Normal 40 2 4 2 2 2 3 3" xfId="24441" xr:uid="{00000000-0005-0000-0000-00008D5F0000}"/>
    <cellStyle name="Normal 40 2 4 2 2 2 5" xfId="19428" xr:uid="{00000000-0005-0000-0000-0000F84B0000}"/>
    <cellStyle name="Normal 40 2 4 2 2 3" xfId="5982" xr:uid="{00000000-0005-0000-0000-00006F170000}"/>
    <cellStyle name="Normal 40 2 4 2 2 3 2" xfId="16034" xr:uid="{00000000-0005-0000-0000-0000B33E0000}"/>
    <cellStyle name="Normal 40 2 4 2 2 3 2 3" xfId="31129" xr:uid="{00000000-0005-0000-0000-0000AD790000}"/>
    <cellStyle name="Normal 40 2 4 2 2 3 3" xfId="11014" xr:uid="{00000000-0005-0000-0000-0000172B0000}"/>
    <cellStyle name="Normal 40 2 4 2 2 3 3 3" xfId="26112" xr:uid="{00000000-0005-0000-0000-000014660000}"/>
    <cellStyle name="Normal 40 2 4 2 2 3 5" xfId="21099" xr:uid="{00000000-0005-0000-0000-00007F520000}"/>
    <cellStyle name="Normal 40 2 4 2 2 4" xfId="12692" xr:uid="{00000000-0005-0000-0000-0000A5310000}"/>
    <cellStyle name="Normal 40 2 4 2 2 4 3" xfId="27787" xr:uid="{00000000-0005-0000-0000-00009F6C0000}"/>
    <cellStyle name="Normal 40 2 4 2 2 5" xfId="7671" xr:uid="{00000000-0005-0000-0000-0000081E0000}"/>
    <cellStyle name="Normal 40 2 4 2 2 5 3" xfId="22770" xr:uid="{00000000-0005-0000-0000-000006590000}"/>
    <cellStyle name="Normal 40 2 4 2 2 7" xfId="17757" xr:uid="{00000000-0005-0000-0000-000071450000}"/>
    <cellStyle name="Normal 40 2 4 2 3" xfId="3453" xr:uid="{00000000-0005-0000-0000-00008E0D0000}"/>
    <cellStyle name="Normal 40 2 4 2 3 2" xfId="13527" xr:uid="{00000000-0005-0000-0000-0000E8340000}"/>
    <cellStyle name="Normal 40 2 4 2 3 2 3" xfId="28622" xr:uid="{00000000-0005-0000-0000-0000E26F0000}"/>
    <cellStyle name="Normal 40 2 4 2 3 3" xfId="8507" xr:uid="{00000000-0005-0000-0000-00004C210000}"/>
    <cellStyle name="Normal 40 2 4 2 3 3 3" xfId="23605" xr:uid="{00000000-0005-0000-0000-0000495C0000}"/>
    <cellStyle name="Normal 40 2 4 2 3 5" xfId="18592" xr:uid="{00000000-0005-0000-0000-0000B4480000}"/>
    <cellStyle name="Normal 40 2 4 2 4" xfId="5146" xr:uid="{00000000-0005-0000-0000-00002B140000}"/>
    <cellStyle name="Normal 40 2 4 2 4 2" xfId="15198" xr:uid="{00000000-0005-0000-0000-00006F3B0000}"/>
    <cellStyle name="Normal 40 2 4 2 4 2 3" xfId="30293" xr:uid="{00000000-0005-0000-0000-000069760000}"/>
    <cellStyle name="Normal 40 2 4 2 4 3" xfId="10178" xr:uid="{00000000-0005-0000-0000-0000D3270000}"/>
    <cellStyle name="Normal 40 2 4 2 4 3 3" xfId="25276" xr:uid="{00000000-0005-0000-0000-0000D0620000}"/>
    <cellStyle name="Normal 40 2 4 2 4 5" xfId="20263" xr:uid="{00000000-0005-0000-0000-00003B4F0000}"/>
    <cellStyle name="Normal 40 2 4 2 5" xfId="11856" xr:uid="{00000000-0005-0000-0000-0000612E0000}"/>
    <cellStyle name="Normal 40 2 4 2 5 3" xfId="26951" xr:uid="{00000000-0005-0000-0000-00005B690000}"/>
    <cellStyle name="Normal 40 2 4 2 6" xfId="6835" xr:uid="{00000000-0005-0000-0000-0000C41A0000}"/>
    <cellStyle name="Normal 40 2 4 2 6 3" xfId="21934" xr:uid="{00000000-0005-0000-0000-0000C2550000}"/>
    <cellStyle name="Normal 40 2 4 2 8" xfId="16921" xr:uid="{00000000-0005-0000-0000-00002D420000}"/>
    <cellStyle name="Normal 40 2 4 3" xfId="2183" xr:uid="{00000000-0005-0000-0000-000097080000}"/>
    <cellStyle name="Normal 40 2 4 3 2" xfId="3872" xr:uid="{00000000-0005-0000-0000-0000310F0000}"/>
    <cellStyle name="Normal 40 2 4 3 2 2" xfId="13945" xr:uid="{00000000-0005-0000-0000-00008A360000}"/>
    <cellStyle name="Normal 40 2 4 3 2 2 3" xfId="29040" xr:uid="{00000000-0005-0000-0000-000084710000}"/>
    <cellStyle name="Normal 40 2 4 3 2 3" xfId="8925" xr:uid="{00000000-0005-0000-0000-0000EE220000}"/>
    <cellStyle name="Normal 40 2 4 3 2 3 3" xfId="24023" xr:uid="{00000000-0005-0000-0000-0000EB5D0000}"/>
    <cellStyle name="Normal 40 2 4 3 2 5" xfId="19010" xr:uid="{00000000-0005-0000-0000-0000564A0000}"/>
    <cellStyle name="Normal 40 2 4 3 3" xfId="5564" xr:uid="{00000000-0005-0000-0000-0000CD150000}"/>
    <cellStyle name="Normal 40 2 4 3 3 2" xfId="15616" xr:uid="{00000000-0005-0000-0000-0000113D0000}"/>
    <cellStyle name="Normal 40 2 4 3 3 2 3" xfId="30711" xr:uid="{00000000-0005-0000-0000-00000B780000}"/>
    <cellStyle name="Normal 40 2 4 3 3 3" xfId="10596" xr:uid="{00000000-0005-0000-0000-000075290000}"/>
    <cellStyle name="Normal 40 2 4 3 3 3 3" xfId="25694" xr:uid="{00000000-0005-0000-0000-000072640000}"/>
    <cellStyle name="Normal 40 2 4 3 3 5" xfId="20681" xr:uid="{00000000-0005-0000-0000-0000DD500000}"/>
    <cellStyle name="Normal 40 2 4 3 4" xfId="12274" xr:uid="{00000000-0005-0000-0000-000003300000}"/>
    <cellStyle name="Normal 40 2 4 3 4 3" xfId="27369" xr:uid="{00000000-0005-0000-0000-0000FD6A0000}"/>
    <cellStyle name="Normal 40 2 4 3 5" xfId="7253" xr:uid="{00000000-0005-0000-0000-0000661C0000}"/>
    <cellStyle name="Normal 40 2 4 3 5 3" xfId="22352" xr:uid="{00000000-0005-0000-0000-000064570000}"/>
    <cellStyle name="Normal 40 2 4 3 7" xfId="17339" xr:uid="{00000000-0005-0000-0000-0000CF430000}"/>
    <cellStyle name="Normal 40 2 4 4" xfId="3035" xr:uid="{00000000-0005-0000-0000-0000EC0B0000}"/>
    <cellStyle name="Normal 40 2 4 4 2" xfId="13109" xr:uid="{00000000-0005-0000-0000-000046330000}"/>
    <cellStyle name="Normal 40 2 4 4 2 3" xfId="28204" xr:uid="{00000000-0005-0000-0000-0000406E0000}"/>
    <cellStyle name="Normal 40 2 4 4 3" xfId="8089" xr:uid="{00000000-0005-0000-0000-0000AA1F0000}"/>
    <cellStyle name="Normal 40 2 4 4 3 3" xfId="23187" xr:uid="{00000000-0005-0000-0000-0000A75A0000}"/>
    <cellStyle name="Normal 40 2 4 4 5" xfId="18174" xr:uid="{00000000-0005-0000-0000-000012470000}"/>
    <cellStyle name="Normal 40 2 4 5" xfId="4728" xr:uid="{00000000-0005-0000-0000-000089120000}"/>
    <cellStyle name="Normal 40 2 4 5 2" xfId="14780" xr:uid="{00000000-0005-0000-0000-0000CD390000}"/>
    <cellStyle name="Normal 40 2 4 5 2 3" xfId="29875" xr:uid="{00000000-0005-0000-0000-0000C7740000}"/>
    <cellStyle name="Normal 40 2 4 5 3" xfId="9760" xr:uid="{00000000-0005-0000-0000-000031260000}"/>
    <cellStyle name="Normal 40 2 4 5 3 3" xfId="24858" xr:uid="{00000000-0005-0000-0000-00002E610000}"/>
    <cellStyle name="Normal 40 2 4 5 5" xfId="19845" xr:uid="{00000000-0005-0000-0000-0000994D0000}"/>
    <cellStyle name="Normal 40 2 4 6" xfId="11438" xr:uid="{00000000-0005-0000-0000-0000BF2C0000}"/>
    <cellStyle name="Normal 40 2 4 6 3" xfId="26533" xr:uid="{00000000-0005-0000-0000-0000B9670000}"/>
    <cellStyle name="Normal 40 2 4 7" xfId="6417" xr:uid="{00000000-0005-0000-0000-000022190000}"/>
    <cellStyle name="Normal 40 2 4 7 3" xfId="21516" xr:uid="{00000000-0005-0000-0000-000020540000}"/>
    <cellStyle name="Normal 40 2 4 9" xfId="16503" xr:uid="{00000000-0005-0000-0000-00008B400000}"/>
    <cellStyle name="Normal 40 2 5" xfId="1552" xr:uid="{00000000-0005-0000-0000-000020060000}"/>
    <cellStyle name="Normal 40 2 5 2" xfId="2393" xr:uid="{00000000-0005-0000-0000-000069090000}"/>
    <cellStyle name="Normal 40 2 5 2 2" xfId="4082" xr:uid="{00000000-0005-0000-0000-000003100000}"/>
    <cellStyle name="Normal 40 2 5 2 2 2" xfId="14155" xr:uid="{00000000-0005-0000-0000-00005C370000}"/>
    <cellStyle name="Normal 40 2 5 2 2 2 3" xfId="29250" xr:uid="{00000000-0005-0000-0000-000056720000}"/>
    <cellStyle name="Normal 40 2 5 2 2 3" xfId="9135" xr:uid="{00000000-0005-0000-0000-0000C0230000}"/>
    <cellStyle name="Normal 40 2 5 2 2 3 3" xfId="24233" xr:uid="{00000000-0005-0000-0000-0000BD5E0000}"/>
    <cellStyle name="Normal 40 2 5 2 2 5" xfId="19220" xr:uid="{00000000-0005-0000-0000-0000284B0000}"/>
    <cellStyle name="Normal 40 2 5 2 3" xfId="5774" xr:uid="{00000000-0005-0000-0000-00009F160000}"/>
    <cellStyle name="Normal 40 2 5 2 3 2" xfId="15826" xr:uid="{00000000-0005-0000-0000-0000E33D0000}"/>
    <cellStyle name="Normal 40 2 5 2 3 2 3" xfId="30921" xr:uid="{00000000-0005-0000-0000-0000DD780000}"/>
    <cellStyle name="Normal 40 2 5 2 3 3" xfId="10806" xr:uid="{00000000-0005-0000-0000-0000472A0000}"/>
    <cellStyle name="Normal 40 2 5 2 3 3 3" xfId="25904" xr:uid="{00000000-0005-0000-0000-000044650000}"/>
    <cellStyle name="Normal 40 2 5 2 3 5" xfId="20891" xr:uid="{00000000-0005-0000-0000-0000AF510000}"/>
    <cellStyle name="Normal 40 2 5 2 4" xfId="12484" xr:uid="{00000000-0005-0000-0000-0000D5300000}"/>
    <cellStyle name="Normal 40 2 5 2 4 3" xfId="27579" xr:uid="{00000000-0005-0000-0000-0000CF6B0000}"/>
    <cellStyle name="Normal 40 2 5 2 5" xfId="7463" xr:uid="{00000000-0005-0000-0000-0000381D0000}"/>
    <cellStyle name="Normal 40 2 5 2 5 3" xfId="22562" xr:uid="{00000000-0005-0000-0000-000036580000}"/>
    <cellStyle name="Normal 40 2 5 2 7" xfId="17549" xr:uid="{00000000-0005-0000-0000-0000A1440000}"/>
    <cellStyle name="Normal 40 2 5 3" xfId="3245" xr:uid="{00000000-0005-0000-0000-0000BE0C0000}"/>
    <cellStyle name="Normal 40 2 5 3 2" xfId="13319" xr:uid="{00000000-0005-0000-0000-000018340000}"/>
    <cellStyle name="Normal 40 2 5 3 2 3" xfId="28414" xr:uid="{00000000-0005-0000-0000-0000126F0000}"/>
    <cellStyle name="Normal 40 2 5 3 3" xfId="8299" xr:uid="{00000000-0005-0000-0000-00007C200000}"/>
    <cellStyle name="Normal 40 2 5 3 3 3" xfId="23397" xr:uid="{00000000-0005-0000-0000-0000795B0000}"/>
    <cellStyle name="Normal 40 2 5 3 5" xfId="18384" xr:uid="{00000000-0005-0000-0000-0000E4470000}"/>
    <cellStyle name="Normal 40 2 5 4" xfId="4938" xr:uid="{00000000-0005-0000-0000-00005B130000}"/>
    <cellStyle name="Normal 40 2 5 4 2" xfId="14990" xr:uid="{00000000-0005-0000-0000-00009F3A0000}"/>
    <cellStyle name="Normal 40 2 5 4 2 3" xfId="30085" xr:uid="{00000000-0005-0000-0000-000099750000}"/>
    <cellStyle name="Normal 40 2 5 4 3" xfId="9970" xr:uid="{00000000-0005-0000-0000-000003270000}"/>
    <cellStyle name="Normal 40 2 5 4 3 3" xfId="25068" xr:uid="{00000000-0005-0000-0000-000000620000}"/>
    <cellStyle name="Normal 40 2 5 4 5" xfId="20055" xr:uid="{00000000-0005-0000-0000-00006B4E0000}"/>
    <cellStyle name="Normal 40 2 5 5" xfId="11648" xr:uid="{00000000-0005-0000-0000-0000912D0000}"/>
    <cellStyle name="Normal 40 2 5 5 3" xfId="26743" xr:uid="{00000000-0005-0000-0000-00008B680000}"/>
    <cellStyle name="Normal 40 2 5 6" xfId="6627" xr:uid="{00000000-0005-0000-0000-0000F4190000}"/>
    <cellStyle name="Normal 40 2 5 6 3" xfId="21726" xr:uid="{00000000-0005-0000-0000-0000F2540000}"/>
    <cellStyle name="Normal 40 2 5 8" xfId="16713" xr:uid="{00000000-0005-0000-0000-00005D410000}"/>
    <cellStyle name="Normal 40 2 6" xfId="1973" xr:uid="{00000000-0005-0000-0000-0000C5070000}"/>
    <cellStyle name="Normal 40 2 6 2" xfId="3664" xr:uid="{00000000-0005-0000-0000-0000610E0000}"/>
    <cellStyle name="Normal 40 2 6 2 2" xfId="13737" xr:uid="{00000000-0005-0000-0000-0000BA350000}"/>
    <cellStyle name="Normal 40 2 6 2 2 3" xfId="28832" xr:uid="{00000000-0005-0000-0000-0000B4700000}"/>
    <cellStyle name="Normal 40 2 6 2 3" xfId="8717" xr:uid="{00000000-0005-0000-0000-00001E220000}"/>
    <cellStyle name="Normal 40 2 6 2 3 3" xfId="23815" xr:uid="{00000000-0005-0000-0000-00001B5D0000}"/>
    <cellStyle name="Normal 40 2 6 2 5" xfId="18802" xr:uid="{00000000-0005-0000-0000-000086490000}"/>
    <cellStyle name="Normal 40 2 6 3" xfId="5356" xr:uid="{00000000-0005-0000-0000-0000FD140000}"/>
    <cellStyle name="Normal 40 2 6 3 2" xfId="15408" xr:uid="{00000000-0005-0000-0000-0000413C0000}"/>
    <cellStyle name="Normal 40 2 6 3 2 3" xfId="30503" xr:uid="{00000000-0005-0000-0000-00003B770000}"/>
    <cellStyle name="Normal 40 2 6 3 3" xfId="10388" xr:uid="{00000000-0005-0000-0000-0000A5280000}"/>
    <cellStyle name="Normal 40 2 6 3 3 3" xfId="25486" xr:uid="{00000000-0005-0000-0000-0000A2630000}"/>
    <cellStyle name="Normal 40 2 6 3 5" xfId="20473" xr:uid="{00000000-0005-0000-0000-00000D500000}"/>
    <cellStyle name="Normal 40 2 6 4" xfId="12066" xr:uid="{00000000-0005-0000-0000-0000332F0000}"/>
    <cellStyle name="Normal 40 2 6 4 3" xfId="27161" xr:uid="{00000000-0005-0000-0000-00002D6A0000}"/>
    <cellStyle name="Normal 40 2 6 5" xfId="7045" xr:uid="{00000000-0005-0000-0000-0000961B0000}"/>
    <cellStyle name="Normal 40 2 6 5 3" xfId="22144" xr:uid="{00000000-0005-0000-0000-000094560000}"/>
    <cellStyle name="Normal 40 2 6 7" xfId="17131" xr:uid="{00000000-0005-0000-0000-0000FF420000}"/>
    <cellStyle name="Normal 40 2 7" xfId="2823" xr:uid="{00000000-0005-0000-0000-0000180B0000}"/>
    <cellStyle name="Normal 40 2 7 2" xfId="12901" xr:uid="{00000000-0005-0000-0000-000076320000}"/>
    <cellStyle name="Normal 40 2 7 2 3" xfId="27996" xr:uid="{00000000-0005-0000-0000-0000706D0000}"/>
    <cellStyle name="Normal 40 2 7 3" xfId="7881" xr:uid="{00000000-0005-0000-0000-0000DA1E0000}"/>
    <cellStyle name="Normal 40 2 7 3 3" xfId="22979" xr:uid="{00000000-0005-0000-0000-0000D7590000}"/>
    <cellStyle name="Normal 40 2 7 5" xfId="17966" xr:uid="{00000000-0005-0000-0000-000042460000}"/>
    <cellStyle name="Normal 40 2 8" xfId="4517" xr:uid="{00000000-0005-0000-0000-0000B6110000}"/>
    <cellStyle name="Normal 40 2 8 2" xfId="14572" xr:uid="{00000000-0005-0000-0000-0000FD380000}"/>
    <cellStyle name="Normal 40 2 8 2 3" xfId="29667" xr:uid="{00000000-0005-0000-0000-0000F7730000}"/>
    <cellStyle name="Normal 40 2 8 3" xfId="9552" xr:uid="{00000000-0005-0000-0000-000061250000}"/>
    <cellStyle name="Normal 40 2 8 3 3" xfId="24650" xr:uid="{00000000-0005-0000-0000-00005E600000}"/>
    <cellStyle name="Normal 40 2 8 5" xfId="19637" xr:uid="{00000000-0005-0000-0000-0000C94C0000}"/>
    <cellStyle name="Normal 40 2 9" xfId="11228" xr:uid="{00000000-0005-0000-0000-0000ED2B0000}"/>
    <cellStyle name="Normal 40 2 9 3" xfId="26325" xr:uid="{00000000-0005-0000-0000-0000E9660000}"/>
    <cellStyle name="Normal 41" xfId="165" xr:uid="{00000000-0005-0000-0000-0000AB000000}"/>
    <cellStyle name="Normal 41 2" xfId="847" xr:uid="{00000000-0005-0000-0000-00005E030000}"/>
    <cellStyle name="Normal 41 2 10" xfId="6208" xr:uid="{00000000-0005-0000-0000-000051180000}"/>
    <cellStyle name="Normal 41 2 10 3" xfId="21309" xr:uid="{00000000-0005-0000-0000-000051530000}"/>
    <cellStyle name="Normal 41 2 12" xfId="16294" xr:uid="{00000000-0005-0000-0000-0000BA3F0000}"/>
    <cellStyle name="Normal 41 2 2" xfId="1173" xr:uid="{00000000-0005-0000-0000-0000A5040000}"/>
    <cellStyle name="Normal 41 2 2 11" xfId="16348" xr:uid="{00000000-0005-0000-0000-0000F03F0000}"/>
    <cellStyle name="Normal 41 2 2 2" xfId="1281" xr:uid="{00000000-0005-0000-0000-000011050000}"/>
    <cellStyle name="Normal 41 2 2 2 10" xfId="16452" xr:uid="{00000000-0005-0000-0000-000058400000}"/>
    <cellStyle name="Normal 41 2 2 2 2" xfId="1498" xr:uid="{00000000-0005-0000-0000-0000EA050000}"/>
    <cellStyle name="Normal 41 2 2 2 2 2" xfId="1919" xr:uid="{00000000-0005-0000-0000-00008F070000}"/>
    <cellStyle name="Normal 41 2 2 2 2 2 2" xfId="2758" xr:uid="{00000000-0005-0000-0000-0000D60A0000}"/>
    <cellStyle name="Normal 41 2 2 2 2 2 2 2" xfId="4447" xr:uid="{00000000-0005-0000-0000-000070110000}"/>
    <cellStyle name="Normal 41 2 2 2 2 2 2 2 2" xfId="14520" xr:uid="{00000000-0005-0000-0000-0000C9380000}"/>
    <cellStyle name="Normal 41 2 2 2 2 2 2 2 2 3" xfId="29615" xr:uid="{00000000-0005-0000-0000-0000C3730000}"/>
    <cellStyle name="Normal 41 2 2 2 2 2 2 2 3" xfId="9500" xr:uid="{00000000-0005-0000-0000-00002D250000}"/>
    <cellStyle name="Normal 41 2 2 2 2 2 2 2 3 3" xfId="24598" xr:uid="{00000000-0005-0000-0000-00002A600000}"/>
    <cellStyle name="Normal 41 2 2 2 2 2 2 2 5" xfId="19585" xr:uid="{00000000-0005-0000-0000-0000954C0000}"/>
    <cellStyle name="Normal 41 2 2 2 2 2 2 3" xfId="6139" xr:uid="{00000000-0005-0000-0000-00000C180000}"/>
    <cellStyle name="Normal 41 2 2 2 2 2 2 3 2" xfId="16191" xr:uid="{00000000-0005-0000-0000-0000503F0000}"/>
    <cellStyle name="Normal 41 2 2 2 2 2 2 3 2 3" xfId="31286" xr:uid="{00000000-0005-0000-0000-00004A7A0000}"/>
    <cellStyle name="Normal 41 2 2 2 2 2 2 3 3" xfId="11171" xr:uid="{00000000-0005-0000-0000-0000B42B0000}"/>
    <cellStyle name="Normal 41 2 2 2 2 2 2 3 3 3" xfId="26269" xr:uid="{00000000-0005-0000-0000-0000B1660000}"/>
    <cellStyle name="Normal 41 2 2 2 2 2 2 3 5" xfId="21256" xr:uid="{00000000-0005-0000-0000-00001C530000}"/>
    <cellStyle name="Normal 41 2 2 2 2 2 2 4" xfId="12849" xr:uid="{00000000-0005-0000-0000-000042320000}"/>
    <cellStyle name="Normal 41 2 2 2 2 2 2 4 3" xfId="27944" xr:uid="{00000000-0005-0000-0000-00003C6D0000}"/>
    <cellStyle name="Normal 41 2 2 2 2 2 2 5" xfId="7828" xr:uid="{00000000-0005-0000-0000-0000A51E0000}"/>
    <cellStyle name="Normal 41 2 2 2 2 2 2 5 3" xfId="22927" xr:uid="{00000000-0005-0000-0000-0000A3590000}"/>
    <cellStyle name="Normal 41 2 2 2 2 2 2 7" xfId="17914" xr:uid="{00000000-0005-0000-0000-00000E460000}"/>
    <cellStyle name="Normal 41 2 2 2 2 2 3" xfId="3610" xr:uid="{00000000-0005-0000-0000-00002B0E0000}"/>
    <cellStyle name="Normal 41 2 2 2 2 2 3 2" xfId="13684" xr:uid="{00000000-0005-0000-0000-000085350000}"/>
    <cellStyle name="Normal 41 2 2 2 2 2 3 2 3" xfId="28779" xr:uid="{00000000-0005-0000-0000-00007F700000}"/>
    <cellStyle name="Normal 41 2 2 2 2 2 3 3" xfId="8664" xr:uid="{00000000-0005-0000-0000-0000E9210000}"/>
    <cellStyle name="Normal 41 2 2 2 2 2 3 3 3" xfId="23762" xr:uid="{00000000-0005-0000-0000-0000E65C0000}"/>
    <cellStyle name="Normal 41 2 2 2 2 2 3 5" xfId="18749" xr:uid="{00000000-0005-0000-0000-000051490000}"/>
    <cellStyle name="Normal 41 2 2 2 2 2 4" xfId="5303" xr:uid="{00000000-0005-0000-0000-0000C8140000}"/>
    <cellStyle name="Normal 41 2 2 2 2 2 4 2" xfId="15355" xr:uid="{00000000-0005-0000-0000-00000C3C0000}"/>
    <cellStyle name="Normal 41 2 2 2 2 2 4 2 3" xfId="30450" xr:uid="{00000000-0005-0000-0000-000006770000}"/>
    <cellStyle name="Normal 41 2 2 2 2 2 4 3" xfId="10335" xr:uid="{00000000-0005-0000-0000-000070280000}"/>
    <cellStyle name="Normal 41 2 2 2 2 2 4 3 3" xfId="25433" xr:uid="{00000000-0005-0000-0000-00006D630000}"/>
    <cellStyle name="Normal 41 2 2 2 2 2 4 5" xfId="20420" xr:uid="{00000000-0005-0000-0000-0000D84F0000}"/>
    <cellStyle name="Normal 41 2 2 2 2 2 5" xfId="12013" xr:uid="{00000000-0005-0000-0000-0000FE2E0000}"/>
    <cellStyle name="Normal 41 2 2 2 2 2 5 3" xfId="27108" xr:uid="{00000000-0005-0000-0000-0000F8690000}"/>
    <cellStyle name="Normal 41 2 2 2 2 2 6" xfId="6992" xr:uid="{00000000-0005-0000-0000-0000611B0000}"/>
    <cellStyle name="Normal 41 2 2 2 2 2 6 3" xfId="22091" xr:uid="{00000000-0005-0000-0000-00005F560000}"/>
    <cellStyle name="Normal 41 2 2 2 2 2 8" xfId="17078" xr:uid="{00000000-0005-0000-0000-0000CA420000}"/>
    <cellStyle name="Normal 41 2 2 2 2 3" xfId="2340" xr:uid="{00000000-0005-0000-0000-000034090000}"/>
    <cellStyle name="Normal 41 2 2 2 2 3 2" xfId="4029" xr:uid="{00000000-0005-0000-0000-0000CE0F0000}"/>
    <cellStyle name="Normal 41 2 2 2 2 3 2 2" xfId="14102" xr:uid="{00000000-0005-0000-0000-000027370000}"/>
    <cellStyle name="Normal 41 2 2 2 2 3 2 2 3" xfId="29197" xr:uid="{00000000-0005-0000-0000-000021720000}"/>
    <cellStyle name="Normal 41 2 2 2 2 3 2 3" xfId="9082" xr:uid="{00000000-0005-0000-0000-00008B230000}"/>
    <cellStyle name="Normal 41 2 2 2 2 3 2 3 3" xfId="24180" xr:uid="{00000000-0005-0000-0000-0000885E0000}"/>
    <cellStyle name="Normal 41 2 2 2 2 3 2 5" xfId="19167" xr:uid="{00000000-0005-0000-0000-0000F34A0000}"/>
    <cellStyle name="Normal 41 2 2 2 2 3 3" xfId="5721" xr:uid="{00000000-0005-0000-0000-00006A160000}"/>
    <cellStyle name="Normal 41 2 2 2 2 3 3 2" xfId="15773" xr:uid="{00000000-0005-0000-0000-0000AE3D0000}"/>
    <cellStyle name="Normal 41 2 2 2 2 3 3 2 3" xfId="30868" xr:uid="{00000000-0005-0000-0000-0000A8780000}"/>
    <cellStyle name="Normal 41 2 2 2 2 3 3 3" xfId="10753" xr:uid="{00000000-0005-0000-0000-0000122A0000}"/>
    <cellStyle name="Normal 41 2 2 2 2 3 3 3 3" xfId="25851" xr:uid="{00000000-0005-0000-0000-00000F650000}"/>
    <cellStyle name="Normal 41 2 2 2 2 3 3 5" xfId="20838" xr:uid="{00000000-0005-0000-0000-00007A510000}"/>
    <cellStyle name="Normal 41 2 2 2 2 3 4" xfId="12431" xr:uid="{00000000-0005-0000-0000-0000A0300000}"/>
    <cellStyle name="Normal 41 2 2 2 2 3 4 3" xfId="27526" xr:uid="{00000000-0005-0000-0000-00009A6B0000}"/>
    <cellStyle name="Normal 41 2 2 2 2 3 5" xfId="7410" xr:uid="{00000000-0005-0000-0000-0000031D0000}"/>
    <cellStyle name="Normal 41 2 2 2 2 3 5 3" xfId="22509" xr:uid="{00000000-0005-0000-0000-000001580000}"/>
    <cellStyle name="Normal 41 2 2 2 2 3 7" xfId="17496" xr:uid="{00000000-0005-0000-0000-00006C440000}"/>
    <cellStyle name="Normal 41 2 2 2 2 4" xfId="3192" xr:uid="{00000000-0005-0000-0000-0000890C0000}"/>
    <cellStyle name="Normal 41 2 2 2 2 4 2" xfId="13266" xr:uid="{00000000-0005-0000-0000-0000E3330000}"/>
    <cellStyle name="Normal 41 2 2 2 2 4 2 3" xfId="28361" xr:uid="{00000000-0005-0000-0000-0000DD6E0000}"/>
    <cellStyle name="Normal 41 2 2 2 2 4 3" xfId="8246" xr:uid="{00000000-0005-0000-0000-000047200000}"/>
    <cellStyle name="Normal 41 2 2 2 2 4 3 3" xfId="23344" xr:uid="{00000000-0005-0000-0000-0000445B0000}"/>
    <cellStyle name="Normal 41 2 2 2 2 4 5" xfId="18331" xr:uid="{00000000-0005-0000-0000-0000AF470000}"/>
    <cellStyle name="Normal 41 2 2 2 2 5" xfId="4885" xr:uid="{00000000-0005-0000-0000-000026130000}"/>
    <cellStyle name="Normal 41 2 2 2 2 5 2" xfId="14937" xr:uid="{00000000-0005-0000-0000-00006A3A0000}"/>
    <cellStyle name="Normal 41 2 2 2 2 5 2 3" xfId="30032" xr:uid="{00000000-0005-0000-0000-000064750000}"/>
    <cellStyle name="Normal 41 2 2 2 2 5 3" xfId="9917" xr:uid="{00000000-0005-0000-0000-0000CE260000}"/>
    <cellStyle name="Normal 41 2 2 2 2 5 3 3" xfId="25015" xr:uid="{00000000-0005-0000-0000-0000CB610000}"/>
    <cellStyle name="Normal 41 2 2 2 2 5 5" xfId="20002" xr:uid="{00000000-0005-0000-0000-0000364E0000}"/>
    <cellStyle name="Normal 41 2 2 2 2 6" xfId="11595" xr:uid="{00000000-0005-0000-0000-00005C2D0000}"/>
    <cellStyle name="Normal 41 2 2 2 2 6 3" xfId="26690" xr:uid="{00000000-0005-0000-0000-000056680000}"/>
    <cellStyle name="Normal 41 2 2 2 2 7" xfId="6574" xr:uid="{00000000-0005-0000-0000-0000BF190000}"/>
    <cellStyle name="Normal 41 2 2 2 2 7 3" xfId="21673" xr:uid="{00000000-0005-0000-0000-0000BD540000}"/>
    <cellStyle name="Normal 41 2 2 2 2 9" xfId="16660" xr:uid="{00000000-0005-0000-0000-000028410000}"/>
    <cellStyle name="Normal 41 2 2 2 3" xfId="1711" xr:uid="{00000000-0005-0000-0000-0000BF060000}"/>
    <cellStyle name="Normal 41 2 2 2 3 2" xfId="2550" xr:uid="{00000000-0005-0000-0000-0000060A0000}"/>
    <cellStyle name="Normal 41 2 2 2 3 2 2" xfId="4239" xr:uid="{00000000-0005-0000-0000-0000A0100000}"/>
    <cellStyle name="Normal 41 2 2 2 3 2 2 2" xfId="14312" xr:uid="{00000000-0005-0000-0000-0000F9370000}"/>
    <cellStyle name="Normal 41 2 2 2 3 2 2 2 3" xfId="29407" xr:uid="{00000000-0005-0000-0000-0000F3720000}"/>
    <cellStyle name="Normal 41 2 2 2 3 2 2 3" xfId="9292" xr:uid="{00000000-0005-0000-0000-00005D240000}"/>
    <cellStyle name="Normal 41 2 2 2 3 2 2 3 3" xfId="24390" xr:uid="{00000000-0005-0000-0000-00005A5F0000}"/>
    <cellStyle name="Normal 41 2 2 2 3 2 2 5" xfId="19377" xr:uid="{00000000-0005-0000-0000-0000C54B0000}"/>
    <cellStyle name="Normal 41 2 2 2 3 2 3" xfId="5931" xr:uid="{00000000-0005-0000-0000-00003C170000}"/>
    <cellStyle name="Normal 41 2 2 2 3 2 3 2" xfId="15983" xr:uid="{00000000-0005-0000-0000-0000803E0000}"/>
    <cellStyle name="Normal 41 2 2 2 3 2 3 2 3" xfId="31078" xr:uid="{00000000-0005-0000-0000-00007A790000}"/>
    <cellStyle name="Normal 41 2 2 2 3 2 3 3" xfId="10963" xr:uid="{00000000-0005-0000-0000-0000E42A0000}"/>
    <cellStyle name="Normal 41 2 2 2 3 2 3 3 3" xfId="26061" xr:uid="{00000000-0005-0000-0000-0000E1650000}"/>
    <cellStyle name="Normal 41 2 2 2 3 2 3 5" xfId="21048" xr:uid="{00000000-0005-0000-0000-00004C520000}"/>
    <cellStyle name="Normal 41 2 2 2 3 2 4" xfId="12641" xr:uid="{00000000-0005-0000-0000-000072310000}"/>
    <cellStyle name="Normal 41 2 2 2 3 2 4 3" xfId="27736" xr:uid="{00000000-0005-0000-0000-00006C6C0000}"/>
    <cellStyle name="Normal 41 2 2 2 3 2 5" xfId="7620" xr:uid="{00000000-0005-0000-0000-0000D51D0000}"/>
    <cellStyle name="Normal 41 2 2 2 3 2 5 3" xfId="22719" xr:uid="{00000000-0005-0000-0000-0000D3580000}"/>
    <cellStyle name="Normal 41 2 2 2 3 2 7" xfId="17706" xr:uid="{00000000-0005-0000-0000-00003E450000}"/>
    <cellStyle name="Normal 41 2 2 2 3 3" xfId="3402" xr:uid="{00000000-0005-0000-0000-00005B0D0000}"/>
    <cellStyle name="Normal 41 2 2 2 3 3 2" xfId="13476" xr:uid="{00000000-0005-0000-0000-0000B5340000}"/>
    <cellStyle name="Normal 41 2 2 2 3 3 2 3" xfId="28571" xr:uid="{00000000-0005-0000-0000-0000AF6F0000}"/>
    <cellStyle name="Normal 41 2 2 2 3 3 3" xfId="8456" xr:uid="{00000000-0005-0000-0000-000019210000}"/>
    <cellStyle name="Normal 41 2 2 2 3 3 3 3" xfId="23554" xr:uid="{00000000-0005-0000-0000-0000165C0000}"/>
    <cellStyle name="Normal 41 2 2 2 3 3 5" xfId="18541" xr:uid="{00000000-0005-0000-0000-000081480000}"/>
    <cellStyle name="Normal 41 2 2 2 3 4" xfId="5095" xr:uid="{00000000-0005-0000-0000-0000F8130000}"/>
    <cellStyle name="Normal 41 2 2 2 3 4 2" xfId="15147" xr:uid="{00000000-0005-0000-0000-00003C3B0000}"/>
    <cellStyle name="Normal 41 2 2 2 3 4 2 3" xfId="30242" xr:uid="{00000000-0005-0000-0000-000036760000}"/>
    <cellStyle name="Normal 41 2 2 2 3 4 3" xfId="10127" xr:uid="{00000000-0005-0000-0000-0000A0270000}"/>
    <cellStyle name="Normal 41 2 2 2 3 4 3 3" xfId="25225" xr:uid="{00000000-0005-0000-0000-00009D620000}"/>
    <cellStyle name="Normal 41 2 2 2 3 4 5" xfId="20212" xr:uid="{00000000-0005-0000-0000-0000084F0000}"/>
    <cellStyle name="Normal 41 2 2 2 3 5" xfId="11805" xr:uid="{00000000-0005-0000-0000-00002E2E0000}"/>
    <cellStyle name="Normal 41 2 2 2 3 5 3" xfId="26900" xr:uid="{00000000-0005-0000-0000-000028690000}"/>
    <cellStyle name="Normal 41 2 2 2 3 6" xfId="6784" xr:uid="{00000000-0005-0000-0000-0000911A0000}"/>
    <cellStyle name="Normal 41 2 2 2 3 6 3" xfId="21883" xr:uid="{00000000-0005-0000-0000-00008F550000}"/>
    <cellStyle name="Normal 41 2 2 2 3 8" xfId="16870" xr:uid="{00000000-0005-0000-0000-0000FA410000}"/>
    <cellStyle name="Normal 41 2 2 2 4" xfId="2132" xr:uid="{00000000-0005-0000-0000-000064080000}"/>
    <cellStyle name="Normal 41 2 2 2 4 2" xfId="3821" xr:uid="{00000000-0005-0000-0000-0000FE0E0000}"/>
    <cellStyle name="Normal 41 2 2 2 4 2 2" xfId="13894" xr:uid="{00000000-0005-0000-0000-000057360000}"/>
    <cellStyle name="Normal 41 2 2 2 4 2 2 3" xfId="28989" xr:uid="{00000000-0005-0000-0000-000051710000}"/>
    <cellStyle name="Normal 41 2 2 2 4 2 3" xfId="8874" xr:uid="{00000000-0005-0000-0000-0000BB220000}"/>
    <cellStyle name="Normal 41 2 2 2 4 2 3 3" xfId="23972" xr:uid="{00000000-0005-0000-0000-0000B85D0000}"/>
    <cellStyle name="Normal 41 2 2 2 4 2 5" xfId="18959" xr:uid="{00000000-0005-0000-0000-0000234A0000}"/>
    <cellStyle name="Normal 41 2 2 2 4 3" xfId="5513" xr:uid="{00000000-0005-0000-0000-00009A150000}"/>
    <cellStyle name="Normal 41 2 2 2 4 3 2" xfId="15565" xr:uid="{00000000-0005-0000-0000-0000DE3C0000}"/>
    <cellStyle name="Normal 41 2 2 2 4 3 2 3" xfId="30660" xr:uid="{00000000-0005-0000-0000-0000D8770000}"/>
    <cellStyle name="Normal 41 2 2 2 4 3 3" xfId="10545" xr:uid="{00000000-0005-0000-0000-000042290000}"/>
    <cellStyle name="Normal 41 2 2 2 4 3 3 3" xfId="25643" xr:uid="{00000000-0005-0000-0000-00003F640000}"/>
    <cellStyle name="Normal 41 2 2 2 4 3 5" xfId="20630" xr:uid="{00000000-0005-0000-0000-0000AA500000}"/>
    <cellStyle name="Normal 41 2 2 2 4 4" xfId="12223" xr:uid="{00000000-0005-0000-0000-0000D02F0000}"/>
    <cellStyle name="Normal 41 2 2 2 4 4 3" xfId="27318" xr:uid="{00000000-0005-0000-0000-0000CA6A0000}"/>
    <cellStyle name="Normal 41 2 2 2 4 5" xfId="7202" xr:uid="{00000000-0005-0000-0000-0000331C0000}"/>
    <cellStyle name="Normal 41 2 2 2 4 5 3" xfId="22301" xr:uid="{00000000-0005-0000-0000-000031570000}"/>
    <cellStyle name="Normal 41 2 2 2 4 7" xfId="17288" xr:uid="{00000000-0005-0000-0000-00009C430000}"/>
    <cellStyle name="Normal 41 2 2 2 5" xfId="2984" xr:uid="{00000000-0005-0000-0000-0000B90B0000}"/>
    <cellStyle name="Normal 41 2 2 2 5 2" xfId="13058" xr:uid="{00000000-0005-0000-0000-000013330000}"/>
    <cellStyle name="Normal 41 2 2 2 5 2 3" xfId="28153" xr:uid="{00000000-0005-0000-0000-00000D6E0000}"/>
    <cellStyle name="Normal 41 2 2 2 5 3" xfId="8038" xr:uid="{00000000-0005-0000-0000-0000771F0000}"/>
    <cellStyle name="Normal 41 2 2 2 5 3 3" xfId="23136" xr:uid="{00000000-0005-0000-0000-0000745A0000}"/>
    <cellStyle name="Normal 41 2 2 2 5 5" xfId="18123" xr:uid="{00000000-0005-0000-0000-0000DF460000}"/>
    <cellStyle name="Normal 41 2 2 2 6" xfId="4677" xr:uid="{00000000-0005-0000-0000-000056120000}"/>
    <cellStyle name="Normal 41 2 2 2 6 2" xfId="14729" xr:uid="{00000000-0005-0000-0000-00009A390000}"/>
    <cellStyle name="Normal 41 2 2 2 6 2 3" xfId="29824" xr:uid="{00000000-0005-0000-0000-000094740000}"/>
    <cellStyle name="Normal 41 2 2 2 6 3" xfId="9709" xr:uid="{00000000-0005-0000-0000-0000FE250000}"/>
    <cellStyle name="Normal 41 2 2 2 6 3 3" xfId="24807" xr:uid="{00000000-0005-0000-0000-0000FB600000}"/>
    <cellStyle name="Normal 41 2 2 2 6 5" xfId="19794" xr:uid="{00000000-0005-0000-0000-0000664D0000}"/>
    <cellStyle name="Normal 41 2 2 2 7" xfId="11387" xr:uid="{00000000-0005-0000-0000-00008C2C0000}"/>
    <cellStyle name="Normal 41 2 2 2 7 3" xfId="26482" xr:uid="{00000000-0005-0000-0000-000086670000}"/>
    <cellStyle name="Normal 41 2 2 2 8" xfId="6366" xr:uid="{00000000-0005-0000-0000-0000EF180000}"/>
    <cellStyle name="Normal 41 2 2 2 8 3" xfId="21465" xr:uid="{00000000-0005-0000-0000-0000ED530000}"/>
    <cellStyle name="Normal 41 2 2 3" xfId="1394" xr:uid="{00000000-0005-0000-0000-000082050000}"/>
    <cellStyle name="Normal 41 2 2 3 2" xfId="1815" xr:uid="{00000000-0005-0000-0000-000027070000}"/>
    <cellStyle name="Normal 41 2 2 3 2 2" xfId="2654" xr:uid="{00000000-0005-0000-0000-00006E0A0000}"/>
    <cellStyle name="Normal 41 2 2 3 2 2 2" xfId="4343" xr:uid="{00000000-0005-0000-0000-000008110000}"/>
    <cellStyle name="Normal 41 2 2 3 2 2 2 2" xfId="14416" xr:uid="{00000000-0005-0000-0000-000061380000}"/>
    <cellStyle name="Normal 41 2 2 3 2 2 2 2 3" xfId="29511" xr:uid="{00000000-0005-0000-0000-00005B730000}"/>
    <cellStyle name="Normal 41 2 2 3 2 2 2 3" xfId="9396" xr:uid="{00000000-0005-0000-0000-0000C5240000}"/>
    <cellStyle name="Normal 41 2 2 3 2 2 2 3 3" xfId="24494" xr:uid="{00000000-0005-0000-0000-0000C25F0000}"/>
    <cellStyle name="Normal 41 2 2 3 2 2 2 5" xfId="19481" xr:uid="{00000000-0005-0000-0000-00002D4C0000}"/>
    <cellStyle name="Normal 41 2 2 3 2 2 3" xfId="6035" xr:uid="{00000000-0005-0000-0000-0000A4170000}"/>
    <cellStyle name="Normal 41 2 2 3 2 2 3 2" xfId="16087" xr:uid="{00000000-0005-0000-0000-0000E83E0000}"/>
    <cellStyle name="Normal 41 2 2 3 2 2 3 2 3" xfId="31182" xr:uid="{00000000-0005-0000-0000-0000E2790000}"/>
    <cellStyle name="Normal 41 2 2 3 2 2 3 3" xfId="11067" xr:uid="{00000000-0005-0000-0000-00004C2B0000}"/>
    <cellStyle name="Normal 41 2 2 3 2 2 3 3 3" xfId="26165" xr:uid="{00000000-0005-0000-0000-000049660000}"/>
    <cellStyle name="Normal 41 2 2 3 2 2 3 5" xfId="21152" xr:uid="{00000000-0005-0000-0000-0000B4520000}"/>
    <cellStyle name="Normal 41 2 2 3 2 2 4" xfId="12745" xr:uid="{00000000-0005-0000-0000-0000DA310000}"/>
    <cellStyle name="Normal 41 2 2 3 2 2 4 3" xfId="27840" xr:uid="{00000000-0005-0000-0000-0000D46C0000}"/>
    <cellStyle name="Normal 41 2 2 3 2 2 5" xfId="7724" xr:uid="{00000000-0005-0000-0000-00003D1E0000}"/>
    <cellStyle name="Normal 41 2 2 3 2 2 5 3" xfId="22823" xr:uid="{00000000-0005-0000-0000-00003B590000}"/>
    <cellStyle name="Normal 41 2 2 3 2 2 7" xfId="17810" xr:uid="{00000000-0005-0000-0000-0000A6450000}"/>
    <cellStyle name="Normal 41 2 2 3 2 3" xfId="3506" xr:uid="{00000000-0005-0000-0000-0000C30D0000}"/>
    <cellStyle name="Normal 41 2 2 3 2 3 2" xfId="13580" xr:uid="{00000000-0005-0000-0000-00001D350000}"/>
    <cellStyle name="Normal 41 2 2 3 2 3 2 3" xfId="28675" xr:uid="{00000000-0005-0000-0000-000017700000}"/>
    <cellStyle name="Normal 41 2 2 3 2 3 3" xfId="8560" xr:uid="{00000000-0005-0000-0000-000081210000}"/>
    <cellStyle name="Normal 41 2 2 3 2 3 3 3" xfId="23658" xr:uid="{00000000-0005-0000-0000-00007E5C0000}"/>
    <cellStyle name="Normal 41 2 2 3 2 3 5" xfId="18645" xr:uid="{00000000-0005-0000-0000-0000E9480000}"/>
    <cellStyle name="Normal 41 2 2 3 2 4" xfId="5199" xr:uid="{00000000-0005-0000-0000-000060140000}"/>
    <cellStyle name="Normal 41 2 2 3 2 4 2" xfId="15251" xr:uid="{00000000-0005-0000-0000-0000A43B0000}"/>
    <cellStyle name="Normal 41 2 2 3 2 4 2 3" xfId="30346" xr:uid="{00000000-0005-0000-0000-00009E760000}"/>
    <cellStyle name="Normal 41 2 2 3 2 4 3" xfId="10231" xr:uid="{00000000-0005-0000-0000-000008280000}"/>
    <cellStyle name="Normal 41 2 2 3 2 4 3 3" xfId="25329" xr:uid="{00000000-0005-0000-0000-000005630000}"/>
    <cellStyle name="Normal 41 2 2 3 2 4 5" xfId="20316" xr:uid="{00000000-0005-0000-0000-0000704F0000}"/>
    <cellStyle name="Normal 41 2 2 3 2 5" xfId="11909" xr:uid="{00000000-0005-0000-0000-0000962E0000}"/>
    <cellStyle name="Normal 41 2 2 3 2 5 3" xfId="27004" xr:uid="{00000000-0005-0000-0000-000090690000}"/>
    <cellStyle name="Normal 41 2 2 3 2 6" xfId="6888" xr:uid="{00000000-0005-0000-0000-0000F91A0000}"/>
    <cellStyle name="Normal 41 2 2 3 2 6 3" xfId="21987" xr:uid="{00000000-0005-0000-0000-0000F7550000}"/>
    <cellStyle name="Normal 41 2 2 3 2 8" xfId="16974" xr:uid="{00000000-0005-0000-0000-000062420000}"/>
    <cellStyle name="Normal 41 2 2 3 3" xfId="2236" xr:uid="{00000000-0005-0000-0000-0000CC080000}"/>
    <cellStyle name="Normal 41 2 2 3 3 2" xfId="3925" xr:uid="{00000000-0005-0000-0000-0000660F0000}"/>
    <cellStyle name="Normal 41 2 2 3 3 2 2" xfId="13998" xr:uid="{00000000-0005-0000-0000-0000BF360000}"/>
    <cellStyle name="Normal 41 2 2 3 3 2 2 3" xfId="29093" xr:uid="{00000000-0005-0000-0000-0000B9710000}"/>
    <cellStyle name="Normal 41 2 2 3 3 2 3" xfId="8978" xr:uid="{00000000-0005-0000-0000-000023230000}"/>
    <cellStyle name="Normal 41 2 2 3 3 2 3 3" xfId="24076" xr:uid="{00000000-0005-0000-0000-0000205E0000}"/>
    <cellStyle name="Normal 41 2 2 3 3 2 5" xfId="19063" xr:uid="{00000000-0005-0000-0000-00008B4A0000}"/>
    <cellStyle name="Normal 41 2 2 3 3 3" xfId="5617" xr:uid="{00000000-0005-0000-0000-000002160000}"/>
    <cellStyle name="Normal 41 2 2 3 3 3 2" xfId="15669" xr:uid="{00000000-0005-0000-0000-0000463D0000}"/>
    <cellStyle name="Normal 41 2 2 3 3 3 2 3" xfId="30764" xr:uid="{00000000-0005-0000-0000-000040780000}"/>
    <cellStyle name="Normal 41 2 2 3 3 3 3" xfId="10649" xr:uid="{00000000-0005-0000-0000-0000AA290000}"/>
    <cellStyle name="Normal 41 2 2 3 3 3 3 3" xfId="25747" xr:uid="{00000000-0005-0000-0000-0000A7640000}"/>
    <cellStyle name="Normal 41 2 2 3 3 3 5" xfId="20734" xr:uid="{00000000-0005-0000-0000-000012510000}"/>
    <cellStyle name="Normal 41 2 2 3 3 4" xfId="12327" xr:uid="{00000000-0005-0000-0000-000038300000}"/>
    <cellStyle name="Normal 41 2 2 3 3 4 3" xfId="27422" xr:uid="{00000000-0005-0000-0000-0000326B0000}"/>
    <cellStyle name="Normal 41 2 2 3 3 5" xfId="7306" xr:uid="{00000000-0005-0000-0000-00009B1C0000}"/>
    <cellStyle name="Normal 41 2 2 3 3 5 3" xfId="22405" xr:uid="{00000000-0005-0000-0000-000099570000}"/>
    <cellStyle name="Normal 41 2 2 3 3 7" xfId="17392" xr:uid="{00000000-0005-0000-0000-000004440000}"/>
    <cellStyle name="Normal 41 2 2 3 4" xfId="3088" xr:uid="{00000000-0005-0000-0000-0000210C0000}"/>
    <cellStyle name="Normal 41 2 2 3 4 2" xfId="13162" xr:uid="{00000000-0005-0000-0000-00007B330000}"/>
    <cellStyle name="Normal 41 2 2 3 4 2 3" xfId="28257" xr:uid="{00000000-0005-0000-0000-0000756E0000}"/>
    <cellStyle name="Normal 41 2 2 3 4 3" xfId="8142" xr:uid="{00000000-0005-0000-0000-0000DF1F0000}"/>
    <cellStyle name="Normal 41 2 2 3 4 3 3" xfId="23240" xr:uid="{00000000-0005-0000-0000-0000DC5A0000}"/>
    <cellStyle name="Normal 41 2 2 3 4 5" xfId="18227" xr:uid="{00000000-0005-0000-0000-000047470000}"/>
    <cellStyle name="Normal 41 2 2 3 5" xfId="4781" xr:uid="{00000000-0005-0000-0000-0000BE120000}"/>
    <cellStyle name="Normal 41 2 2 3 5 2" xfId="14833" xr:uid="{00000000-0005-0000-0000-0000023A0000}"/>
    <cellStyle name="Normal 41 2 2 3 5 2 3" xfId="29928" xr:uid="{00000000-0005-0000-0000-0000FC740000}"/>
    <cellStyle name="Normal 41 2 2 3 5 3" xfId="9813" xr:uid="{00000000-0005-0000-0000-000066260000}"/>
    <cellStyle name="Normal 41 2 2 3 5 3 3" xfId="24911" xr:uid="{00000000-0005-0000-0000-000063610000}"/>
    <cellStyle name="Normal 41 2 2 3 5 5" xfId="19898" xr:uid="{00000000-0005-0000-0000-0000CE4D0000}"/>
    <cellStyle name="Normal 41 2 2 3 6" xfId="11491" xr:uid="{00000000-0005-0000-0000-0000F42C0000}"/>
    <cellStyle name="Normal 41 2 2 3 6 3" xfId="26586" xr:uid="{00000000-0005-0000-0000-0000EE670000}"/>
    <cellStyle name="Normal 41 2 2 3 7" xfId="6470" xr:uid="{00000000-0005-0000-0000-000057190000}"/>
    <cellStyle name="Normal 41 2 2 3 7 3" xfId="21569" xr:uid="{00000000-0005-0000-0000-000055540000}"/>
    <cellStyle name="Normal 41 2 2 3 9" xfId="16556" xr:uid="{00000000-0005-0000-0000-0000C0400000}"/>
    <cellStyle name="Normal 41 2 2 4" xfId="1607" xr:uid="{00000000-0005-0000-0000-000057060000}"/>
    <cellStyle name="Normal 41 2 2 4 2" xfId="2446" xr:uid="{00000000-0005-0000-0000-00009E090000}"/>
    <cellStyle name="Normal 41 2 2 4 2 2" xfId="4135" xr:uid="{00000000-0005-0000-0000-000038100000}"/>
    <cellStyle name="Normal 41 2 2 4 2 2 2" xfId="14208" xr:uid="{00000000-0005-0000-0000-000091370000}"/>
    <cellStyle name="Normal 41 2 2 4 2 2 2 3" xfId="29303" xr:uid="{00000000-0005-0000-0000-00008B720000}"/>
    <cellStyle name="Normal 41 2 2 4 2 2 3" xfId="9188" xr:uid="{00000000-0005-0000-0000-0000F5230000}"/>
    <cellStyle name="Normal 41 2 2 4 2 2 3 3" xfId="24286" xr:uid="{00000000-0005-0000-0000-0000F25E0000}"/>
    <cellStyle name="Normal 41 2 2 4 2 2 5" xfId="19273" xr:uid="{00000000-0005-0000-0000-00005D4B0000}"/>
    <cellStyle name="Normal 41 2 2 4 2 3" xfId="5827" xr:uid="{00000000-0005-0000-0000-0000D4160000}"/>
    <cellStyle name="Normal 41 2 2 4 2 3 2" xfId="15879" xr:uid="{00000000-0005-0000-0000-0000183E0000}"/>
    <cellStyle name="Normal 41 2 2 4 2 3 2 3" xfId="30974" xr:uid="{00000000-0005-0000-0000-000012790000}"/>
    <cellStyle name="Normal 41 2 2 4 2 3 3" xfId="10859" xr:uid="{00000000-0005-0000-0000-00007C2A0000}"/>
    <cellStyle name="Normal 41 2 2 4 2 3 3 3" xfId="25957" xr:uid="{00000000-0005-0000-0000-000079650000}"/>
    <cellStyle name="Normal 41 2 2 4 2 3 5" xfId="20944" xr:uid="{00000000-0005-0000-0000-0000E4510000}"/>
    <cellStyle name="Normal 41 2 2 4 2 4" xfId="12537" xr:uid="{00000000-0005-0000-0000-00000A310000}"/>
    <cellStyle name="Normal 41 2 2 4 2 4 3" xfId="27632" xr:uid="{00000000-0005-0000-0000-0000046C0000}"/>
    <cellStyle name="Normal 41 2 2 4 2 5" xfId="7516" xr:uid="{00000000-0005-0000-0000-00006D1D0000}"/>
    <cellStyle name="Normal 41 2 2 4 2 5 3" xfId="22615" xr:uid="{00000000-0005-0000-0000-00006B580000}"/>
    <cellStyle name="Normal 41 2 2 4 2 7" xfId="17602" xr:uid="{00000000-0005-0000-0000-0000D6440000}"/>
    <cellStyle name="Normal 41 2 2 4 3" xfId="3298" xr:uid="{00000000-0005-0000-0000-0000F30C0000}"/>
    <cellStyle name="Normal 41 2 2 4 3 2" xfId="13372" xr:uid="{00000000-0005-0000-0000-00004D340000}"/>
    <cellStyle name="Normal 41 2 2 4 3 2 3" xfId="28467" xr:uid="{00000000-0005-0000-0000-0000476F0000}"/>
    <cellStyle name="Normal 41 2 2 4 3 3" xfId="8352" xr:uid="{00000000-0005-0000-0000-0000B1200000}"/>
    <cellStyle name="Normal 41 2 2 4 3 3 3" xfId="23450" xr:uid="{00000000-0005-0000-0000-0000AE5B0000}"/>
    <cellStyle name="Normal 41 2 2 4 3 5" xfId="18437" xr:uid="{00000000-0005-0000-0000-000019480000}"/>
    <cellStyle name="Normal 41 2 2 4 4" xfId="4991" xr:uid="{00000000-0005-0000-0000-000090130000}"/>
    <cellStyle name="Normal 41 2 2 4 4 2" xfId="15043" xr:uid="{00000000-0005-0000-0000-0000D43A0000}"/>
    <cellStyle name="Normal 41 2 2 4 4 2 3" xfId="30138" xr:uid="{00000000-0005-0000-0000-0000CE750000}"/>
    <cellStyle name="Normal 41 2 2 4 4 3" xfId="10023" xr:uid="{00000000-0005-0000-0000-000038270000}"/>
    <cellStyle name="Normal 41 2 2 4 4 3 3" xfId="25121" xr:uid="{00000000-0005-0000-0000-000035620000}"/>
    <cellStyle name="Normal 41 2 2 4 4 5" xfId="20108" xr:uid="{00000000-0005-0000-0000-0000A04E0000}"/>
    <cellStyle name="Normal 41 2 2 4 5" xfId="11701" xr:uid="{00000000-0005-0000-0000-0000C62D0000}"/>
    <cellStyle name="Normal 41 2 2 4 5 3" xfId="26796" xr:uid="{00000000-0005-0000-0000-0000C0680000}"/>
    <cellStyle name="Normal 41 2 2 4 6" xfId="6680" xr:uid="{00000000-0005-0000-0000-0000291A0000}"/>
    <cellStyle name="Normal 41 2 2 4 6 3" xfId="21779" xr:uid="{00000000-0005-0000-0000-000027550000}"/>
    <cellStyle name="Normal 41 2 2 4 8" xfId="16766" xr:uid="{00000000-0005-0000-0000-000092410000}"/>
    <cellStyle name="Normal 41 2 2 5" xfId="2028" xr:uid="{00000000-0005-0000-0000-0000FC070000}"/>
    <cellStyle name="Normal 41 2 2 5 2" xfId="3717" xr:uid="{00000000-0005-0000-0000-0000960E0000}"/>
    <cellStyle name="Normal 41 2 2 5 2 2" xfId="13790" xr:uid="{00000000-0005-0000-0000-0000EF350000}"/>
    <cellStyle name="Normal 41 2 2 5 2 2 3" xfId="28885" xr:uid="{00000000-0005-0000-0000-0000E9700000}"/>
    <cellStyle name="Normal 41 2 2 5 2 3" xfId="8770" xr:uid="{00000000-0005-0000-0000-000053220000}"/>
    <cellStyle name="Normal 41 2 2 5 2 3 3" xfId="23868" xr:uid="{00000000-0005-0000-0000-0000505D0000}"/>
    <cellStyle name="Normal 41 2 2 5 2 5" xfId="18855" xr:uid="{00000000-0005-0000-0000-0000BB490000}"/>
    <cellStyle name="Normal 41 2 2 5 3" xfId="5409" xr:uid="{00000000-0005-0000-0000-000032150000}"/>
    <cellStyle name="Normal 41 2 2 5 3 2" xfId="15461" xr:uid="{00000000-0005-0000-0000-0000763C0000}"/>
    <cellStyle name="Normal 41 2 2 5 3 2 3" xfId="30556" xr:uid="{00000000-0005-0000-0000-000070770000}"/>
    <cellStyle name="Normal 41 2 2 5 3 3" xfId="10441" xr:uid="{00000000-0005-0000-0000-0000DA280000}"/>
    <cellStyle name="Normal 41 2 2 5 3 3 3" xfId="25539" xr:uid="{00000000-0005-0000-0000-0000D7630000}"/>
    <cellStyle name="Normal 41 2 2 5 3 5" xfId="20526" xr:uid="{00000000-0005-0000-0000-000042500000}"/>
    <cellStyle name="Normal 41 2 2 5 4" xfId="12119" xr:uid="{00000000-0005-0000-0000-0000682F0000}"/>
    <cellStyle name="Normal 41 2 2 5 4 3" xfId="27214" xr:uid="{00000000-0005-0000-0000-0000626A0000}"/>
    <cellStyle name="Normal 41 2 2 5 5" xfId="7098" xr:uid="{00000000-0005-0000-0000-0000CB1B0000}"/>
    <cellStyle name="Normal 41 2 2 5 5 3" xfId="22197" xr:uid="{00000000-0005-0000-0000-0000C9560000}"/>
    <cellStyle name="Normal 41 2 2 5 7" xfId="17184" xr:uid="{00000000-0005-0000-0000-000034430000}"/>
    <cellStyle name="Normal 41 2 2 6" xfId="2880" xr:uid="{00000000-0005-0000-0000-0000510B0000}"/>
    <cellStyle name="Normal 41 2 2 6 2" xfId="12954" xr:uid="{00000000-0005-0000-0000-0000AB320000}"/>
    <cellStyle name="Normal 41 2 2 6 2 3" xfId="28049" xr:uid="{00000000-0005-0000-0000-0000A56D0000}"/>
    <cellStyle name="Normal 41 2 2 6 3" xfId="7934" xr:uid="{00000000-0005-0000-0000-00000F1F0000}"/>
    <cellStyle name="Normal 41 2 2 6 3 3" xfId="23032" xr:uid="{00000000-0005-0000-0000-00000C5A0000}"/>
    <cellStyle name="Normal 41 2 2 6 5" xfId="18019" xr:uid="{00000000-0005-0000-0000-000077460000}"/>
    <cellStyle name="Normal 41 2 2 7" xfId="4573" xr:uid="{00000000-0005-0000-0000-0000EE110000}"/>
    <cellStyle name="Normal 41 2 2 7 2" xfId="14625" xr:uid="{00000000-0005-0000-0000-000032390000}"/>
    <cellStyle name="Normal 41 2 2 7 2 3" xfId="29720" xr:uid="{00000000-0005-0000-0000-00002C740000}"/>
    <cellStyle name="Normal 41 2 2 7 3" xfId="9605" xr:uid="{00000000-0005-0000-0000-000096250000}"/>
    <cellStyle name="Normal 41 2 2 7 3 3" xfId="24703" xr:uid="{00000000-0005-0000-0000-000093600000}"/>
    <cellStyle name="Normal 41 2 2 7 5" xfId="19690" xr:uid="{00000000-0005-0000-0000-0000FE4C0000}"/>
    <cellStyle name="Normal 41 2 2 8" xfId="11283" xr:uid="{00000000-0005-0000-0000-0000242C0000}"/>
    <cellStyle name="Normal 41 2 2 8 3" xfId="26378" xr:uid="{00000000-0005-0000-0000-00001E670000}"/>
    <cellStyle name="Normal 41 2 2 9" xfId="6262" xr:uid="{00000000-0005-0000-0000-000087180000}"/>
    <cellStyle name="Normal 41 2 2 9 3" xfId="21361" xr:uid="{00000000-0005-0000-0000-000085530000}"/>
    <cellStyle name="Normal 41 2 3" xfId="1227" xr:uid="{00000000-0005-0000-0000-0000DB040000}"/>
    <cellStyle name="Normal 41 2 3 10" xfId="16400" xr:uid="{00000000-0005-0000-0000-000024400000}"/>
    <cellStyle name="Normal 41 2 3 2" xfId="1446" xr:uid="{00000000-0005-0000-0000-0000B6050000}"/>
    <cellStyle name="Normal 41 2 3 2 2" xfId="1867" xr:uid="{00000000-0005-0000-0000-00005B070000}"/>
    <cellStyle name="Normal 41 2 3 2 2 2" xfId="2706" xr:uid="{00000000-0005-0000-0000-0000A20A0000}"/>
    <cellStyle name="Normal 41 2 3 2 2 2 2" xfId="4395" xr:uid="{00000000-0005-0000-0000-00003C110000}"/>
    <cellStyle name="Normal 41 2 3 2 2 2 2 2" xfId="14468" xr:uid="{00000000-0005-0000-0000-000095380000}"/>
    <cellStyle name="Normal 41 2 3 2 2 2 2 2 3" xfId="29563" xr:uid="{00000000-0005-0000-0000-00008F730000}"/>
    <cellStyle name="Normal 41 2 3 2 2 2 2 3" xfId="9448" xr:uid="{00000000-0005-0000-0000-0000F9240000}"/>
    <cellStyle name="Normal 41 2 3 2 2 2 2 3 3" xfId="24546" xr:uid="{00000000-0005-0000-0000-0000F65F0000}"/>
    <cellStyle name="Normal 41 2 3 2 2 2 2 5" xfId="19533" xr:uid="{00000000-0005-0000-0000-0000614C0000}"/>
    <cellStyle name="Normal 41 2 3 2 2 2 3" xfId="6087" xr:uid="{00000000-0005-0000-0000-0000D8170000}"/>
    <cellStyle name="Normal 41 2 3 2 2 2 3 2" xfId="16139" xr:uid="{00000000-0005-0000-0000-00001C3F0000}"/>
    <cellStyle name="Normal 41 2 3 2 2 2 3 2 3" xfId="31234" xr:uid="{00000000-0005-0000-0000-0000167A0000}"/>
    <cellStyle name="Normal 41 2 3 2 2 2 3 3" xfId="11119" xr:uid="{00000000-0005-0000-0000-0000802B0000}"/>
    <cellStyle name="Normal 41 2 3 2 2 2 3 3 3" xfId="26217" xr:uid="{00000000-0005-0000-0000-00007D660000}"/>
    <cellStyle name="Normal 41 2 3 2 2 2 3 5" xfId="21204" xr:uid="{00000000-0005-0000-0000-0000E8520000}"/>
    <cellStyle name="Normal 41 2 3 2 2 2 4" xfId="12797" xr:uid="{00000000-0005-0000-0000-00000E320000}"/>
    <cellStyle name="Normal 41 2 3 2 2 2 4 3" xfId="27892" xr:uid="{00000000-0005-0000-0000-0000086D0000}"/>
    <cellStyle name="Normal 41 2 3 2 2 2 5" xfId="7776" xr:uid="{00000000-0005-0000-0000-0000711E0000}"/>
    <cellStyle name="Normal 41 2 3 2 2 2 5 3" xfId="22875" xr:uid="{00000000-0005-0000-0000-00006F590000}"/>
    <cellStyle name="Normal 41 2 3 2 2 2 7" xfId="17862" xr:uid="{00000000-0005-0000-0000-0000DA450000}"/>
    <cellStyle name="Normal 41 2 3 2 2 3" xfId="3558" xr:uid="{00000000-0005-0000-0000-0000F70D0000}"/>
    <cellStyle name="Normal 41 2 3 2 2 3 2" xfId="13632" xr:uid="{00000000-0005-0000-0000-000051350000}"/>
    <cellStyle name="Normal 41 2 3 2 2 3 2 3" xfId="28727" xr:uid="{00000000-0005-0000-0000-00004B700000}"/>
    <cellStyle name="Normal 41 2 3 2 2 3 3" xfId="8612" xr:uid="{00000000-0005-0000-0000-0000B5210000}"/>
    <cellStyle name="Normal 41 2 3 2 2 3 3 3" xfId="23710" xr:uid="{00000000-0005-0000-0000-0000B25C0000}"/>
    <cellStyle name="Normal 41 2 3 2 2 3 5" xfId="18697" xr:uid="{00000000-0005-0000-0000-00001D490000}"/>
    <cellStyle name="Normal 41 2 3 2 2 4" xfId="5251" xr:uid="{00000000-0005-0000-0000-000094140000}"/>
    <cellStyle name="Normal 41 2 3 2 2 4 2" xfId="15303" xr:uid="{00000000-0005-0000-0000-0000D83B0000}"/>
    <cellStyle name="Normal 41 2 3 2 2 4 2 3" xfId="30398" xr:uid="{00000000-0005-0000-0000-0000D2760000}"/>
    <cellStyle name="Normal 41 2 3 2 2 4 3" xfId="10283" xr:uid="{00000000-0005-0000-0000-00003C280000}"/>
    <cellStyle name="Normal 41 2 3 2 2 4 3 3" xfId="25381" xr:uid="{00000000-0005-0000-0000-000039630000}"/>
    <cellStyle name="Normal 41 2 3 2 2 4 5" xfId="20368" xr:uid="{00000000-0005-0000-0000-0000A44F0000}"/>
    <cellStyle name="Normal 41 2 3 2 2 5" xfId="11961" xr:uid="{00000000-0005-0000-0000-0000CA2E0000}"/>
    <cellStyle name="Normal 41 2 3 2 2 5 3" xfId="27056" xr:uid="{00000000-0005-0000-0000-0000C4690000}"/>
    <cellStyle name="Normal 41 2 3 2 2 6" xfId="6940" xr:uid="{00000000-0005-0000-0000-00002D1B0000}"/>
    <cellStyle name="Normal 41 2 3 2 2 6 3" xfId="22039" xr:uid="{00000000-0005-0000-0000-00002B560000}"/>
    <cellStyle name="Normal 41 2 3 2 2 8" xfId="17026" xr:uid="{00000000-0005-0000-0000-000096420000}"/>
    <cellStyle name="Normal 41 2 3 2 3" xfId="2288" xr:uid="{00000000-0005-0000-0000-000000090000}"/>
    <cellStyle name="Normal 41 2 3 2 3 2" xfId="3977" xr:uid="{00000000-0005-0000-0000-00009A0F0000}"/>
    <cellStyle name="Normal 41 2 3 2 3 2 2" xfId="14050" xr:uid="{00000000-0005-0000-0000-0000F3360000}"/>
    <cellStyle name="Normal 41 2 3 2 3 2 2 3" xfId="29145" xr:uid="{00000000-0005-0000-0000-0000ED710000}"/>
    <cellStyle name="Normal 41 2 3 2 3 2 3" xfId="9030" xr:uid="{00000000-0005-0000-0000-000057230000}"/>
    <cellStyle name="Normal 41 2 3 2 3 2 3 3" xfId="24128" xr:uid="{00000000-0005-0000-0000-0000545E0000}"/>
    <cellStyle name="Normal 41 2 3 2 3 2 5" xfId="19115" xr:uid="{00000000-0005-0000-0000-0000BF4A0000}"/>
    <cellStyle name="Normal 41 2 3 2 3 3" xfId="5669" xr:uid="{00000000-0005-0000-0000-000036160000}"/>
    <cellStyle name="Normal 41 2 3 2 3 3 2" xfId="15721" xr:uid="{00000000-0005-0000-0000-00007A3D0000}"/>
    <cellStyle name="Normal 41 2 3 2 3 3 2 3" xfId="30816" xr:uid="{00000000-0005-0000-0000-000074780000}"/>
    <cellStyle name="Normal 41 2 3 2 3 3 3" xfId="10701" xr:uid="{00000000-0005-0000-0000-0000DE290000}"/>
    <cellStyle name="Normal 41 2 3 2 3 3 3 3" xfId="25799" xr:uid="{00000000-0005-0000-0000-0000DB640000}"/>
    <cellStyle name="Normal 41 2 3 2 3 3 5" xfId="20786" xr:uid="{00000000-0005-0000-0000-000046510000}"/>
    <cellStyle name="Normal 41 2 3 2 3 4" xfId="12379" xr:uid="{00000000-0005-0000-0000-00006C300000}"/>
    <cellStyle name="Normal 41 2 3 2 3 4 3" xfId="27474" xr:uid="{00000000-0005-0000-0000-0000666B0000}"/>
    <cellStyle name="Normal 41 2 3 2 3 5" xfId="7358" xr:uid="{00000000-0005-0000-0000-0000CF1C0000}"/>
    <cellStyle name="Normal 41 2 3 2 3 5 3" xfId="22457" xr:uid="{00000000-0005-0000-0000-0000CD570000}"/>
    <cellStyle name="Normal 41 2 3 2 3 7" xfId="17444" xr:uid="{00000000-0005-0000-0000-000038440000}"/>
    <cellStyle name="Normal 41 2 3 2 4" xfId="3140" xr:uid="{00000000-0005-0000-0000-0000550C0000}"/>
    <cellStyle name="Normal 41 2 3 2 4 2" xfId="13214" xr:uid="{00000000-0005-0000-0000-0000AF330000}"/>
    <cellStyle name="Normal 41 2 3 2 4 2 3" xfId="28309" xr:uid="{00000000-0005-0000-0000-0000A96E0000}"/>
    <cellStyle name="Normal 41 2 3 2 4 3" xfId="8194" xr:uid="{00000000-0005-0000-0000-000013200000}"/>
    <cellStyle name="Normal 41 2 3 2 4 3 3" xfId="23292" xr:uid="{00000000-0005-0000-0000-0000105B0000}"/>
    <cellStyle name="Normal 41 2 3 2 4 5" xfId="18279" xr:uid="{00000000-0005-0000-0000-00007B470000}"/>
    <cellStyle name="Normal 41 2 3 2 5" xfId="4833" xr:uid="{00000000-0005-0000-0000-0000F2120000}"/>
    <cellStyle name="Normal 41 2 3 2 5 2" xfId="14885" xr:uid="{00000000-0005-0000-0000-0000363A0000}"/>
    <cellStyle name="Normal 41 2 3 2 5 2 3" xfId="29980" xr:uid="{00000000-0005-0000-0000-000030750000}"/>
    <cellStyle name="Normal 41 2 3 2 5 3" xfId="9865" xr:uid="{00000000-0005-0000-0000-00009A260000}"/>
    <cellStyle name="Normal 41 2 3 2 5 3 3" xfId="24963" xr:uid="{00000000-0005-0000-0000-000097610000}"/>
    <cellStyle name="Normal 41 2 3 2 5 5" xfId="19950" xr:uid="{00000000-0005-0000-0000-0000024E0000}"/>
    <cellStyle name="Normal 41 2 3 2 6" xfId="11543" xr:uid="{00000000-0005-0000-0000-0000282D0000}"/>
    <cellStyle name="Normal 41 2 3 2 6 3" xfId="26638" xr:uid="{00000000-0005-0000-0000-000022680000}"/>
    <cellStyle name="Normal 41 2 3 2 7" xfId="6522" xr:uid="{00000000-0005-0000-0000-00008B190000}"/>
    <cellStyle name="Normal 41 2 3 2 7 3" xfId="21621" xr:uid="{00000000-0005-0000-0000-000089540000}"/>
    <cellStyle name="Normal 41 2 3 2 9" xfId="16608" xr:uid="{00000000-0005-0000-0000-0000F4400000}"/>
    <cellStyle name="Normal 41 2 3 3" xfId="1659" xr:uid="{00000000-0005-0000-0000-00008B060000}"/>
    <cellStyle name="Normal 41 2 3 3 2" xfId="2498" xr:uid="{00000000-0005-0000-0000-0000D2090000}"/>
    <cellStyle name="Normal 41 2 3 3 2 2" xfId="4187" xr:uid="{00000000-0005-0000-0000-00006C100000}"/>
    <cellStyle name="Normal 41 2 3 3 2 2 2" xfId="14260" xr:uid="{00000000-0005-0000-0000-0000C5370000}"/>
    <cellStyle name="Normal 41 2 3 3 2 2 2 3" xfId="29355" xr:uid="{00000000-0005-0000-0000-0000BF720000}"/>
    <cellStyle name="Normal 41 2 3 3 2 2 3" xfId="9240" xr:uid="{00000000-0005-0000-0000-000029240000}"/>
    <cellStyle name="Normal 41 2 3 3 2 2 3 3" xfId="24338" xr:uid="{00000000-0005-0000-0000-0000265F0000}"/>
    <cellStyle name="Normal 41 2 3 3 2 2 5" xfId="19325" xr:uid="{00000000-0005-0000-0000-0000914B0000}"/>
    <cellStyle name="Normal 41 2 3 3 2 3" xfId="5879" xr:uid="{00000000-0005-0000-0000-000008170000}"/>
    <cellStyle name="Normal 41 2 3 3 2 3 2" xfId="15931" xr:uid="{00000000-0005-0000-0000-00004C3E0000}"/>
    <cellStyle name="Normal 41 2 3 3 2 3 2 3" xfId="31026" xr:uid="{00000000-0005-0000-0000-000046790000}"/>
    <cellStyle name="Normal 41 2 3 3 2 3 3" xfId="10911" xr:uid="{00000000-0005-0000-0000-0000B02A0000}"/>
    <cellStyle name="Normal 41 2 3 3 2 3 3 3" xfId="26009" xr:uid="{00000000-0005-0000-0000-0000AD650000}"/>
    <cellStyle name="Normal 41 2 3 3 2 3 5" xfId="20996" xr:uid="{00000000-0005-0000-0000-000018520000}"/>
    <cellStyle name="Normal 41 2 3 3 2 4" xfId="12589" xr:uid="{00000000-0005-0000-0000-00003E310000}"/>
    <cellStyle name="Normal 41 2 3 3 2 4 3" xfId="27684" xr:uid="{00000000-0005-0000-0000-0000386C0000}"/>
    <cellStyle name="Normal 41 2 3 3 2 5" xfId="7568" xr:uid="{00000000-0005-0000-0000-0000A11D0000}"/>
    <cellStyle name="Normal 41 2 3 3 2 5 3" xfId="22667" xr:uid="{00000000-0005-0000-0000-00009F580000}"/>
    <cellStyle name="Normal 41 2 3 3 2 7" xfId="17654" xr:uid="{00000000-0005-0000-0000-00000A450000}"/>
    <cellStyle name="Normal 41 2 3 3 3" xfId="3350" xr:uid="{00000000-0005-0000-0000-0000270D0000}"/>
    <cellStyle name="Normal 41 2 3 3 3 2" xfId="13424" xr:uid="{00000000-0005-0000-0000-000081340000}"/>
    <cellStyle name="Normal 41 2 3 3 3 2 3" xfId="28519" xr:uid="{00000000-0005-0000-0000-00007B6F0000}"/>
    <cellStyle name="Normal 41 2 3 3 3 3" xfId="8404" xr:uid="{00000000-0005-0000-0000-0000E5200000}"/>
    <cellStyle name="Normal 41 2 3 3 3 3 3" xfId="23502" xr:uid="{00000000-0005-0000-0000-0000E25B0000}"/>
    <cellStyle name="Normal 41 2 3 3 3 5" xfId="18489" xr:uid="{00000000-0005-0000-0000-00004D480000}"/>
    <cellStyle name="Normal 41 2 3 3 4" xfId="5043" xr:uid="{00000000-0005-0000-0000-0000C4130000}"/>
    <cellStyle name="Normal 41 2 3 3 4 2" xfId="15095" xr:uid="{00000000-0005-0000-0000-0000083B0000}"/>
    <cellStyle name="Normal 41 2 3 3 4 2 3" xfId="30190" xr:uid="{00000000-0005-0000-0000-000002760000}"/>
    <cellStyle name="Normal 41 2 3 3 4 3" xfId="10075" xr:uid="{00000000-0005-0000-0000-00006C270000}"/>
    <cellStyle name="Normal 41 2 3 3 4 3 3" xfId="25173" xr:uid="{00000000-0005-0000-0000-000069620000}"/>
    <cellStyle name="Normal 41 2 3 3 4 5" xfId="20160" xr:uid="{00000000-0005-0000-0000-0000D44E0000}"/>
    <cellStyle name="Normal 41 2 3 3 5" xfId="11753" xr:uid="{00000000-0005-0000-0000-0000FA2D0000}"/>
    <cellStyle name="Normal 41 2 3 3 5 3" xfId="26848" xr:uid="{00000000-0005-0000-0000-0000F4680000}"/>
    <cellStyle name="Normal 41 2 3 3 6" xfId="6732" xr:uid="{00000000-0005-0000-0000-00005D1A0000}"/>
    <cellStyle name="Normal 41 2 3 3 6 3" xfId="21831" xr:uid="{00000000-0005-0000-0000-00005B550000}"/>
    <cellStyle name="Normal 41 2 3 3 8" xfId="16818" xr:uid="{00000000-0005-0000-0000-0000C6410000}"/>
    <cellStyle name="Normal 41 2 3 4" xfId="2080" xr:uid="{00000000-0005-0000-0000-000030080000}"/>
    <cellStyle name="Normal 41 2 3 4 2" xfId="3769" xr:uid="{00000000-0005-0000-0000-0000CA0E0000}"/>
    <cellStyle name="Normal 41 2 3 4 2 2" xfId="13842" xr:uid="{00000000-0005-0000-0000-000023360000}"/>
    <cellStyle name="Normal 41 2 3 4 2 2 3" xfId="28937" xr:uid="{00000000-0005-0000-0000-00001D710000}"/>
    <cellStyle name="Normal 41 2 3 4 2 3" xfId="8822" xr:uid="{00000000-0005-0000-0000-000087220000}"/>
    <cellStyle name="Normal 41 2 3 4 2 3 3" xfId="23920" xr:uid="{00000000-0005-0000-0000-0000845D0000}"/>
    <cellStyle name="Normal 41 2 3 4 2 5" xfId="18907" xr:uid="{00000000-0005-0000-0000-0000EF490000}"/>
    <cellStyle name="Normal 41 2 3 4 3" xfId="5461" xr:uid="{00000000-0005-0000-0000-000066150000}"/>
    <cellStyle name="Normal 41 2 3 4 3 2" xfId="15513" xr:uid="{00000000-0005-0000-0000-0000AA3C0000}"/>
    <cellStyle name="Normal 41 2 3 4 3 2 3" xfId="30608" xr:uid="{00000000-0005-0000-0000-0000A4770000}"/>
    <cellStyle name="Normal 41 2 3 4 3 3" xfId="10493" xr:uid="{00000000-0005-0000-0000-00000E290000}"/>
    <cellStyle name="Normal 41 2 3 4 3 3 3" xfId="25591" xr:uid="{00000000-0005-0000-0000-00000B640000}"/>
    <cellStyle name="Normal 41 2 3 4 3 5" xfId="20578" xr:uid="{00000000-0005-0000-0000-000076500000}"/>
    <cellStyle name="Normal 41 2 3 4 4" xfId="12171" xr:uid="{00000000-0005-0000-0000-00009C2F0000}"/>
    <cellStyle name="Normal 41 2 3 4 4 3" xfId="27266" xr:uid="{00000000-0005-0000-0000-0000966A0000}"/>
    <cellStyle name="Normal 41 2 3 4 5" xfId="7150" xr:uid="{00000000-0005-0000-0000-0000FF1B0000}"/>
    <cellStyle name="Normal 41 2 3 4 5 3" xfId="22249" xr:uid="{00000000-0005-0000-0000-0000FD560000}"/>
    <cellStyle name="Normal 41 2 3 4 7" xfId="17236" xr:uid="{00000000-0005-0000-0000-000068430000}"/>
    <cellStyle name="Normal 41 2 3 5" xfId="2932" xr:uid="{00000000-0005-0000-0000-0000850B0000}"/>
    <cellStyle name="Normal 41 2 3 5 2" xfId="13006" xr:uid="{00000000-0005-0000-0000-0000DF320000}"/>
    <cellStyle name="Normal 41 2 3 5 2 3" xfId="28101" xr:uid="{00000000-0005-0000-0000-0000D96D0000}"/>
    <cellStyle name="Normal 41 2 3 5 3" xfId="7986" xr:uid="{00000000-0005-0000-0000-0000431F0000}"/>
    <cellStyle name="Normal 41 2 3 5 3 3" xfId="23084" xr:uid="{00000000-0005-0000-0000-0000405A0000}"/>
    <cellStyle name="Normal 41 2 3 5 5" xfId="18071" xr:uid="{00000000-0005-0000-0000-0000AB460000}"/>
    <cellStyle name="Normal 41 2 3 6" xfId="4625" xr:uid="{00000000-0005-0000-0000-000022120000}"/>
    <cellStyle name="Normal 41 2 3 6 2" xfId="14677" xr:uid="{00000000-0005-0000-0000-000066390000}"/>
    <cellStyle name="Normal 41 2 3 6 2 3" xfId="29772" xr:uid="{00000000-0005-0000-0000-000060740000}"/>
    <cellStyle name="Normal 41 2 3 6 3" xfId="9657" xr:uid="{00000000-0005-0000-0000-0000CA250000}"/>
    <cellStyle name="Normal 41 2 3 6 3 3" xfId="24755" xr:uid="{00000000-0005-0000-0000-0000C7600000}"/>
    <cellStyle name="Normal 41 2 3 6 5" xfId="19742" xr:uid="{00000000-0005-0000-0000-0000324D0000}"/>
    <cellStyle name="Normal 41 2 3 7" xfId="11335" xr:uid="{00000000-0005-0000-0000-0000582C0000}"/>
    <cellStyle name="Normal 41 2 3 7 3" xfId="26430" xr:uid="{00000000-0005-0000-0000-000052670000}"/>
    <cellStyle name="Normal 41 2 3 8" xfId="6314" xr:uid="{00000000-0005-0000-0000-0000BB180000}"/>
    <cellStyle name="Normal 41 2 3 8 3" xfId="21413" xr:uid="{00000000-0005-0000-0000-0000B9530000}"/>
    <cellStyle name="Normal 41 2 4" xfId="1340" xr:uid="{00000000-0005-0000-0000-00004C050000}"/>
    <cellStyle name="Normal 41 2 4 2" xfId="1763" xr:uid="{00000000-0005-0000-0000-0000F3060000}"/>
    <cellStyle name="Normal 41 2 4 2 2" xfId="2602" xr:uid="{00000000-0005-0000-0000-00003A0A0000}"/>
    <cellStyle name="Normal 41 2 4 2 2 2" xfId="4291" xr:uid="{00000000-0005-0000-0000-0000D4100000}"/>
    <cellStyle name="Normal 41 2 4 2 2 2 2" xfId="14364" xr:uid="{00000000-0005-0000-0000-00002D380000}"/>
    <cellStyle name="Normal 41 2 4 2 2 2 2 3" xfId="29459" xr:uid="{00000000-0005-0000-0000-000027730000}"/>
    <cellStyle name="Normal 41 2 4 2 2 2 3" xfId="9344" xr:uid="{00000000-0005-0000-0000-000091240000}"/>
    <cellStyle name="Normal 41 2 4 2 2 2 3 3" xfId="24442" xr:uid="{00000000-0005-0000-0000-00008E5F0000}"/>
    <cellStyle name="Normal 41 2 4 2 2 2 5" xfId="19429" xr:uid="{00000000-0005-0000-0000-0000F94B0000}"/>
    <cellStyle name="Normal 41 2 4 2 2 3" xfId="5983" xr:uid="{00000000-0005-0000-0000-000070170000}"/>
    <cellStyle name="Normal 41 2 4 2 2 3 2" xfId="16035" xr:uid="{00000000-0005-0000-0000-0000B43E0000}"/>
    <cellStyle name="Normal 41 2 4 2 2 3 2 3" xfId="31130" xr:uid="{00000000-0005-0000-0000-0000AE790000}"/>
    <cellStyle name="Normal 41 2 4 2 2 3 3" xfId="11015" xr:uid="{00000000-0005-0000-0000-0000182B0000}"/>
    <cellStyle name="Normal 41 2 4 2 2 3 3 3" xfId="26113" xr:uid="{00000000-0005-0000-0000-000015660000}"/>
    <cellStyle name="Normal 41 2 4 2 2 3 5" xfId="21100" xr:uid="{00000000-0005-0000-0000-000080520000}"/>
    <cellStyle name="Normal 41 2 4 2 2 4" xfId="12693" xr:uid="{00000000-0005-0000-0000-0000A6310000}"/>
    <cellStyle name="Normal 41 2 4 2 2 4 3" xfId="27788" xr:uid="{00000000-0005-0000-0000-0000A06C0000}"/>
    <cellStyle name="Normal 41 2 4 2 2 5" xfId="7672" xr:uid="{00000000-0005-0000-0000-0000091E0000}"/>
    <cellStyle name="Normal 41 2 4 2 2 5 3" xfId="22771" xr:uid="{00000000-0005-0000-0000-000007590000}"/>
    <cellStyle name="Normal 41 2 4 2 2 7" xfId="17758" xr:uid="{00000000-0005-0000-0000-000072450000}"/>
    <cellStyle name="Normal 41 2 4 2 3" xfId="3454" xr:uid="{00000000-0005-0000-0000-00008F0D0000}"/>
    <cellStyle name="Normal 41 2 4 2 3 2" xfId="13528" xr:uid="{00000000-0005-0000-0000-0000E9340000}"/>
    <cellStyle name="Normal 41 2 4 2 3 2 3" xfId="28623" xr:uid="{00000000-0005-0000-0000-0000E36F0000}"/>
    <cellStyle name="Normal 41 2 4 2 3 3" xfId="8508" xr:uid="{00000000-0005-0000-0000-00004D210000}"/>
    <cellStyle name="Normal 41 2 4 2 3 3 3" xfId="23606" xr:uid="{00000000-0005-0000-0000-00004A5C0000}"/>
    <cellStyle name="Normal 41 2 4 2 3 5" xfId="18593" xr:uid="{00000000-0005-0000-0000-0000B5480000}"/>
    <cellStyle name="Normal 41 2 4 2 4" xfId="5147" xr:uid="{00000000-0005-0000-0000-00002C140000}"/>
    <cellStyle name="Normal 41 2 4 2 4 2" xfId="15199" xr:uid="{00000000-0005-0000-0000-0000703B0000}"/>
    <cellStyle name="Normal 41 2 4 2 4 2 3" xfId="30294" xr:uid="{00000000-0005-0000-0000-00006A760000}"/>
    <cellStyle name="Normal 41 2 4 2 4 3" xfId="10179" xr:uid="{00000000-0005-0000-0000-0000D4270000}"/>
    <cellStyle name="Normal 41 2 4 2 4 3 3" xfId="25277" xr:uid="{00000000-0005-0000-0000-0000D1620000}"/>
    <cellStyle name="Normal 41 2 4 2 4 5" xfId="20264" xr:uid="{00000000-0005-0000-0000-00003C4F0000}"/>
    <cellStyle name="Normal 41 2 4 2 5" xfId="11857" xr:uid="{00000000-0005-0000-0000-0000622E0000}"/>
    <cellStyle name="Normal 41 2 4 2 5 3" xfId="26952" xr:uid="{00000000-0005-0000-0000-00005C690000}"/>
    <cellStyle name="Normal 41 2 4 2 6" xfId="6836" xr:uid="{00000000-0005-0000-0000-0000C51A0000}"/>
    <cellStyle name="Normal 41 2 4 2 6 3" xfId="21935" xr:uid="{00000000-0005-0000-0000-0000C3550000}"/>
    <cellStyle name="Normal 41 2 4 2 8" xfId="16922" xr:uid="{00000000-0005-0000-0000-00002E420000}"/>
    <cellStyle name="Normal 41 2 4 3" xfId="2184" xr:uid="{00000000-0005-0000-0000-000098080000}"/>
    <cellStyle name="Normal 41 2 4 3 2" xfId="3873" xr:uid="{00000000-0005-0000-0000-0000320F0000}"/>
    <cellStyle name="Normal 41 2 4 3 2 2" xfId="13946" xr:uid="{00000000-0005-0000-0000-00008B360000}"/>
    <cellStyle name="Normal 41 2 4 3 2 2 3" xfId="29041" xr:uid="{00000000-0005-0000-0000-000085710000}"/>
    <cellStyle name="Normal 41 2 4 3 2 3" xfId="8926" xr:uid="{00000000-0005-0000-0000-0000EF220000}"/>
    <cellStyle name="Normal 41 2 4 3 2 3 3" xfId="24024" xr:uid="{00000000-0005-0000-0000-0000EC5D0000}"/>
    <cellStyle name="Normal 41 2 4 3 2 5" xfId="19011" xr:uid="{00000000-0005-0000-0000-0000574A0000}"/>
    <cellStyle name="Normal 41 2 4 3 3" xfId="5565" xr:uid="{00000000-0005-0000-0000-0000CE150000}"/>
    <cellStyle name="Normal 41 2 4 3 3 2" xfId="15617" xr:uid="{00000000-0005-0000-0000-0000123D0000}"/>
    <cellStyle name="Normal 41 2 4 3 3 2 3" xfId="30712" xr:uid="{00000000-0005-0000-0000-00000C780000}"/>
    <cellStyle name="Normal 41 2 4 3 3 3" xfId="10597" xr:uid="{00000000-0005-0000-0000-000076290000}"/>
    <cellStyle name="Normal 41 2 4 3 3 3 3" xfId="25695" xr:uid="{00000000-0005-0000-0000-000073640000}"/>
    <cellStyle name="Normal 41 2 4 3 3 5" xfId="20682" xr:uid="{00000000-0005-0000-0000-0000DE500000}"/>
    <cellStyle name="Normal 41 2 4 3 4" xfId="12275" xr:uid="{00000000-0005-0000-0000-000004300000}"/>
    <cellStyle name="Normal 41 2 4 3 4 3" xfId="27370" xr:uid="{00000000-0005-0000-0000-0000FE6A0000}"/>
    <cellStyle name="Normal 41 2 4 3 5" xfId="7254" xr:uid="{00000000-0005-0000-0000-0000671C0000}"/>
    <cellStyle name="Normal 41 2 4 3 5 3" xfId="22353" xr:uid="{00000000-0005-0000-0000-000065570000}"/>
    <cellStyle name="Normal 41 2 4 3 7" xfId="17340" xr:uid="{00000000-0005-0000-0000-0000D0430000}"/>
    <cellStyle name="Normal 41 2 4 4" xfId="3036" xr:uid="{00000000-0005-0000-0000-0000ED0B0000}"/>
    <cellStyle name="Normal 41 2 4 4 2" xfId="13110" xr:uid="{00000000-0005-0000-0000-000047330000}"/>
    <cellStyle name="Normal 41 2 4 4 2 3" xfId="28205" xr:uid="{00000000-0005-0000-0000-0000416E0000}"/>
    <cellStyle name="Normal 41 2 4 4 3" xfId="8090" xr:uid="{00000000-0005-0000-0000-0000AB1F0000}"/>
    <cellStyle name="Normal 41 2 4 4 3 3" xfId="23188" xr:uid="{00000000-0005-0000-0000-0000A85A0000}"/>
    <cellStyle name="Normal 41 2 4 4 5" xfId="18175" xr:uid="{00000000-0005-0000-0000-000013470000}"/>
    <cellStyle name="Normal 41 2 4 5" xfId="4729" xr:uid="{00000000-0005-0000-0000-00008A120000}"/>
    <cellStyle name="Normal 41 2 4 5 2" xfId="14781" xr:uid="{00000000-0005-0000-0000-0000CE390000}"/>
    <cellStyle name="Normal 41 2 4 5 2 3" xfId="29876" xr:uid="{00000000-0005-0000-0000-0000C8740000}"/>
    <cellStyle name="Normal 41 2 4 5 3" xfId="9761" xr:uid="{00000000-0005-0000-0000-000032260000}"/>
    <cellStyle name="Normal 41 2 4 5 3 3" xfId="24859" xr:uid="{00000000-0005-0000-0000-00002F610000}"/>
    <cellStyle name="Normal 41 2 4 5 5" xfId="19846" xr:uid="{00000000-0005-0000-0000-00009A4D0000}"/>
    <cellStyle name="Normal 41 2 4 6" xfId="11439" xr:uid="{00000000-0005-0000-0000-0000C02C0000}"/>
    <cellStyle name="Normal 41 2 4 6 3" xfId="26534" xr:uid="{00000000-0005-0000-0000-0000BA670000}"/>
    <cellStyle name="Normal 41 2 4 7" xfId="6418" xr:uid="{00000000-0005-0000-0000-000023190000}"/>
    <cellStyle name="Normal 41 2 4 7 3" xfId="21517" xr:uid="{00000000-0005-0000-0000-000021540000}"/>
    <cellStyle name="Normal 41 2 4 9" xfId="16504" xr:uid="{00000000-0005-0000-0000-00008C400000}"/>
    <cellStyle name="Normal 41 2 5" xfId="1553" xr:uid="{00000000-0005-0000-0000-000021060000}"/>
    <cellStyle name="Normal 41 2 5 2" xfId="2394" xr:uid="{00000000-0005-0000-0000-00006A090000}"/>
    <cellStyle name="Normal 41 2 5 2 2" xfId="4083" xr:uid="{00000000-0005-0000-0000-000004100000}"/>
    <cellStyle name="Normal 41 2 5 2 2 2" xfId="14156" xr:uid="{00000000-0005-0000-0000-00005D370000}"/>
    <cellStyle name="Normal 41 2 5 2 2 2 3" xfId="29251" xr:uid="{00000000-0005-0000-0000-000057720000}"/>
    <cellStyle name="Normal 41 2 5 2 2 3" xfId="9136" xr:uid="{00000000-0005-0000-0000-0000C1230000}"/>
    <cellStyle name="Normal 41 2 5 2 2 3 3" xfId="24234" xr:uid="{00000000-0005-0000-0000-0000BE5E0000}"/>
    <cellStyle name="Normal 41 2 5 2 2 5" xfId="19221" xr:uid="{00000000-0005-0000-0000-0000294B0000}"/>
    <cellStyle name="Normal 41 2 5 2 3" xfId="5775" xr:uid="{00000000-0005-0000-0000-0000A0160000}"/>
    <cellStyle name="Normal 41 2 5 2 3 2" xfId="15827" xr:uid="{00000000-0005-0000-0000-0000E43D0000}"/>
    <cellStyle name="Normal 41 2 5 2 3 2 3" xfId="30922" xr:uid="{00000000-0005-0000-0000-0000DE780000}"/>
    <cellStyle name="Normal 41 2 5 2 3 3" xfId="10807" xr:uid="{00000000-0005-0000-0000-0000482A0000}"/>
    <cellStyle name="Normal 41 2 5 2 3 3 3" xfId="25905" xr:uid="{00000000-0005-0000-0000-000045650000}"/>
    <cellStyle name="Normal 41 2 5 2 3 5" xfId="20892" xr:uid="{00000000-0005-0000-0000-0000B0510000}"/>
    <cellStyle name="Normal 41 2 5 2 4" xfId="12485" xr:uid="{00000000-0005-0000-0000-0000D6300000}"/>
    <cellStyle name="Normal 41 2 5 2 4 3" xfId="27580" xr:uid="{00000000-0005-0000-0000-0000D06B0000}"/>
    <cellStyle name="Normal 41 2 5 2 5" xfId="7464" xr:uid="{00000000-0005-0000-0000-0000391D0000}"/>
    <cellStyle name="Normal 41 2 5 2 5 3" xfId="22563" xr:uid="{00000000-0005-0000-0000-000037580000}"/>
    <cellStyle name="Normal 41 2 5 2 7" xfId="17550" xr:uid="{00000000-0005-0000-0000-0000A2440000}"/>
    <cellStyle name="Normal 41 2 5 3" xfId="3246" xr:uid="{00000000-0005-0000-0000-0000BF0C0000}"/>
    <cellStyle name="Normal 41 2 5 3 2" xfId="13320" xr:uid="{00000000-0005-0000-0000-000019340000}"/>
    <cellStyle name="Normal 41 2 5 3 2 3" xfId="28415" xr:uid="{00000000-0005-0000-0000-0000136F0000}"/>
    <cellStyle name="Normal 41 2 5 3 3" xfId="8300" xr:uid="{00000000-0005-0000-0000-00007D200000}"/>
    <cellStyle name="Normal 41 2 5 3 3 3" xfId="23398" xr:uid="{00000000-0005-0000-0000-00007A5B0000}"/>
    <cellStyle name="Normal 41 2 5 3 5" xfId="18385" xr:uid="{00000000-0005-0000-0000-0000E5470000}"/>
    <cellStyle name="Normal 41 2 5 4" xfId="4939" xr:uid="{00000000-0005-0000-0000-00005C130000}"/>
    <cellStyle name="Normal 41 2 5 4 2" xfId="14991" xr:uid="{00000000-0005-0000-0000-0000A03A0000}"/>
    <cellStyle name="Normal 41 2 5 4 2 3" xfId="30086" xr:uid="{00000000-0005-0000-0000-00009A750000}"/>
    <cellStyle name="Normal 41 2 5 4 3" xfId="9971" xr:uid="{00000000-0005-0000-0000-000004270000}"/>
    <cellStyle name="Normal 41 2 5 4 3 3" xfId="25069" xr:uid="{00000000-0005-0000-0000-000001620000}"/>
    <cellStyle name="Normal 41 2 5 4 5" xfId="20056" xr:uid="{00000000-0005-0000-0000-00006C4E0000}"/>
    <cellStyle name="Normal 41 2 5 5" xfId="11649" xr:uid="{00000000-0005-0000-0000-0000922D0000}"/>
    <cellStyle name="Normal 41 2 5 5 3" xfId="26744" xr:uid="{00000000-0005-0000-0000-00008C680000}"/>
    <cellStyle name="Normal 41 2 5 6" xfId="6628" xr:uid="{00000000-0005-0000-0000-0000F5190000}"/>
    <cellStyle name="Normal 41 2 5 6 3" xfId="21727" xr:uid="{00000000-0005-0000-0000-0000F3540000}"/>
    <cellStyle name="Normal 41 2 5 8" xfId="16714" xr:uid="{00000000-0005-0000-0000-00005E410000}"/>
    <cellStyle name="Normal 41 2 6" xfId="1974" xr:uid="{00000000-0005-0000-0000-0000C6070000}"/>
    <cellStyle name="Normal 41 2 6 2" xfId="3665" xr:uid="{00000000-0005-0000-0000-0000620E0000}"/>
    <cellStyle name="Normal 41 2 6 2 2" xfId="13738" xr:uid="{00000000-0005-0000-0000-0000BB350000}"/>
    <cellStyle name="Normal 41 2 6 2 2 3" xfId="28833" xr:uid="{00000000-0005-0000-0000-0000B5700000}"/>
    <cellStyle name="Normal 41 2 6 2 3" xfId="8718" xr:uid="{00000000-0005-0000-0000-00001F220000}"/>
    <cellStyle name="Normal 41 2 6 2 3 3" xfId="23816" xr:uid="{00000000-0005-0000-0000-00001C5D0000}"/>
    <cellStyle name="Normal 41 2 6 2 5" xfId="18803" xr:uid="{00000000-0005-0000-0000-000087490000}"/>
    <cellStyle name="Normal 41 2 6 3" xfId="5357" xr:uid="{00000000-0005-0000-0000-0000FE140000}"/>
    <cellStyle name="Normal 41 2 6 3 2" xfId="15409" xr:uid="{00000000-0005-0000-0000-0000423C0000}"/>
    <cellStyle name="Normal 41 2 6 3 2 3" xfId="30504" xr:uid="{00000000-0005-0000-0000-00003C770000}"/>
    <cellStyle name="Normal 41 2 6 3 3" xfId="10389" xr:uid="{00000000-0005-0000-0000-0000A6280000}"/>
    <cellStyle name="Normal 41 2 6 3 3 3" xfId="25487" xr:uid="{00000000-0005-0000-0000-0000A3630000}"/>
    <cellStyle name="Normal 41 2 6 3 5" xfId="20474" xr:uid="{00000000-0005-0000-0000-00000E500000}"/>
    <cellStyle name="Normal 41 2 6 4" xfId="12067" xr:uid="{00000000-0005-0000-0000-0000342F0000}"/>
    <cellStyle name="Normal 41 2 6 4 3" xfId="27162" xr:uid="{00000000-0005-0000-0000-00002E6A0000}"/>
    <cellStyle name="Normal 41 2 6 5" xfId="7046" xr:uid="{00000000-0005-0000-0000-0000971B0000}"/>
    <cellStyle name="Normal 41 2 6 5 3" xfId="22145" xr:uid="{00000000-0005-0000-0000-000095560000}"/>
    <cellStyle name="Normal 41 2 6 7" xfId="17132" xr:uid="{00000000-0005-0000-0000-000000430000}"/>
    <cellStyle name="Normal 41 2 7" xfId="2824" xr:uid="{00000000-0005-0000-0000-0000190B0000}"/>
    <cellStyle name="Normal 41 2 7 2" xfId="12902" xr:uid="{00000000-0005-0000-0000-000077320000}"/>
    <cellStyle name="Normal 41 2 7 2 3" xfId="27997" xr:uid="{00000000-0005-0000-0000-0000716D0000}"/>
    <cellStyle name="Normal 41 2 7 3" xfId="7882" xr:uid="{00000000-0005-0000-0000-0000DB1E0000}"/>
    <cellStyle name="Normal 41 2 7 3 3" xfId="22980" xr:uid="{00000000-0005-0000-0000-0000D8590000}"/>
    <cellStyle name="Normal 41 2 7 5" xfId="17967" xr:uid="{00000000-0005-0000-0000-000043460000}"/>
    <cellStyle name="Normal 41 2 8" xfId="4518" xr:uid="{00000000-0005-0000-0000-0000B7110000}"/>
    <cellStyle name="Normal 41 2 8 2" xfId="14573" xr:uid="{00000000-0005-0000-0000-0000FE380000}"/>
    <cellStyle name="Normal 41 2 8 2 3" xfId="29668" xr:uid="{00000000-0005-0000-0000-0000F8730000}"/>
    <cellStyle name="Normal 41 2 8 3" xfId="9553" xr:uid="{00000000-0005-0000-0000-000062250000}"/>
    <cellStyle name="Normal 41 2 8 3 3" xfId="24651" xr:uid="{00000000-0005-0000-0000-00005F600000}"/>
    <cellStyle name="Normal 41 2 8 5" xfId="19638" xr:uid="{00000000-0005-0000-0000-0000CA4C0000}"/>
    <cellStyle name="Normal 41 2 9" xfId="11229" xr:uid="{00000000-0005-0000-0000-0000EE2B0000}"/>
    <cellStyle name="Normal 41 2 9 3" xfId="26326" xr:uid="{00000000-0005-0000-0000-0000EA660000}"/>
    <cellStyle name="Normal 42" xfId="166" xr:uid="{00000000-0005-0000-0000-0000AC000000}"/>
    <cellStyle name="Normal 42 2" xfId="848" xr:uid="{00000000-0005-0000-0000-00005F030000}"/>
    <cellStyle name="Normal 42 2 10" xfId="6209" xr:uid="{00000000-0005-0000-0000-000052180000}"/>
    <cellStyle name="Normal 42 2 10 3" xfId="21310" xr:uid="{00000000-0005-0000-0000-000052530000}"/>
    <cellStyle name="Normal 42 2 12" xfId="16295" xr:uid="{00000000-0005-0000-0000-0000BB3F0000}"/>
    <cellStyle name="Normal 42 2 2" xfId="1174" xr:uid="{00000000-0005-0000-0000-0000A6040000}"/>
    <cellStyle name="Normal 42 2 2 11" xfId="16349" xr:uid="{00000000-0005-0000-0000-0000F13F0000}"/>
    <cellStyle name="Normal 42 2 2 2" xfId="1282" xr:uid="{00000000-0005-0000-0000-000012050000}"/>
    <cellStyle name="Normal 42 2 2 2 10" xfId="16453" xr:uid="{00000000-0005-0000-0000-000059400000}"/>
    <cellStyle name="Normal 42 2 2 2 2" xfId="1499" xr:uid="{00000000-0005-0000-0000-0000EB050000}"/>
    <cellStyle name="Normal 42 2 2 2 2 2" xfId="1920" xr:uid="{00000000-0005-0000-0000-000090070000}"/>
    <cellStyle name="Normal 42 2 2 2 2 2 2" xfId="2759" xr:uid="{00000000-0005-0000-0000-0000D70A0000}"/>
    <cellStyle name="Normal 42 2 2 2 2 2 2 2" xfId="4448" xr:uid="{00000000-0005-0000-0000-000071110000}"/>
    <cellStyle name="Normal 42 2 2 2 2 2 2 2 2" xfId="14521" xr:uid="{00000000-0005-0000-0000-0000CA380000}"/>
    <cellStyle name="Normal 42 2 2 2 2 2 2 2 2 3" xfId="29616" xr:uid="{00000000-0005-0000-0000-0000C4730000}"/>
    <cellStyle name="Normal 42 2 2 2 2 2 2 2 3" xfId="9501" xr:uid="{00000000-0005-0000-0000-00002E250000}"/>
    <cellStyle name="Normal 42 2 2 2 2 2 2 2 3 3" xfId="24599" xr:uid="{00000000-0005-0000-0000-00002B600000}"/>
    <cellStyle name="Normal 42 2 2 2 2 2 2 2 5" xfId="19586" xr:uid="{00000000-0005-0000-0000-0000964C0000}"/>
    <cellStyle name="Normal 42 2 2 2 2 2 2 3" xfId="6140" xr:uid="{00000000-0005-0000-0000-00000D180000}"/>
    <cellStyle name="Normal 42 2 2 2 2 2 2 3 2" xfId="16192" xr:uid="{00000000-0005-0000-0000-0000513F0000}"/>
    <cellStyle name="Normal 42 2 2 2 2 2 2 3 3" xfId="11172" xr:uid="{00000000-0005-0000-0000-0000B52B0000}"/>
    <cellStyle name="Normal 42 2 2 2 2 2 2 3 3 3" xfId="26270" xr:uid="{00000000-0005-0000-0000-0000B2660000}"/>
    <cellStyle name="Normal 42 2 2 2 2 2 2 3 5" xfId="21257" xr:uid="{00000000-0005-0000-0000-00001D530000}"/>
    <cellStyle name="Normal 42 2 2 2 2 2 2 4" xfId="12850" xr:uid="{00000000-0005-0000-0000-000043320000}"/>
    <cellStyle name="Normal 42 2 2 2 2 2 2 4 3" xfId="27945" xr:uid="{00000000-0005-0000-0000-00003D6D0000}"/>
    <cellStyle name="Normal 42 2 2 2 2 2 2 5" xfId="7829" xr:uid="{00000000-0005-0000-0000-0000A61E0000}"/>
    <cellStyle name="Normal 42 2 2 2 2 2 2 5 3" xfId="22928" xr:uid="{00000000-0005-0000-0000-0000A4590000}"/>
    <cellStyle name="Normal 42 2 2 2 2 2 2 7" xfId="17915" xr:uid="{00000000-0005-0000-0000-00000F460000}"/>
    <cellStyle name="Normal 42 2 2 2 2 2 3" xfId="3611" xr:uid="{00000000-0005-0000-0000-00002C0E0000}"/>
    <cellStyle name="Normal 42 2 2 2 2 2 3 2" xfId="13685" xr:uid="{00000000-0005-0000-0000-000086350000}"/>
    <cellStyle name="Normal 42 2 2 2 2 2 3 2 3" xfId="28780" xr:uid="{00000000-0005-0000-0000-000080700000}"/>
    <cellStyle name="Normal 42 2 2 2 2 2 3 3" xfId="8665" xr:uid="{00000000-0005-0000-0000-0000EA210000}"/>
    <cellStyle name="Normal 42 2 2 2 2 2 3 3 3" xfId="23763" xr:uid="{00000000-0005-0000-0000-0000E75C0000}"/>
    <cellStyle name="Normal 42 2 2 2 2 2 3 5" xfId="18750" xr:uid="{00000000-0005-0000-0000-000052490000}"/>
    <cellStyle name="Normal 42 2 2 2 2 2 4" xfId="5304" xr:uid="{00000000-0005-0000-0000-0000C9140000}"/>
    <cellStyle name="Normal 42 2 2 2 2 2 4 2" xfId="15356" xr:uid="{00000000-0005-0000-0000-00000D3C0000}"/>
    <cellStyle name="Normal 42 2 2 2 2 2 4 2 3" xfId="30451" xr:uid="{00000000-0005-0000-0000-000007770000}"/>
    <cellStyle name="Normal 42 2 2 2 2 2 4 3" xfId="10336" xr:uid="{00000000-0005-0000-0000-000071280000}"/>
    <cellStyle name="Normal 42 2 2 2 2 2 4 3 3" xfId="25434" xr:uid="{00000000-0005-0000-0000-00006E630000}"/>
    <cellStyle name="Normal 42 2 2 2 2 2 4 5" xfId="20421" xr:uid="{00000000-0005-0000-0000-0000D94F0000}"/>
    <cellStyle name="Normal 42 2 2 2 2 2 5" xfId="12014" xr:uid="{00000000-0005-0000-0000-0000FF2E0000}"/>
    <cellStyle name="Normal 42 2 2 2 2 2 5 3" xfId="27109" xr:uid="{00000000-0005-0000-0000-0000F9690000}"/>
    <cellStyle name="Normal 42 2 2 2 2 2 6" xfId="6993" xr:uid="{00000000-0005-0000-0000-0000621B0000}"/>
    <cellStyle name="Normal 42 2 2 2 2 2 6 3" xfId="22092" xr:uid="{00000000-0005-0000-0000-000060560000}"/>
    <cellStyle name="Normal 42 2 2 2 2 2 8" xfId="17079" xr:uid="{00000000-0005-0000-0000-0000CB420000}"/>
    <cellStyle name="Normal 42 2 2 2 2 3" xfId="2341" xr:uid="{00000000-0005-0000-0000-000035090000}"/>
    <cellStyle name="Normal 42 2 2 2 2 3 2" xfId="4030" xr:uid="{00000000-0005-0000-0000-0000CF0F0000}"/>
    <cellStyle name="Normal 42 2 2 2 2 3 2 2" xfId="14103" xr:uid="{00000000-0005-0000-0000-000028370000}"/>
    <cellStyle name="Normal 42 2 2 2 2 3 2 2 3" xfId="29198" xr:uid="{00000000-0005-0000-0000-000022720000}"/>
    <cellStyle name="Normal 42 2 2 2 2 3 2 3" xfId="9083" xr:uid="{00000000-0005-0000-0000-00008C230000}"/>
    <cellStyle name="Normal 42 2 2 2 2 3 2 3 3" xfId="24181" xr:uid="{00000000-0005-0000-0000-0000895E0000}"/>
    <cellStyle name="Normal 42 2 2 2 2 3 2 5" xfId="19168" xr:uid="{00000000-0005-0000-0000-0000F44A0000}"/>
    <cellStyle name="Normal 42 2 2 2 2 3 3" xfId="5722" xr:uid="{00000000-0005-0000-0000-00006B160000}"/>
    <cellStyle name="Normal 42 2 2 2 2 3 3 2" xfId="15774" xr:uid="{00000000-0005-0000-0000-0000AF3D0000}"/>
    <cellStyle name="Normal 42 2 2 2 2 3 3 2 3" xfId="30869" xr:uid="{00000000-0005-0000-0000-0000A9780000}"/>
    <cellStyle name="Normal 42 2 2 2 2 3 3 3" xfId="10754" xr:uid="{00000000-0005-0000-0000-0000132A0000}"/>
    <cellStyle name="Normal 42 2 2 2 2 3 3 3 3" xfId="25852" xr:uid="{00000000-0005-0000-0000-000010650000}"/>
    <cellStyle name="Normal 42 2 2 2 2 3 3 5" xfId="20839" xr:uid="{00000000-0005-0000-0000-00007B510000}"/>
    <cellStyle name="Normal 42 2 2 2 2 3 4" xfId="12432" xr:uid="{00000000-0005-0000-0000-0000A1300000}"/>
    <cellStyle name="Normal 42 2 2 2 2 3 4 3" xfId="27527" xr:uid="{00000000-0005-0000-0000-00009B6B0000}"/>
    <cellStyle name="Normal 42 2 2 2 2 3 5" xfId="7411" xr:uid="{00000000-0005-0000-0000-0000041D0000}"/>
    <cellStyle name="Normal 42 2 2 2 2 3 5 3" xfId="22510" xr:uid="{00000000-0005-0000-0000-000002580000}"/>
    <cellStyle name="Normal 42 2 2 2 2 3 7" xfId="17497" xr:uid="{00000000-0005-0000-0000-00006D440000}"/>
    <cellStyle name="Normal 42 2 2 2 2 4" xfId="3193" xr:uid="{00000000-0005-0000-0000-00008A0C0000}"/>
    <cellStyle name="Normal 42 2 2 2 2 4 2" xfId="13267" xr:uid="{00000000-0005-0000-0000-0000E4330000}"/>
    <cellStyle name="Normal 42 2 2 2 2 4 2 3" xfId="28362" xr:uid="{00000000-0005-0000-0000-0000DE6E0000}"/>
    <cellStyle name="Normal 42 2 2 2 2 4 3" xfId="8247" xr:uid="{00000000-0005-0000-0000-000048200000}"/>
    <cellStyle name="Normal 42 2 2 2 2 4 3 3" xfId="23345" xr:uid="{00000000-0005-0000-0000-0000455B0000}"/>
    <cellStyle name="Normal 42 2 2 2 2 4 5" xfId="18332" xr:uid="{00000000-0005-0000-0000-0000B0470000}"/>
    <cellStyle name="Normal 42 2 2 2 2 5" xfId="4886" xr:uid="{00000000-0005-0000-0000-000027130000}"/>
    <cellStyle name="Normal 42 2 2 2 2 5 2" xfId="14938" xr:uid="{00000000-0005-0000-0000-00006B3A0000}"/>
    <cellStyle name="Normal 42 2 2 2 2 5 2 3" xfId="30033" xr:uid="{00000000-0005-0000-0000-000065750000}"/>
    <cellStyle name="Normal 42 2 2 2 2 5 3" xfId="9918" xr:uid="{00000000-0005-0000-0000-0000CF260000}"/>
    <cellStyle name="Normal 42 2 2 2 2 5 3 3" xfId="25016" xr:uid="{00000000-0005-0000-0000-0000CC610000}"/>
    <cellStyle name="Normal 42 2 2 2 2 5 5" xfId="20003" xr:uid="{00000000-0005-0000-0000-0000374E0000}"/>
    <cellStyle name="Normal 42 2 2 2 2 6" xfId="11596" xr:uid="{00000000-0005-0000-0000-00005D2D0000}"/>
    <cellStyle name="Normal 42 2 2 2 2 6 3" xfId="26691" xr:uid="{00000000-0005-0000-0000-000057680000}"/>
    <cellStyle name="Normal 42 2 2 2 2 7" xfId="6575" xr:uid="{00000000-0005-0000-0000-0000C0190000}"/>
    <cellStyle name="Normal 42 2 2 2 2 7 3" xfId="21674" xr:uid="{00000000-0005-0000-0000-0000BE540000}"/>
    <cellStyle name="Normal 42 2 2 2 2 9" xfId="16661" xr:uid="{00000000-0005-0000-0000-000029410000}"/>
    <cellStyle name="Normal 42 2 2 2 3" xfId="1712" xr:uid="{00000000-0005-0000-0000-0000C0060000}"/>
    <cellStyle name="Normal 42 2 2 2 3 2" xfId="2551" xr:uid="{00000000-0005-0000-0000-0000070A0000}"/>
    <cellStyle name="Normal 42 2 2 2 3 2 2" xfId="4240" xr:uid="{00000000-0005-0000-0000-0000A1100000}"/>
    <cellStyle name="Normal 42 2 2 2 3 2 2 2" xfId="14313" xr:uid="{00000000-0005-0000-0000-0000FA370000}"/>
    <cellStyle name="Normal 42 2 2 2 3 2 2 2 3" xfId="29408" xr:uid="{00000000-0005-0000-0000-0000F4720000}"/>
    <cellStyle name="Normal 42 2 2 2 3 2 2 3" xfId="9293" xr:uid="{00000000-0005-0000-0000-00005E240000}"/>
    <cellStyle name="Normal 42 2 2 2 3 2 2 3 3" xfId="24391" xr:uid="{00000000-0005-0000-0000-00005B5F0000}"/>
    <cellStyle name="Normal 42 2 2 2 3 2 2 5" xfId="19378" xr:uid="{00000000-0005-0000-0000-0000C64B0000}"/>
    <cellStyle name="Normal 42 2 2 2 3 2 3" xfId="5932" xr:uid="{00000000-0005-0000-0000-00003D170000}"/>
    <cellStyle name="Normal 42 2 2 2 3 2 3 2" xfId="15984" xr:uid="{00000000-0005-0000-0000-0000813E0000}"/>
    <cellStyle name="Normal 42 2 2 2 3 2 3 2 3" xfId="31079" xr:uid="{00000000-0005-0000-0000-00007B790000}"/>
    <cellStyle name="Normal 42 2 2 2 3 2 3 3" xfId="10964" xr:uid="{00000000-0005-0000-0000-0000E52A0000}"/>
    <cellStyle name="Normal 42 2 2 2 3 2 3 3 3" xfId="26062" xr:uid="{00000000-0005-0000-0000-0000E2650000}"/>
    <cellStyle name="Normal 42 2 2 2 3 2 3 5" xfId="21049" xr:uid="{00000000-0005-0000-0000-00004D520000}"/>
    <cellStyle name="Normal 42 2 2 2 3 2 4" xfId="12642" xr:uid="{00000000-0005-0000-0000-000073310000}"/>
    <cellStyle name="Normal 42 2 2 2 3 2 4 3" xfId="27737" xr:uid="{00000000-0005-0000-0000-00006D6C0000}"/>
    <cellStyle name="Normal 42 2 2 2 3 2 5" xfId="7621" xr:uid="{00000000-0005-0000-0000-0000D61D0000}"/>
    <cellStyle name="Normal 42 2 2 2 3 2 5 3" xfId="22720" xr:uid="{00000000-0005-0000-0000-0000D4580000}"/>
    <cellStyle name="Normal 42 2 2 2 3 2 7" xfId="17707" xr:uid="{00000000-0005-0000-0000-00003F450000}"/>
    <cellStyle name="Normal 42 2 2 2 3 3" xfId="3403" xr:uid="{00000000-0005-0000-0000-00005C0D0000}"/>
    <cellStyle name="Normal 42 2 2 2 3 3 2" xfId="13477" xr:uid="{00000000-0005-0000-0000-0000B6340000}"/>
    <cellStyle name="Normal 42 2 2 2 3 3 2 3" xfId="28572" xr:uid="{00000000-0005-0000-0000-0000B06F0000}"/>
    <cellStyle name="Normal 42 2 2 2 3 3 3" xfId="8457" xr:uid="{00000000-0005-0000-0000-00001A210000}"/>
    <cellStyle name="Normal 42 2 2 2 3 3 3 3" xfId="23555" xr:uid="{00000000-0005-0000-0000-0000175C0000}"/>
    <cellStyle name="Normal 42 2 2 2 3 3 5" xfId="18542" xr:uid="{00000000-0005-0000-0000-000082480000}"/>
    <cellStyle name="Normal 42 2 2 2 3 4" xfId="5096" xr:uid="{00000000-0005-0000-0000-0000F9130000}"/>
    <cellStyle name="Normal 42 2 2 2 3 4 2" xfId="15148" xr:uid="{00000000-0005-0000-0000-00003D3B0000}"/>
    <cellStyle name="Normal 42 2 2 2 3 4 2 3" xfId="30243" xr:uid="{00000000-0005-0000-0000-000037760000}"/>
    <cellStyle name="Normal 42 2 2 2 3 4 3" xfId="10128" xr:uid="{00000000-0005-0000-0000-0000A1270000}"/>
    <cellStyle name="Normal 42 2 2 2 3 4 3 3" xfId="25226" xr:uid="{00000000-0005-0000-0000-00009E620000}"/>
    <cellStyle name="Normal 42 2 2 2 3 4 5" xfId="20213" xr:uid="{00000000-0005-0000-0000-0000094F0000}"/>
    <cellStyle name="Normal 42 2 2 2 3 5" xfId="11806" xr:uid="{00000000-0005-0000-0000-00002F2E0000}"/>
    <cellStyle name="Normal 42 2 2 2 3 5 3" xfId="26901" xr:uid="{00000000-0005-0000-0000-000029690000}"/>
    <cellStyle name="Normal 42 2 2 2 3 6" xfId="6785" xr:uid="{00000000-0005-0000-0000-0000921A0000}"/>
    <cellStyle name="Normal 42 2 2 2 3 6 3" xfId="21884" xr:uid="{00000000-0005-0000-0000-000090550000}"/>
    <cellStyle name="Normal 42 2 2 2 3 8" xfId="16871" xr:uid="{00000000-0005-0000-0000-0000FB410000}"/>
    <cellStyle name="Normal 42 2 2 2 4" xfId="2133" xr:uid="{00000000-0005-0000-0000-000065080000}"/>
    <cellStyle name="Normal 42 2 2 2 4 2" xfId="3822" xr:uid="{00000000-0005-0000-0000-0000FF0E0000}"/>
    <cellStyle name="Normal 42 2 2 2 4 2 2" xfId="13895" xr:uid="{00000000-0005-0000-0000-000058360000}"/>
    <cellStyle name="Normal 42 2 2 2 4 2 2 3" xfId="28990" xr:uid="{00000000-0005-0000-0000-000052710000}"/>
    <cellStyle name="Normal 42 2 2 2 4 2 3" xfId="8875" xr:uid="{00000000-0005-0000-0000-0000BC220000}"/>
    <cellStyle name="Normal 42 2 2 2 4 2 3 3" xfId="23973" xr:uid="{00000000-0005-0000-0000-0000B95D0000}"/>
    <cellStyle name="Normal 42 2 2 2 4 2 5" xfId="18960" xr:uid="{00000000-0005-0000-0000-0000244A0000}"/>
    <cellStyle name="Normal 42 2 2 2 4 3" xfId="5514" xr:uid="{00000000-0005-0000-0000-00009B150000}"/>
    <cellStyle name="Normal 42 2 2 2 4 3 2" xfId="15566" xr:uid="{00000000-0005-0000-0000-0000DF3C0000}"/>
    <cellStyle name="Normal 42 2 2 2 4 3 2 3" xfId="30661" xr:uid="{00000000-0005-0000-0000-0000D9770000}"/>
    <cellStyle name="Normal 42 2 2 2 4 3 3" xfId="10546" xr:uid="{00000000-0005-0000-0000-000043290000}"/>
    <cellStyle name="Normal 42 2 2 2 4 3 3 3" xfId="25644" xr:uid="{00000000-0005-0000-0000-000040640000}"/>
    <cellStyle name="Normal 42 2 2 2 4 3 5" xfId="20631" xr:uid="{00000000-0005-0000-0000-0000AB500000}"/>
    <cellStyle name="Normal 42 2 2 2 4 4" xfId="12224" xr:uid="{00000000-0005-0000-0000-0000D12F0000}"/>
    <cellStyle name="Normal 42 2 2 2 4 4 3" xfId="27319" xr:uid="{00000000-0005-0000-0000-0000CB6A0000}"/>
    <cellStyle name="Normal 42 2 2 2 4 5" xfId="7203" xr:uid="{00000000-0005-0000-0000-0000341C0000}"/>
    <cellStyle name="Normal 42 2 2 2 4 5 3" xfId="22302" xr:uid="{00000000-0005-0000-0000-000032570000}"/>
    <cellStyle name="Normal 42 2 2 2 4 7" xfId="17289" xr:uid="{00000000-0005-0000-0000-00009D430000}"/>
    <cellStyle name="Normal 42 2 2 2 5" xfId="2985" xr:uid="{00000000-0005-0000-0000-0000BA0B0000}"/>
    <cellStyle name="Normal 42 2 2 2 5 2" xfId="13059" xr:uid="{00000000-0005-0000-0000-000014330000}"/>
    <cellStyle name="Normal 42 2 2 2 5 2 3" xfId="28154" xr:uid="{00000000-0005-0000-0000-00000E6E0000}"/>
    <cellStyle name="Normal 42 2 2 2 5 3" xfId="8039" xr:uid="{00000000-0005-0000-0000-0000781F0000}"/>
    <cellStyle name="Normal 42 2 2 2 5 3 3" xfId="23137" xr:uid="{00000000-0005-0000-0000-0000755A0000}"/>
    <cellStyle name="Normal 42 2 2 2 5 5" xfId="18124" xr:uid="{00000000-0005-0000-0000-0000E0460000}"/>
    <cellStyle name="Normal 42 2 2 2 6" xfId="4678" xr:uid="{00000000-0005-0000-0000-000057120000}"/>
    <cellStyle name="Normal 42 2 2 2 6 2" xfId="14730" xr:uid="{00000000-0005-0000-0000-00009B390000}"/>
    <cellStyle name="Normal 42 2 2 2 6 2 3" xfId="29825" xr:uid="{00000000-0005-0000-0000-000095740000}"/>
    <cellStyle name="Normal 42 2 2 2 6 3" xfId="9710" xr:uid="{00000000-0005-0000-0000-0000FF250000}"/>
    <cellStyle name="Normal 42 2 2 2 6 3 3" xfId="24808" xr:uid="{00000000-0005-0000-0000-0000FC600000}"/>
    <cellStyle name="Normal 42 2 2 2 6 5" xfId="19795" xr:uid="{00000000-0005-0000-0000-0000674D0000}"/>
    <cellStyle name="Normal 42 2 2 2 7" xfId="11388" xr:uid="{00000000-0005-0000-0000-00008D2C0000}"/>
    <cellStyle name="Normal 42 2 2 2 7 3" xfId="26483" xr:uid="{00000000-0005-0000-0000-000087670000}"/>
    <cellStyle name="Normal 42 2 2 2 8" xfId="6367" xr:uid="{00000000-0005-0000-0000-0000F0180000}"/>
    <cellStyle name="Normal 42 2 2 2 8 3" xfId="21466" xr:uid="{00000000-0005-0000-0000-0000EE530000}"/>
    <cellStyle name="Normal 42 2 2 3" xfId="1395" xr:uid="{00000000-0005-0000-0000-000083050000}"/>
    <cellStyle name="Normal 42 2 2 3 2" xfId="1816" xr:uid="{00000000-0005-0000-0000-000028070000}"/>
    <cellStyle name="Normal 42 2 2 3 2 2" xfId="2655" xr:uid="{00000000-0005-0000-0000-00006F0A0000}"/>
    <cellStyle name="Normal 42 2 2 3 2 2 2" xfId="4344" xr:uid="{00000000-0005-0000-0000-000009110000}"/>
    <cellStyle name="Normal 42 2 2 3 2 2 2 2" xfId="14417" xr:uid="{00000000-0005-0000-0000-000062380000}"/>
    <cellStyle name="Normal 42 2 2 3 2 2 2 2 3" xfId="29512" xr:uid="{00000000-0005-0000-0000-00005C730000}"/>
    <cellStyle name="Normal 42 2 2 3 2 2 2 3" xfId="9397" xr:uid="{00000000-0005-0000-0000-0000C6240000}"/>
    <cellStyle name="Normal 42 2 2 3 2 2 2 3 3" xfId="24495" xr:uid="{00000000-0005-0000-0000-0000C35F0000}"/>
    <cellStyle name="Normal 42 2 2 3 2 2 2 5" xfId="19482" xr:uid="{00000000-0005-0000-0000-00002E4C0000}"/>
    <cellStyle name="Normal 42 2 2 3 2 2 3" xfId="6036" xr:uid="{00000000-0005-0000-0000-0000A5170000}"/>
    <cellStyle name="Normal 42 2 2 3 2 2 3 2" xfId="16088" xr:uid="{00000000-0005-0000-0000-0000E93E0000}"/>
    <cellStyle name="Normal 42 2 2 3 2 2 3 2 3" xfId="31183" xr:uid="{00000000-0005-0000-0000-0000E3790000}"/>
    <cellStyle name="Normal 42 2 2 3 2 2 3 3" xfId="11068" xr:uid="{00000000-0005-0000-0000-00004D2B0000}"/>
    <cellStyle name="Normal 42 2 2 3 2 2 3 3 3" xfId="26166" xr:uid="{00000000-0005-0000-0000-00004A660000}"/>
    <cellStyle name="Normal 42 2 2 3 2 2 3 5" xfId="21153" xr:uid="{00000000-0005-0000-0000-0000B5520000}"/>
    <cellStyle name="Normal 42 2 2 3 2 2 4" xfId="12746" xr:uid="{00000000-0005-0000-0000-0000DB310000}"/>
    <cellStyle name="Normal 42 2 2 3 2 2 4 3" xfId="27841" xr:uid="{00000000-0005-0000-0000-0000D56C0000}"/>
    <cellStyle name="Normal 42 2 2 3 2 2 5" xfId="7725" xr:uid="{00000000-0005-0000-0000-00003E1E0000}"/>
    <cellStyle name="Normal 42 2 2 3 2 2 5 3" xfId="22824" xr:uid="{00000000-0005-0000-0000-00003C590000}"/>
    <cellStyle name="Normal 42 2 2 3 2 2 7" xfId="17811" xr:uid="{00000000-0005-0000-0000-0000A7450000}"/>
    <cellStyle name="Normal 42 2 2 3 2 3" xfId="3507" xr:uid="{00000000-0005-0000-0000-0000C40D0000}"/>
    <cellStyle name="Normal 42 2 2 3 2 3 2" xfId="13581" xr:uid="{00000000-0005-0000-0000-00001E350000}"/>
    <cellStyle name="Normal 42 2 2 3 2 3 2 3" xfId="28676" xr:uid="{00000000-0005-0000-0000-000018700000}"/>
    <cellStyle name="Normal 42 2 2 3 2 3 3" xfId="8561" xr:uid="{00000000-0005-0000-0000-000082210000}"/>
    <cellStyle name="Normal 42 2 2 3 2 3 3 3" xfId="23659" xr:uid="{00000000-0005-0000-0000-00007F5C0000}"/>
    <cellStyle name="Normal 42 2 2 3 2 3 5" xfId="18646" xr:uid="{00000000-0005-0000-0000-0000EA480000}"/>
    <cellStyle name="Normal 42 2 2 3 2 4" xfId="5200" xr:uid="{00000000-0005-0000-0000-000061140000}"/>
    <cellStyle name="Normal 42 2 2 3 2 4 2" xfId="15252" xr:uid="{00000000-0005-0000-0000-0000A53B0000}"/>
    <cellStyle name="Normal 42 2 2 3 2 4 2 3" xfId="30347" xr:uid="{00000000-0005-0000-0000-00009F760000}"/>
    <cellStyle name="Normal 42 2 2 3 2 4 3" xfId="10232" xr:uid="{00000000-0005-0000-0000-000009280000}"/>
    <cellStyle name="Normal 42 2 2 3 2 4 3 3" xfId="25330" xr:uid="{00000000-0005-0000-0000-000006630000}"/>
    <cellStyle name="Normal 42 2 2 3 2 4 5" xfId="20317" xr:uid="{00000000-0005-0000-0000-0000714F0000}"/>
    <cellStyle name="Normal 42 2 2 3 2 5" xfId="11910" xr:uid="{00000000-0005-0000-0000-0000972E0000}"/>
    <cellStyle name="Normal 42 2 2 3 2 5 3" xfId="27005" xr:uid="{00000000-0005-0000-0000-000091690000}"/>
    <cellStyle name="Normal 42 2 2 3 2 6" xfId="6889" xr:uid="{00000000-0005-0000-0000-0000FA1A0000}"/>
    <cellStyle name="Normal 42 2 2 3 2 6 3" xfId="21988" xr:uid="{00000000-0005-0000-0000-0000F8550000}"/>
    <cellStyle name="Normal 42 2 2 3 2 8" xfId="16975" xr:uid="{00000000-0005-0000-0000-000063420000}"/>
    <cellStyle name="Normal 42 2 2 3 3" xfId="2237" xr:uid="{00000000-0005-0000-0000-0000CD080000}"/>
    <cellStyle name="Normal 42 2 2 3 3 2" xfId="3926" xr:uid="{00000000-0005-0000-0000-0000670F0000}"/>
    <cellStyle name="Normal 42 2 2 3 3 2 2" xfId="13999" xr:uid="{00000000-0005-0000-0000-0000C0360000}"/>
    <cellStyle name="Normal 42 2 2 3 3 2 2 3" xfId="29094" xr:uid="{00000000-0005-0000-0000-0000BA710000}"/>
    <cellStyle name="Normal 42 2 2 3 3 2 3" xfId="8979" xr:uid="{00000000-0005-0000-0000-000024230000}"/>
    <cellStyle name="Normal 42 2 2 3 3 2 3 3" xfId="24077" xr:uid="{00000000-0005-0000-0000-0000215E0000}"/>
    <cellStyle name="Normal 42 2 2 3 3 2 5" xfId="19064" xr:uid="{00000000-0005-0000-0000-00008C4A0000}"/>
    <cellStyle name="Normal 42 2 2 3 3 3" xfId="5618" xr:uid="{00000000-0005-0000-0000-000003160000}"/>
    <cellStyle name="Normal 42 2 2 3 3 3 2" xfId="15670" xr:uid="{00000000-0005-0000-0000-0000473D0000}"/>
    <cellStyle name="Normal 42 2 2 3 3 3 2 3" xfId="30765" xr:uid="{00000000-0005-0000-0000-000041780000}"/>
    <cellStyle name="Normal 42 2 2 3 3 3 3" xfId="10650" xr:uid="{00000000-0005-0000-0000-0000AB290000}"/>
    <cellStyle name="Normal 42 2 2 3 3 3 3 3" xfId="25748" xr:uid="{00000000-0005-0000-0000-0000A8640000}"/>
    <cellStyle name="Normal 42 2 2 3 3 3 5" xfId="20735" xr:uid="{00000000-0005-0000-0000-000013510000}"/>
    <cellStyle name="Normal 42 2 2 3 3 4" xfId="12328" xr:uid="{00000000-0005-0000-0000-000039300000}"/>
    <cellStyle name="Normal 42 2 2 3 3 4 3" xfId="27423" xr:uid="{00000000-0005-0000-0000-0000336B0000}"/>
    <cellStyle name="Normal 42 2 2 3 3 5" xfId="7307" xr:uid="{00000000-0005-0000-0000-00009C1C0000}"/>
    <cellStyle name="Normal 42 2 2 3 3 5 3" xfId="22406" xr:uid="{00000000-0005-0000-0000-00009A570000}"/>
    <cellStyle name="Normal 42 2 2 3 3 7" xfId="17393" xr:uid="{00000000-0005-0000-0000-000005440000}"/>
    <cellStyle name="Normal 42 2 2 3 4" xfId="3089" xr:uid="{00000000-0005-0000-0000-0000220C0000}"/>
    <cellStyle name="Normal 42 2 2 3 4 2" xfId="13163" xr:uid="{00000000-0005-0000-0000-00007C330000}"/>
    <cellStyle name="Normal 42 2 2 3 4 2 3" xfId="28258" xr:uid="{00000000-0005-0000-0000-0000766E0000}"/>
    <cellStyle name="Normal 42 2 2 3 4 3" xfId="8143" xr:uid="{00000000-0005-0000-0000-0000E01F0000}"/>
    <cellStyle name="Normal 42 2 2 3 4 3 3" xfId="23241" xr:uid="{00000000-0005-0000-0000-0000DD5A0000}"/>
    <cellStyle name="Normal 42 2 2 3 4 5" xfId="18228" xr:uid="{00000000-0005-0000-0000-000048470000}"/>
    <cellStyle name="Normal 42 2 2 3 5" xfId="4782" xr:uid="{00000000-0005-0000-0000-0000BF120000}"/>
    <cellStyle name="Normal 42 2 2 3 5 2" xfId="14834" xr:uid="{00000000-0005-0000-0000-0000033A0000}"/>
    <cellStyle name="Normal 42 2 2 3 5 2 3" xfId="29929" xr:uid="{00000000-0005-0000-0000-0000FD740000}"/>
    <cellStyle name="Normal 42 2 2 3 5 3" xfId="9814" xr:uid="{00000000-0005-0000-0000-000067260000}"/>
    <cellStyle name="Normal 42 2 2 3 5 3 3" xfId="24912" xr:uid="{00000000-0005-0000-0000-000064610000}"/>
    <cellStyle name="Normal 42 2 2 3 5 5" xfId="19899" xr:uid="{00000000-0005-0000-0000-0000CF4D0000}"/>
    <cellStyle name="Normal 42 2 2 3 6" xfId="11492" xr:uid="{00000000-0005-0000-0000-0000F52C0000}"/>
    <cellStyle name="Normal 42 2 2 3 6 3" xfId="26587" xr:uid="{00000000-0005-0000-0000-0000EF670000}"/>
    <cellStyle name="Normal 42 2 2 3 7" xfId="6471" xr:uid="{00000000-0005-0000-0000-000058190000}"/>
    <cellStyle name="Normal 42 2 2 3 7 3" xfId="21570" xr:uid="{00000000-0005-0000-0000-000056540000}"/>
    <cellStyle name="Normal 42 2 2 3 9" xfId="16557" xr:uid="{00000000-0005-0000-0000-0000C1400000}"/>
    <cellStyle name="Normal 42 2 2 4" xfId="1608" xr:uid="{00000000-0005-0000-0000-000058060000}"/>
    <cellStyle name="Normal 42 2 2 4 2" xfId="2447" xr:uid="{00000000-0005-0000-0000-00009F090000}"/>
    <cellStyle name="Normal 42 2 2 4 2 2" xfId="4136" xr:uid="{00000000-0005-0000-0000-000039100000}"/>
    <cellStyle name="Normal 42 2 2 4 2 2 2" xfId="14209" xr:uid="{00000000-0005-0000-0000-000092370000}"/>
    <cellStyle name="Normal 42 2 2 4 2 2 2 3" xfId="29304" xr:uid="{00000000-0005-0000-0000-00008C720000}"/>
    <cellStyle name="Normal 42 2 2 4 2 2 3" xfId="9189" xr:uid="{00000000-0005-0000-0000-0000F6230000}"/>
    <cellStyle name="Normal 42 2 2 4 2 2 3 3" xfId="24287" xr:uid="{00000000-0005-0000-0000-0000F35E0000}"/>
    <cellStyle name="Normal 42 2 2 4 2 2 5" xfId="19274" xr:uid="{00000000-0005-0000-0000-00005E4B0000}"/>
    <cellStyle name="Normal 42 2 2 4 2 3" xfId="5828" xr:uid="{00000000-0005-0000-0000-0000D5160000}"/>
    <cellStyle name="Normal 42 2 2 4 2 3 2" xfId="15880" xr:uid="{00000000-0005-0000-0000-0000193E0000}"/>
    <cellStyle name="Normal 42 2 2 4 2 3 2 3" xfId="30975" xr:uid="{00000000-0005-0000-0000-000013790000}"/>
    <cellStyle name="Normal 42 2 2 4 2 3 3" xfId="10860" xr:uid="{00000000-0005-0000-0000-00007D2A0000}"/>
    <cellStyle name="Normal 42 2 2 4 2 3 3 3" xfId="25958" xr:uid="{00000000-0005-0000-0000-00007A650000}"/>
    <cellStyle name="Normal 42 2 2 4 2 3 5" xfId="20945" xr:uid="{00000000-0005-0000-0000-0000E5510000}"/>
    <cellStyle name="Normal 42 2 2 4 2 4" xfId="12538" xr:uid="{00000000-0005-0000-0000-00000B310000}"/>
    <cellStyle name="Normal 42 2 2 4 2 4 3" xfId="27633" xr:uid="{00000000-0005-0000-0000-0000056C0000}"/>
    <cellStyle name="Normal 42 2 2 4 2 5" xfId="7517" xr:uid="{00000000-0005-0000-0000-00006E1D0000}"/>
    <cellStyle name="Normal 42 2 2 4 2 5 3" xfId="22616" xr:uid="{00000000-0005-0000-0000-00006C580000}"/>
    <cellStyle name="Normal 42 2 2 4 2 7" xfId="17603" xr:uid="{00000000-0005-0000-0000-0000D7440000}"/>
    <cellStyle name="Normal 42 2 2 4 3" xfId="3299" xr:uid="{00000000-0005-0000-0000-0000F40C0000}"/>
    <cellStyle name="Normal 42 2 2 4 3 2" xfId="13373" xr:uid="{00000000-0005-0000-0000-00004E340000}"/>
    <cellStyle name="Normal 42 2 2 4 3 2 3" xfId="28468" xr:uid="{00000000-0005-0000-0000-0000486F0000}"/>
    <cellStyle name="Normal 42 2 2 4 3 3" xfId="8353" xr:uid="{00000000-0005-0000-0000-0000B2200000}"/>
    <cellStyle name="Normal 42 2 2 4 3 3 3" xfId="23451" xr:uid="{00000000-0005-0000-0000-0000AF5B0000}"/>
    <cellStyle name="Normal 42 2 2 4 3 5" xfId="18438" xr:uid="{00000000-0005-0000-0000-00001A480000}"/>
    <cellStyle name="Normal 42 2 2 4 4" xfId="4992" xr:uid="{00000000-0005-0000-0000-000091130000}"/>
    <cellStyle name="Normal 42 2 2 4 4 2" xfId="15044" xr:uid="{00000000-0005-0000-0000-0000D53A0000}"/>
    <cellStyle name="Normal 42 2 2 4 4 2 3" xfId="30139" xr:uid="{00000000-0005-0000-0000-0000CF750000}"/>
    <cellStyle name="Normal 42 2 2 4 4 3" xfId="10024" xr:uid="{00000000-0005-0000-0000-000039270000}"/>
    <cellStyle name="Normal 42 2 2 4 4 3 3" xfId="25122" xr:uid="{00000000-0005-0000-0000-000036620000}"/>
    <cellStyle name="Normal 42 2 2 4 4 5" xfId="20109" xr:uid="{00000000-0005-0000-0000-0000A14E0000}"/>
    <cellStyle name="Normal 42 2 2 4 5" xfId="11702" xr:uid="{00000000-0005-0000-0000-0000C72D0000}"/>
    <cellStyle name="Normal 42 2 2 4 5 3" xfId="26797" xr:uid="{00000000-0005-0000-0000-0000C1680000}"/>
    <cellStyle name="Normal 42 2 2 4 6" xfId="6681" xr:uid="{00000000-0005-0000-0000-00002A1A0000}"/>
    <cellStyle name="Normal 42 2 2 4 6 3" xfId="21780" xr:uid="{00000000-0005-0000-0000-000028550000}"/>
    <cellStyle name="Normal 42 2 2 4 8" xfId="16767" xr:uid="{00000000-0005-0000-0000-000093410000}"/>
    <cellStyle name="Normal 42 2 2 5" xfId="2029" xr:uid="{00000000-0005-0000-0000-0000FD070000}"/>
    <cellStyle name="Normal 42 2 2 5 2" xfId="3718" xr:uid="{00000000-0005-0000-0000-0000970E0000}"/>
    <cellStyle name="Normal 42 2 2 5 2 2" xfId="13791" xr:uid="{00000000-0005-0000-0000-0000F0350000}"/>
    <cellStyle name="Normal 42 2 2 5 2 2 3" xfId="28886" xr:uid="{00000000-0005-0000-0000-0000EA700000}"/>
    <cellStyle name="Normal 42 2 2 5 2 3" xfId="8771" xr:uid="{00000000-0005-0000-0000-000054220000}"/>
    <cellStyle name="Normal 42 2 2 5 2 3 3" xfId="23869" xr:uid="{00000000-0005-0000-0000-0000515D0000}"/>
    <cellStyle name="Normal 42 2 2 5 2 5" xfId="18856" xr:uid="{00000000-0005-0000-0000-0000BC490000}"/>
    <cellStyle name="Normal 42 2 2 5 3" xfId="5410" xr:uid="{00000000-0005-0000-0000-000033150000}"/>
    <cellStyle name="Normal 42 2 2 5 3 2" xfId="15462" xr:uid="{00000000-0005-0000-0000-0000773C0000}"/>
    <cellStyle name="Normal 42 2 2 5 3 2 3" xfId="30557" xr:uid="{00000000-0005-0000-0000-000071770000}"/>
    <cellStyle name="Normal 42 2 2 5 3 3" xfId="10442" xr:uid="{00000000-0005-0000-0000-0000DB280000}"/>
    <cellStyle name="Normal 42 2 2 5 3 3 3" xfId="25540" xr:uid="{00000000-0005-0000-0000-0000D8630000}"/>
    <cellStyle name="Normal 42 2 2 5 3 5" xfId="20527" xr:uid="{00000000-0005-0000-0000-000043500000}"/>
    <cellStyle name="Normal 42 2 2 5 4" xfId="12120" xr:uid="{00000000-0005-0000-0000-0000692F0000}"/>
    <cellStyle name="Normal 42 2 2 5 4 3" xfId="27215" xr:uid="{00000000-0005-0000-0000-0000636A0000}"/>
    <cellStyle name="Normal 42 2 2 5 5" xfId="7099" xr:uid="{00000000-0005-0000-0000-0000CC1B0000}"/>
    <cellStyle name="Normal 42 2 2 5 5 3" xfId="22198" xr:uid="{00000000-0005-0000-0000-0000CA560000}"/>
    <cellStyle name="Normal 42 2 2 5 7" xfId="17185" xr:uid="{00000000-0005-0000-0000-000035430000}"/>
    <cellStyle name="Normal 42 2 2 6" xfId="2881" xr:uid="{00000000-0005-0000-0000-0000520B0000}"/>
    <cellStyle name="Normal 42 2 2 6 2" xfId="12955" xr:uid="{00000000-0005-0000-0000-0000AC320000}"/>
    <cellStyle name="Normal 42 2 2 6 2 3" xfId="28050" xr:uid="{00000000-0005-0000-0000-0000A66D0000}"/>
    <cellStyle name="Normal 42 2 2 6 3" xfId="7935" xr:uid="{00000000-0005-0000-0000-0000101F0000}"/>
    <cellStyle name="Normal 42 2 2 6 3 3" xfId="23033" xr:uid="{00000000-0005-0000-0000-00000D5A0000}"/>
    <cellStyle name="Normal 42 2 2 6 5" xfId="18020" xr:uid="{00000000-0005-0000-0000-000078460000}"/>
    <cellStyle name="Normal 42 2 2 7" xfId="4574" xr:uid="{00000000-0005-0000-0000-0000EF110000}"/>
    <cellStyle name="Normal 42 2 2 7 2" xfId="14626" xr:uid="{00000000-0005-0000-0000-000033390000}"/>
    <cellStyle name="Normal 42 2 2 7 2 3" xfId="29721" xr:uid="{00000000-0005-0000-0000-00002D740000}"/>
    <cellStyle name="Normal 42 2 2 7 3" xfId="9606" xr:uid="{00000000-0005-0000-0000-000097250000}"/>
    <cellStyle name="Normal 42 2 2 7 3 3" xfId="24704" xr:uid="{00000000-0005-0000-0000-000094600000}"/>
    <cellStyle name="Normal 42 2 2 7 5" xfId="19691" xr:uid="{00000000-0005-0000-0000-0000FF4C0000}"/>
    <cellStyle name="Normal 42 2 2 8" xfId="11284" xr:uid="{00000000-0005-0000-0000-0000252C0000}"/>
    <cellStyle name="Normal 42 2 2 8 3" xfId="26379" xr:uid="{00000000-0005-0000-0000-00001F670000}"/>
    <cellStyle name="Normal 42 2 2 9" xfId="6263" xr:uid="{00000000-0005-0000-0000-000088180000}"/>
    <cellStyle name="Normal 42 2 2 9 3" xfId="21362" xr:uid="{00000000-0005-0000-0000-000086530000}"/>
    <cellStyle name="Normal 42 2 3" xfId="1228" xr:uid="{00000000-0005-0000-0000-0000DC040000}"/>
    <cellStyle name="Normal 42 2 3 10" xfId="16401" xr:uid="{00000000-0005-0000-0000-000025400000}"/>
    <cellStyle name="Normal 42 2 3 2" xfId="1447" xr:uid="{00000000-0005-0000-0000-0000B7050000}"/>
    <cellStyle name="Normal 42 2 3 2 2" xfId="1868" xr:uid="{00000000-0005-0000-0000-00005C070000}"/>
    <cellStyle name="Normal 42 2 3 2 2 2" xfId="2707" xr:uid="{00000000-0005-0000-0000-0000A30A0000}"/>
    <cellStyle name="Normal 42 2 3 2 2 2 2" xfId="4396" xr:uid="{00000000-0005-0000-0000-00003D110000}"/>
    <cellStyle name="Normal 42 2 3 2 2 2 2 2" xfId="14469" xr:uid="{00000000-0005-0000-0000-000096380000}"/>
    <cellStyle name="Normal 42 2 3 2 2 2 2 2 3" xfId="29564" xr:uid="{00000000-0005-0000-0000-000090730000}"/>
    <cellStyle name="Normal 42 2 3 2 2 2 2 3" xfId="9449" xr:uid="{00000000-0005-0000-0000-0000FA240000}"/>
    <cellStyle name="Normal 42 2 3 2 2 2 2 3 3" xfId="24547" xr:uid="{00000000-0005-0000-0000-0000F75F0000}"/>
    <cellStyle name="Normal 42 2 3 2 2 2 2 5" xfId="19534" xr:uid="{00000000-0005-0000-0000-0000624C0000}"/>
    <cellStyle name="Normal 42 2 3 2 2 2 3" xfId="6088" xr:uid="{00000000-0005-0000-0000-0000D9170000}"/>
    <cellStyle name="Normal 42 2 3 2 2 2 3 2" xfId="16140" xr:uid="{00000000-0005-0000-0000-00001D3F0000}"/>
    <cellStyle name="Normal 42 2 3 2 2 2 3 2 3" xfId="31235" xr:uid="{00000000-0005-0000-0000-0000177A0000}"/>
    <cellStyle name="Normal 42 2 3 2 2 2 3 3" xfId="11120" xr:uid="{00000000-0005-0000-0000-0000812B0000}"/>
    <cellStyle name="Normal 42 2 3 2 2 2 3 3 3" xfId="26218" xr:uid="{00000000-0005-0000-0000-00007E660000}"/>
    <cellStyle name="Normal 42 2 3 2 2 2 3 5" xfId="21205" xr:uid="{00000000-0005-0000-0000-0000E9520000}"/>
    <cellStyle name="Normal 42 2 3 2 2 2 4" xfId="12798" xr:uid="{00000000-0005-0000-0000-00000F320000}"/>
    <cellStyle name="Normal 42 2 3 2 2 2 4 3" xfId="27893" xr:uid="{00000000-0005-0000-0000-0000096D0000}"/>
    <cellStyle name="Normal 42 2 3 2 2 2 5" xfId="7777" xr:uid="{00000000-0005-0000-0000-0000721E0000}"/>
    <cellStyle name="Normal 42 2 3 2 2 2 5 3" xfId="22876" xr:uid="{00000000-0005-0000-0000-000070590000}"/>
    <cellStyle name="Normal 42 2 3 2 2 2 7" xfId="17863" xr:uid="{00000000-0005-0000-0000-0000DB450000}"/>
    <cellStyle name="Normal 42 2 3 2 2 3" xfId="3559" xr:uid="{00000000-0005-0000-0000-0000F80D0000}"/>
    <cellStyle name="Normal 42 2 3 2 2 3 2" xfId="13633" xr:uid="{00000000-0005-0000-0000-000052350000}"/>
    <cellStyle name="Normal 42 2 3 2 2 3 2 3" xfId="28728" xr:uid="{00000000-0005-0000-0000-00004C700000}"/>
    <cellStyle name="Normal 42 2 3 2 2 3 3" xfId="8613" xr:uid="{00000000-0005-0000-0000-0000B6210000}"/>
    <cellStyle name="Normal 42 2 3 2 2 3 3 3" xfId="23711" xr:uid="{00000000-0005-0000-0000-0000B35C0000}"/>
    <cellStyle name="Normal 42 2 3 2 2 3 5" xfId="18698" xr:uid="{00000000-0005-0000-0000-00001E490000}"/>
    <cellStyle name="Normal 42 2 3 2 2 4" xfId="5252" xr:uid="{00000000-0005-0000-0000-000095140000}"/>
    <cellStyle name="Normal 42 2 3 2 2 4 2" xfId="15304" xr:uid="{00000000-0005-0000-0000-0000D93B0000}"/>
    <cellStyle name="Normal 42 2 3 2 2 4 2 3" xfId="30399" xr:uid="{00000000-0005-0000-0000-0000D3760000}"/>
    <cellStyle name="Normal 42 2 3 2 2 4 3" xfId="10284" xr:uid="{00000000-0005-0000-0000-00003D280000}"/>
    <cellStyle name="Normal 42 2 3 2 2 4 3 3" xfId="25382" xr:uid="{00000000-0005-0000-0000-00003A630000}"/>
    <cellStyle name="Normal 42 2 3 2 2 4 5" xfId="20369" xr:uid="{00000000-0005-0000-0000-0000A54F0000}"/>
    <cellStyle name="Normal 42 2 3 2 2 5" xfId="11962" xr:uid="{00000000-0005-0000-0000-0000CB2E0000}"/>
    <cellStyle name="Normal 42 2 3 2 2 5 3" xfId="27057" xr:uid="{00000000-0005-0000-0000-0000C5690000}"/>
    <cellStyle name="Normal 42 2 3 2 2 6" xfId="6941" xr:uid="{00000000-0005-0000-0000-00002E1B0000}"/>
    <cellStyle name="Normal 42 2 3 2 2 6 3" xfId="22040" xr:uid="{00000000-0005-0000-0000-00002C560000}"/>
    <cellStyle name="Normal 42 2 3 2 2 8" xfId="17027" xr:uid="{00000000-0005-0000-0000-000097420000}"/>
    <cellStyle name="Normal 42 2 3 2 3" xfId="2289" xr:uid="{00000000-0005-0000-0000-000001090000}"/>
    <cellStyle name="Normal 42 2 3 2 3 2" xfId="3978" xr:uid="{00000000-0005-0000-0000-00009B0F0000}"/>
    <cellStyle name="Normal 42 2 3 2 3 2 2" xfId="14051" xr:uid="{00000000-0005-0000-0000-0000F4360000}"/>
    <cellStyle name="Normal 42 2 3 2 3 2 2 3" xfId="29146" xr:uid="{00000000-0005-0000-0000-0000EE710000}"/>
    <cellStyle name="Normal 42 2 3 2 3 2 3" xfId="9031" xr:uid="{00000000-0005-0000-0000-000058230000}"/>
    <cellStyle name="Normal 42 2 3 2 3 2 3 3" xfId="24129" xr:uid="{00000000-0005-0000-0000-0000555E0000}"/>
    <cellStyle name="Normal 42 2 3 2 3 2 5" xfId="19116" xr:uid="{00000000-0005-0000-0000-0000C04A0000}"/>
    <cellStyle name="Normal 42 2 3 2 3 3" xfId="5670" xr:uid="{00000000-0005-0000-0000-000037160000}"/>
    <cellStyle name="Normal 42 2 3 2 3 3 2" xfId="15722" xr:uid="{00000000-0005-0000-0000-00007B3D0000}"/>
    <cellStyle name="Normal 42 2 3 2 3 3 2 3" xfId="30817" xr:uid="{00000000-0005-0000-0000-000075780000}"/>
    <cellStyle name="Normal 42 2 3 2 3 3 3" xfId="10702" xr:uid="{00000000-0005-0000-0000-0000DF290000}"/>
    <cellStyle name="Normal 42 2 3 2 3 3 3 3" xfId="25800" xr:uid="{00000000-0005-0000-0000-0000DC640000}"/>
    <cellStyle name="Normal 42 2 3 2 3 3 5" xfId="20787" xr:uid="{00000000-0005-0000-0000-000047510000}"/>
    <cellStyle name="Normal 42 2 3 2 3 4" xfId="12380" xr:uid="{00000000-0005-0000-0000-00006D300000}"/>
    <cellStyle name="Normal 42 2 3 2 3 4 3" xfId="27475" xr:uid="{00000000-0005-0000-0000-0000676B0000}"/>
    <cellStyle name="Normal 42 2 3 2 3 5" xfId="7359" xr:uid="{00000000-0005-0000-0000-0000D01C0000}"/>
    <cellStyle name="Normal 42 2 3 2 3 5 3" xfId="22458" xr:uid="{00000000-0005-0000-0000-0000CE570000}"/>
    <cellStyle name="Normal 42 2 3 2 3 7" xfId="17445" xr:uid="{00000000-0005-0000-0000-000039440000}"/>
    <cellStyle name="Normal 42 2 3 2 4" xfId="3141" xr:uid="{00000000-0005-0000-0000-0000560C0000}"/>
    <cellStyle name="Normal 42 2 3 2 4 2" xfId="13215" xr:uid="{00000000-0005-0000-0000-0000B0330000}"/>
    <cellStyle name="Normal 42 2 3 2 4 2 3" xfId="28310" xr:uid="{00000000-0005-0000-0000-0000AA6E0000}"/>
    <cellStyle name="Normal 42 2 3 2 4 3" xfId="8195" xr:uid="{00000000-0005-0000-0000-000014200000}"/>
    <cellStyle name="Normal 42 2 3 2 4 3 3" xfId="23293" xr:uid="{00000000-0005-0000-0000-0000115B0000}"/>
    <cellStyle name="Normal 42 2 3 2 4 5" xfId="18280" xr:uid="{00000000-0005-0000-0000-00007C470000}"/>
    <cellStyle name="Normal 42 2 3 2 5" xfId="4834" xr:uid="{00000000-0005-0000-0000-0000F3120000}"/>
    <cellStyle name="Normal 42 2 3 2 5 2" xfId="14886" xr:uid="{00000000-0005-0000-0000-0000373A0000}"/>
    <cellStyle name="Normal 42 2 3 2 5 2 3" xfId="29981" xr:uid="{00000000-0005-0000-0000-000031750000}"/>
    <cellStyle name="Normal 42 2 3 2 5 3" xfId="9866" xr:uid="{00000000-0005-0000-0000-00009B260000}"/>
    <cellStyle name="Normal 42 2 3 2 5 3 3" xfId="24964" xr:uid="{00000000-0005-0000-0000-000098610000}"/>
    <cellStyle name="Normal 42 2 3 2 5 5" xfId="19951" xr:uid="{00000000-0005-0000-0000-0000034E0000}"/>
    <cellStyle name="Normal 42 2 3 2 6" xfId="11544" xr:uid="{00000000-0005-0000-0000-0000292D0000}"/>
    <cellStyle name="Normal 42 2 3 2 6 3" xfId="26639" xr:uid="{00000000-0005-0000-0000-000023680000}"/>
    <cellStyle name="Normal 42 2 3 2 7" xfId="6523" xr:uid="{00000000-0005-0000-0000-00008C190000}"/>
    <cellStyle name="Normal 42 2 3 2 7 3" xfId="21622" xr:uid="{00000000-0005-0000-0000-00008A540000}"/>
    <cellStyle name="Normal 42 2 3 2 9" xfId="16609" xr:uid="{00000000-0005-0000-0000-0000F5400000}"/>
    <cellStyle name="Normal 42 2 3 3" xfId="1660" xr:uid="{00000000-0005-0000-0000-00008C060000}"/>
    <cellStyle name="Normal 42 2 3 3 2" xfId="2499" xr:uid="{00000000-0005-0000-0000-0000D3090000}"/>
    <cellStyle name="Normal 42 2 3 3 2 2" xfId="4188" xr:uid="{00000000-0005-0000-0000-00006D100000}"/>
    <cellStyle name="Normal 42 2 3 3 2 2 2" xfId="14261" xr:uid="{00000000-0005-0000-0000-0000C6370000}"/>
    <cellStyle name="Normal 42 2 3 3 2 2 2 3" xfId="29356" xr:uid="{00000000-0005-0000-0000-0000C0720000}"/>
    <cellStyle name="Normal 42 2 3 3 2 2 3" xfId="9241" xr:uid="{00000000-0005-0000-0000-00002A240000}"/>
    <cellStyle name="Normal 42 2 3 3 2 2 3 3" xfId="24339" xr:uid="{00000000-0005-0000-0000-0000275F0000}"/>
    <cellStyle name="Normal 42 2 3 3 2 2 5" xfId="19326" xr:uid="{00000000-0005-0000-0000-0000924B0000}"/>
    <cellStyle name="Normal 42 2 3 3 2 3" xfId="5880" xr:uid="{00000000-0005-0000-0000-000009170000}"/>
    <cellStyle name="Normal 42 2 3 3 2 3 2" xfId="15932" xr:uid="{00000000-0005-0000-0000-00004D3E0000}"/>
    <cellStyle name="Normal 42 2 3 3 2 3 2 3" xfId="31027" xr:uid="{00000000-0005-0000-0000-000047790000}"/>
    <cellStyle name="Normal 42 2 3 3 2 3 3" xfId="10912" xr:uid="{00000000-0005-0000-0000-0000B12A0000}"/>
    <cellStyle name="Normal 42 2 3 3 2 3 3 3" xfId="26010" xr:uid="{00000000-0005-0000-0000-0000AE650000}"/>
    <cellStyle name="Normal 42 2 3 3 2 3 5" xfId="20997" xr:uid="{00000000-0005-0000-0000-000019520000}"/>
    <cellStyle name="Normal 42 2 3 3 2 4" xfId="12590" xr:uid="{00000000-0005-0000-0000-00003F310000}"/>
    <cellStyle name="Normal 42 2 3 3 2 4 3" xfId="27685" xr:uid="{00000000-0005-0000-0000-0000396C0000}"/>
    <cellStyle name="Normal 42 2 3 3 2 5" xfId="7569" xr:uid="{00000000-0005-0000-0000-0000A21D0000}"/>
    <cellStyle name="Normal 42 2 3 3 2 5 3" xfId="22668" xr:uid="{00000000-0005-0000-0000-0000A0580000}"/>
    <cellStyle name="Normal 42 2 3 3 2 7" xfId="17655" xr:uid="{00000000-0005-0000-0000-00000B450000}"/>
    <cellStyle name="Normal 42 2 3 3 3" xfId="3351" xr:uid="{00000000-0005-0000-0000-0000280D0000}"/>
    <cellStyle name="Normal 42 2 3 3 3 2" xfId="13425" xr:uid="{00000000-0005-0000-0000-000082340000}"/>
    <cellStyle name="Normal 42 2 3 3 3 2 3" xfId="28520" xr:uid="{00000000-0005-0000-0000-00007C6F0000}"/>
    <cellStyle name="Normal 42 2 3 3 3 3" xfId="8405" xr:uid="{00000000-0005-0000-0000-0000E6200000}"/>
    <cellStyle name="Normal 42 2 3 3 3 3 3" xfId="23503" xr:uid="{00000000-0005-0000-0000-0000E35B0000}"/>
    <cellStyle name="Normal 42 2 3 3 3 5" xfId="18490" xr:uid="{00000000-0005-0000-0000-00004E480000}"/>
    <cellStyle name="Normal 42 2 3 3 4" xfId="5044" xr:uid="{00000000-0005-0000-0000-0000C5130000}"/>
    <cellStyle name="Normal 42 2 3 3 4 2" xfId="15096" xr:uid="{00000000-0005-0000-0000-0000093B0000}"/>
    <cellStyle name="Normal 42 2 3 3 4 2 3" xfId="30191" xr:uid="{00000000-0005-0000-0000-000003760000}"/>
    <cellStyle name="Normal 42 2 3 3 4 3" xfId="10076" xr:uid="{00000000-0005-0000-0000-00006D270000}"/>
    <cellStyle name="Normal 42 2 3 3 4 3 3" xfId="25174" xr:uid="{00000000-0005-0000-0000-00006A620000}"/>
    <cellStyle name="Normal 42 2 3 3 4 5" xfId="20161" xr:uid="{00000000-0005-0000-0000-0000D54E0000}"/>
    <cellStyle name="Normal 42 2 3 3 5" xfId="11754" xr:uid="{00000000-0005-0000-0000-0000FB2D0000}"/>
    <cellStyle name="Normal 42 2 3 3 5 3" xfId="26849" xr:uid="{00000000-0005-0000-0000-0000F5680000}"/>
    <cellStyle name="Normal 42 2 3 3 6" xfId="6733" xr:uid="{00000000-0005-0000-0000-00005E1A0000}"/>
    <cellStyle name="Normal 42 2 3 3 6 3" xfId="21832" xr:uid="{00000000-0005-0000-0000-00005C550000}"/>
    <cellStyle name="Normal 42 2 3 3 8" xfId="16819" xr:uid="{00000000-0005-0000-0000-0000C7410000}"/>
    <cellStyle name="Normal 42 2 3 4" xfId="2081" xr:uid="{00000000-0005-0000-0000-000031080000}"/>
    <cellStyle name="Normal 42 2 3 4 2" xfId="3770" xr:uid="{00000000-0005-0000-0000-0000CB0E0000}"/>
    <cellStyle name="Normal 42 2 3 4 2 2" xfId="13843" xr:uid="{00000000-0005-0000-0000-000024360000}"/>
    <cellStyle name="Normal 42 2 3 4 2 2 3" xfId="28938" xr:uid="{00000000-0005-0000-0000-00001E710000}"/>
    <cellStyle name="Normal 42 2 3 4 2 3" xfId="8823" xr:uid="{00000000-0005-0000-0000-000088220000}"/>
    <cellStyle name="Normal 42 2 3 4 2 3 3" xfId="23921" xr:uid="{00000000-0005-0000-0000-0000855D0000}"/>
    <cellStyle name="Normal 42 2 3 4 2 5" xfId="18908" xr:uid="{00000000-0005-0000-0000-0000F0490000}"/>
    <cellStyle name="Normal 42 2 3 4 3" xfId="5462" xr:uid="{00000000-0005-0000-0000-000067150000}"/>
    <cellStyle name="Normal 42 2 3 4 3 2" xfId="15514" xr:uid="{00000000-0005-0000-0000-0000AB3C0000}"/>
    <cellStyle name="Normal 42 2 3 4 3 2 3" xfId="30609" xr:uid="{00000000-0005-0000-0000-0000A5770000}"/>
    <cellStyle name="Normal 42 2 3 4 3 3" xfId="10494" xr:uid="{00000000-0005-0000-0000-00000F290000}"/>
    <cellStyle name="Normal 42 2 3 4 3 3 3" xfId="25592" xr:uid="{00000000-0005-0000-0000-00000C640000}"/>
    <cellStyle name="Normal 42 2 3 4 3 5" xfId="20579" xr:uid="{00000000-0005-0000-0000-000077500000}"/>
    <cellStyle name="Normal 42 2 3 4 4" xfId="12172" xr:uid="{00000000-0005-0000-0000-00009D2F0000}"/>
    <cellStyle name="Normal 42 2 3 4 4 3" xfId="27267" xr:uid="{00000000-0005-0000-0000-0000976A0000}"/>
    <cellStyle name="Normal 42 2 3 4 5" xfId="7151" xr:uid="{00000000-0005-0000-0000-0000001C0000}"/>
    <cellStyle name="Normal 42 2 3 4 5 3" xfId="22250" xr:uid="{00000000-0005-0000-0000-0000FE560000}"/>
    <cellStyle name="Normal 42 2 3 4 7" xfId="17237" xr:uid="{00000000-0005-0000-0000-000069430000}"/>
    <cellStyle name="Normal 42 2 3 5" xfId="2933" xr:uid="{00000000-0005-0000-0000-0000860B0000}"/>
    <cellStyle name="Normal 42 2 3 5 2" xfId="13007" xr:uid="{00000000-0005-0000-0000-0000E0320000}"/>
    <cellStyle name="Normal 42 2 3 5 2 3" xfId="28102" xr:uid="{00000000-0005-0000-0000-0000DA6D0000}"/>
    <cellStyle name="Normal 42 2 3 5 3" xfId="7987" xr:uid="{00000000-0005-0000-0000-0000441F0000}"/>
    <cellStyle name="Normal 42 2 3 5 3 3" xfId="23085" xr:uid="{00000000-0005-0000-0000-0000415A0000}"/>
    <cellStyle name="Normal 42 2 3 5 5" xfId="18072" xr:uid="{00000000-0005-0000-0000-0000AC460000}"/>
    <cellStyle name="Normal 42 2 3 6" xfId="4626" xr:uid="{00000000-0005-0000-0000-000023120000}"/>
    <cellStyle name="Normal 42 2 3 6 2" xfId="14678" xr:uid="{00000000-0005-0000-0000-000067390000}"/>
    <cellStyle name="Normal 42 2 3 6 2 3" xfId="29773" xr:uid="{00000000-0005-0000-0000-000061740000}"/>
    <cellStyle name="Normal 42 2 3 6 3" xfId="9658" xr:uid="{00000000-0005-0000-0000-0000CB250000}"/>
    <cellStyle name="Normal 42 2 3 6 3 3" xfId="24756" xr:uid="{00000000-0005-0000-0000-0000C8600000}"/>
    <cellStyle name="Normal 42 2 3 6 5" xfId="19743" xr:uid="{00000000-0005-0000-0000-0000334D0000}"/>
    <cellStyle name="Normal 42 2 3 7" xfId="11336" xr:uid="{00000000-0005-0000-0000-0000592C0000}"/>
    <cellStyle name="Normal 42 2 3 7 3" xfId="26431" xr:uid="{00000000-0005-0000-0000-000053670000}"/>
    <cellStyle name="Normal 42 2 3 8" xfId="6315" xr:uid="{00000000-0005-0000-0000-0000BC180000}"/>
    <cellStyle name="Normal 42 2 3 8 3" xfId="21414" xr:uid="{00000000-0005-0000-0000-0000BA530000}"/>
    <cellStyle name="Normal 42 2 4" xfId="1341" xr:uid="{00000000-0005-0000-0000-00004D050000}"/>
    <cellStyle name="Normal 42 2 4 2" xfId="1764" xr:uid="{00000000-0005-0000-0000-0000F4060000}"/>
    <cellStyle name="Normal 42 2 4 2 2" xfId="2603" xr:uid="{00000000-0005-0000-0000-00003B0A0000}"/>
    <cellStyle name="Normal 42 2 4 2 2 2" xfId="4292" xr:uid="{00000000-0005-0000-0000-0000D5100000}"/>
    <cellStyle name="Normal 42 2 4 2 2 2 2" xfId="14365" xr:uid="{00000000-0005-0000-0000-00002E380000}"/>
    <cellStyle name="Normal 42 2 4 2 2 2 2 3" xfId="29460" xr:uid="{00000000-0005-0000-0000-000028730000}"/>
    <cellStyle name="Normal 42 2 4 2 2 2 3" xfId="9345" xr:uid="{00000000-0005-0000-0000-000092240000}"/>
    <cellStyle name="Normal 42 2 4 2 2 2 3 3" xfId="24443" xr:uid="{00000000-0005-0000-0000-00008F5F0000}"/>
    <cellStyle name="Normal 42 2 4 2 2 2 5" xfId="19430" xr:uid="{00000000-0005-0000-0000-0000FA4B0000}"/>
    <cellStyle name="Normal 42 2 4 2 2 3" xfId="5984" xr:uid="{00000000-0005-0000-0000-000071170000}"/>
    <cellStyle name="Normal 42 2 4 2 2 3 2" xfId="16036" xr:uid="{00000000-0005-0000-0000-0000B53E0000}"/>
    <cellStyle name="Normal 42 2 4 2 2 3 2 3" xfId="31131" xr:uid="{00000000-0005-0000-0000-0000AF790000}"/>
    <cellStyle name="Normal 42 2 4 2 2 3 3" xfId="11016" xr:uid="{00000000-0005-0000-0000-0000192B0000}"/>
    <cellStyle name="Normal 42 2 4 2 2 3 3 3" xfId="26114" xr:uid="{00000000-0005-0000-0000-000016660000}"/>
    <cellStyle name="Normal 42 2 4 2 2 3 5" xfId="21101" xr:uid="{00000000-0005-0000-0000-000081520000}"/>
    <cellStyle name="Normal 42 2 4 2 2 4" xfId="12694" xr:uid="{00000000-0005-0000-0000-0000A7310000}"/>
    <cellStyle name="Normal 42 2 4 2 2 4 3" xfId="27789" xr:uid="{00000000-0005-0000-0000-0000A16C0000}"/>
    <cellStyle name="Normal 42 2 4 2 2 5" xfId="7673" xr:uid="{00000000-0005-0000-0000-00000A1E0000}"/>
    <cellStyle name="Normal 42 2 4 2 2 5 3" xfId="22772" xr:uid="{00000000-0005-0000-0000-000008590000}"/>
    <cellStyle name="Normal 42 2 4 2 2 7" xfId="17759" xr:uid="{00000000-0005-0000-0000-000073450000}"/>
    <cellStyle name="Normal 42 2 4 2 3" xfId="3455" xr:uid="{00000000-0005-0000-0000-0000900D0000}"/>
    <cellStyle name="Normal 42 2 4 2 3 2" xfId="13529" xr:uid="{00000000-0005-0000-0000-0000EA340000}"/>
    <cellStyle name="Normal 42 2 4 2 3 2 3" xfId="28624" xr:uid="{00000000-0005-0000-0000-0000E46F0000}"/>
    <cellStyle name="Normal 42 2 4 2 3 3" xfId="8509" xr:uid="{00000000-0005-0000-0000-00004E210000}"/>
    <cellStyle name="Normal 42 2 4 2 3 3 3" xfId="23607" xr:uid="{00000000-0005-0000-0000-00004B5C0000}"/>
    <cellStyle name="Normal 42 2 4 2 3 5" xfId="18594" xr:uid="{00000000-0005-0000-0000-0000B6480000}"/>
    <cellStyle name="Normal 42 2 4 2 4" xfId="5148" xr:uid="{00000000-0005-0000-0000-00002D140000}"/>
    <cellStyle name="Normal 42 2 4 2 4 2" xfId="15200" xr:uid="{00000000-0005-0000-0000-0000713B0000}"/>
    <cellStyle name="Normal 42 2 4 2 4 2 3" xfId="30295" xr:uid="{00000000-0005-0000-0000-00006B760000}"/>
    <cellStyle name="Normal 42 2 4 2 4 3" xfId="10180" xr:uid="{00000000-0005-0000-0000-0000D5270000}"/>
    <cellStyle name="Normal 42 2 4 2 4 3 3" xfId="25278" xr:uid="{00000000-0005-0000-0000-0000D2620000}"/>
    <cellStyle name="Normal 42 2 4 2 4 5" xfId="20265" xr:uid="{00000000-0005-0000-0000-00003D4F0000}"/>
    <cellStyle name="Normal 42 2 4 2 5" xfId="11858" xr:uid="{00000000-0005-0000-0000-0000632E0000}"/>
    <cellStyle name="Normal 42 2 4 2 5 3" xfId="26953" xr:uid="{00000000-0005-0000-0000-00005D690000}"/>
    <cellStyle name="Normal 42 2 4 2 6" xfId="6837" xr:uid="{00000000-0005-0000-0000-0000C61A0000}"/>
    <cellStyle name="Normal 42 2 4 2 6 3" xfId="21936" xr:uid="{00000000-0005-0000-0000-0000C4550000}"/>
    <cellStyle name="Normal 42 2 4 2 8" xfId="16923" xr:uid="{00000000-0005-0000-0000-00002F420000}"/>
    <cellStyle name="Normal 42 2 4 3" xfId="2185" xr:uid="{00000000-0005-0000-0000-000099080000}"/>
    <cellStyle name="Normal 42 2 4 3 2" xfId="3874" xr:uid="{00000000-0005-0000-0000-0000330F0000}"/>
    <cellStyle name="Normal 42 2 4 3 2 2" xfId="13947" xr:uid="{00000000-0005-0000-0000-00008C360000}"/>
    <cellStyle name="Normal 42 2 4 3 2 2 3" xfId="29042" xr:uid="{00000000-0005-0000-0000-000086710000}"/>
    <cellStyle name="Normal 42 2 4 3 2 3" xfId="8927" xr:uid="{00000000-0005-0000-0000-0000F0220000}"/>
    <cellStyle name="Normal 42 2 4 3 2 3 3" xfId="24025" xr:uid="{00000000-0005-0000-0000-0000ED5D0000}"/>
    <cellStyle name="Normal 42 2 4 3 2 5" xfId="19012" xr:uid="{00000000-0005-0000-0000-0000584A0000}"/>
    <cellStyle name="Normal 42 2 4 3 3" xfId="5566" xr:uid="{00000000-0005-0000-0000-0000CF150000}"/>
    <cellStyle name="Normal 42 2 4 3 3 2" xfId="15618" xr:uid="{00000000-0005-0000-0000-0000133D0000}"/>
    <cellStyle name="Normal 42 2 4 3 3 2 3" xfId="30713" xr:uid="{00000000-0005-0000-0000-00000D780000}"/>
    <cellStyle name="Normal 42 2 4 3 3 3" xfId="10598" xr:uid="{00000000-0005-0000-0000-000077290000}"/>
    <cellStyle name="Normal 42 2 4 3 3 3 3" xfId="25696" xr:uid="{00000000-0005-0000-0000-000074640000}"/>
    <cellStyle name="Normal 42 2 4 3 3 5" xfId="20683" xr:uid="{00000000-0005-0000-0000-0000DF500000}"/>
    <cellStyle name="Normal 42 2 4 3 4" xfId="12276" xr:uid="{00000000-0005-0000-0000-000005300000}"/>
    <cellStyle name="Normal 42 2 4 3 4 3" xfId="27371" xr:uid="{00000000-0005-0000-0000-0000FF6A0000}"/>
    <cellStyle name="Normal 42 2 4 3 5" xfId="7255" xr:uid="{00000000-0005-0000-0000-0000681C0000}"/>
    <cellStyle name="Normal 42 2 4 3 5 3" xfId="22354" xr:uid="{00000000-0005-0000-0000-000066570000}"/>
    <cellStyle name="Normal 42 2 4 3 7" xfId="17341" xr:uid="{00000000-0005-0000-0000-0000D1430000}"/>
    <cellStyle name="Normal 42 2 4 4" xfId="3037" xr:uid="{00000000-0005-0000-0000-0000EE0B0000}"/>
    <cellStyle name="Normal 42 2 4 4 2" xfId="13111" xr:uid="{00000000-0005-0000-0000-000048330000}"/>
    <cellStyle name="Normal 42 2 4 4 2 3" xfId="28206" xr:uid="{00000000-0005-0000-0000-0000426E0000}"/>
    <cellStyle name="Normal 42 2 4 4 3" xfId="8091" xr:uid="{00000000-0005-0000-0000-0000AC1F0000}"/>
    <cellStyle name="Normal 42 2 4 4 3 3" xfId="23189" xr:uid="{00000000-0005-0000-0000-0000A95A0000}"/>
    <cellStyle name="Normal 42 2 4 4 5" xfId="18176" xr:uid="{00000000-0005-0000-0000-000014470000}"/>
    <cellStyle name="Normal 42 2 4 5" xfId="4730" xr:uid="{00000000-0005-0000-0000-00008B120000}"/>
    <cellStyle name="Normal 42 2 4 5 2" xfId="14782" xr:uid="{00000000-0005-0000-0000-0000CF390000}"/>
    <cellStyle name="Normal 42 2 4 5 2 3" xfId="29877" xr:uid="{00000000-0005-0000-0000-0000C9740000}"/>
    <cellStyle name="Normal 42 2 4 5 3" xfId="9762" xr:uid="{00000000-0005-0000-0000-000033260000}"/>
    <cellStyle name="Normal 42 2 4 5 3 3" xfId="24860" xr:uid="{00000000-0005-0000-0000-000030610000}"/>
    <cellStyle name="Normal 42 2 4 5 5" xfId="19847" xr:uid="{00000000-0005-0000-0000-00009B4D0000}"/>
    <cellStyle name="Normal 42 2 4 6" xfId="11440" xr:uid="{00000000-0005-0000-0000-0000C12C0000}"/>
    <cellStyle name="Normal 42 2 4 6 3" xfId="26535" xr:uid="{00000000-0005-0000-0000-0000BB670000}"/>
    <cellStyle name="Normal 42 2 4 7" xfId="6419" xr:uid="{00000000-0005-0000-0000-000024190000}"/>
    <cellStyle name="Normal 42 2 4 7 3" xfId="21518" xr:uid="{00000000-0005-0000-0000-000022540000}"/>
    <cellStyle name="Normal 42 2 4 9" xfId="16505" xr:uid="{00000000-0005-0000-0000-00008D400000}"/>
    <cellStyle name="Normal 42 2 5" xfId="1554" xr:uid="{00000000-0005-0000-0000-000022060000}"/>
    <cellStyle name="Normal 42 2 5 2" xfId="2395" xr:uid="{00000000-0005-0000-0000-00006B090000}"/>
    <cellStyle name="Normal 42 2 5 2 2" xfId="4084" xr:uid="{00000000-0005-0000-0000-000005100000}"/>
    <cellStyle name="Normal 42 2 5 2 2 2" xfId="14157" xr:uid="{00000000-0005-0000-0000-00005E370000}"/>
    <cellStyle name="Normal 42 2 5 2 2 2 3" xfId="29252" xr:uid="{00000000-0005-0000-0000-000058720000}"/>
    <cellStyle name="Normal 42 2 5 2 2 3" xfId="9137" xr:uid="{00000000-0005-0000-0000-0000C2230000}"/>
    <cellStyle name="Normal 42 2 5 2 2 3 3" xfId="24235" xr:uid="{00000000-0005-0000-0000-0000BF5E0000}"/>
    <cellStyle name="Normal 42 2 5 2 2 5" xfId="19222" xr:uid="{00000000-0005-0000-0000-00002A4B0000}"/>
    <cellStyle name="Normal 42 2 5 2 3" xfId="5776" xr:uid="{00000000-0005-0000-0000-0000A1160000}"/>
    <cellStyle name="Normal 42 2 5 2 3 2" xfId="15828" xr:uid="{00000000-0005-0000-0000-0000E53D0000}"/>
    <cellStyle name="Normal 42 2 5 2 3 2 3" xfId="30923" xr:uid="{00000000-0005-0000-0000-0000DF780000}"/>
    <cellStyle name="Normal 42 2 5 2 3 3" xfId="10808" xr:uid="{00000000-0005-0000-0000-0000492A0000}"/>
    <cellStyle name="Normal 42 2 5 2 3 3 3" xfId="25906" xr:uid="{00000000-0005-0000-0000-000046650000}"/>
    <cellStyle name="Normal 42 2 5 2 3 5" xfId="20893" xr:uid="{00000000-0005-0000-0000-0000B1510000}"/>
    <cellStyle name="Normal 42 2 5 2 4" xfId="12486" xr:uid="{00000000-0005-0000-0000-0000D7300000}"/>
    <cellStyle name="Normal 42 2 5 2 4 3" xfId="27581" xr:uid="{00000000-0005-0000-0000-0000D16B0000}"/>
    <cellStyle name="Normal 42 2 5 2 5" xfId="7465" xr:uid="{00000000-0005-0000-0000-00003A1D0000}"/>
    <cellStyle name="Normal 42 2 5 2 5 3" xfId="22564" xr:uid="{00000000-0005-0000-0000-000038580000}"/>
    <cellStyle name="Normal 42 2 5 2 7" xfId="17551" xr:uid="{00000000-0005-0000-0000-0000A3440000}"/>
    <cellStyle name="Normal 42 2 5 3" xfId="3247" xr:uid="{00000000-0005-0000-0000-0000C00C0000}"/>
    <cellStyle name="Normal 42 2 5 3 2" xfId="13321" xr:uid="{00000000-0005-0000-0000-00001A340000}"/>
    <cellStyle name="Normal 42 2 5 3 2 3" xfId="28416" xr:uid="{00000000-0005-0000-0000-0000146F0000}"/>
    <cellStyle name="Normal 42 2 5 3 3" xfId="8301" xr:uid="{00000000-0005-0000-0000-00007E200000}"/>
    <cellStyle name="Normal 42 2 5 3 3 3" xfId="23399" xr:uid="{00000000-0005-0000-0000-00007B5B0000}"/>
    <cellStyle name="Normal 42 2 5 3 5" xfId="18386" xr:uid="{00000000-0005-0000-0000-0000E6470000}"/>
    <cellStyle name="Normal 42 2 5 4" xfId="4940" xr:uid="{00000000-0005-0000-0000-00005D130000}"/>
    <cellStyle name="Normal 42 2 5 4 2" xfId="14992" xr:uid="{00000000-0005-0000-0000-0000A13A0000}"/>
    <cellStyle name="Normal 42 2 5 4 2 3" xfId="30087" xr:uid="{00000000-0005-0000-0000-00009B750000}"/>
    <cellStyle name="Normal 42 2 5 4 3" xfId="9972" xr:uid="{00000000-0005-0000-0000-000005270000}"/>
    <cellStyle name="Normal 42 2 5 4 3 3" xfId="25070" xr:uid="{00000000-0005-0000-0000-000002620000}"/>
    <cellStyle name="Normal 42 2 5 4 5" xfId="20057" xr:uid="{00000000-0005-0000-0000-00006D4E0000}"/>
    <cellStyle name="Normal 42 2 5 5" xfId="11650" xr:uid="{00000000-0005-0000-0000-0000932D0000}"/>
    <cellStyle name="Normal 42 2 5 5 3" xfId="26745" xr:uid="{00000000-0005-0000-0000-00008D680000}"/>
    <cellStyle name="Normal 42 2 5 6" xfId="6629" xr:uid="{00000000-0005-0000-0000-0000F6190000}"/>
    <cellStyle name="Normal 42 2 5 6 3" xfId="21728" xr:uid="{00000000-0005-0000-0000-0000F4540000}"/>
    <cellStyle name="Normal 42 2 5 8" xfId="16715" xr:uid="{00000000-0005-0000-0000-00005F410000}"/>
    <cellStyle name="Normal 42 2 6" xfId="1975" xr:uid="{00000000-0005-0000-0000-0000C7070000}"/>
    <cellStyle name="Normal 42 2 6 2" xfId="3666" xr:uid="{00000000-0005-0000-0000-0000630E0000}"/>
    <cellStyle name="Normal 42 2 6 2 2" xfId="13739" xr:uid="{00000000-0005-0000-0000-0000BC350000}"/>
    <cellStyle name="Normal 42 2 6 2 2 3" xfId="28834" xr:uid="{00000000-0005-0000-0000-0000B6700000}"/>
    <cellStyle name="Normal 42 2 6 2 3" xfId="8719" xr:uid="{00000000-0005-0000-0000-000020220000}"/>
    <cellStyle name="Normal 42 2 6 2 3 3" xfId="23817" xr:uid="{00000000-0005-0000-0000-00001D5D0000}"/>
    <cellStyle name="Normal 42 2 6 2 5" xfId="18804" xr:uid="{00000000-0005-0000-0000-000088490000}"/>
    <cellStyle name="Normal 42 2 6 3" xfId="5358" xr:uid="{00000000-0005-0000-0000-0000FF140000}"/>
    <cellStyle name="Normal 42 2 6 3 2" xfId="15410" xr:uid="{00000000-0005-0000-0000-0000433C0000}"/>
    <cellStyle name="Normal 42 2 6 3 2 3" xfId="30505" xr:uid="{00000000-0005-0000-0000-00003D770000}"/>
    <cellStyle name="Normal 42 2 6 3 3" xfId="10390" xr:uid="{00000000-0005-0000-0000-0000A7280000}"/>
    <cellStyle name="Normal 42 2 6 3 3 3" xfId="25488" xr:uid="{00000000-0005-0000-0000-0000A4630000}"/>
    <cellStyle name="Normal 42 2 6 3 5" xfId="20475" xr:uid="{00000000-0005-0000-0000-00000F500000}"/>
    <cellStyle name="Normal 42 2 6 4" xfId="12068" xr:uid="{00000000-0005-0000-0000-0000352F0000}"/>
    <cellStyle name="Normal 42 2 6 4 3" xfId="27163" xr:uid="{00000000-0005-0000-0000-00002F6A0000}"/>
    <cellStyle name="Normal 42 2 6 5" xfId="7047" xr:uid="{00000000-0005-0000-0000-0000981B0000}"/>
    <cellStyle name="Normal 42 2 6 5 3" xfId="22146" xr:uid="{00000000-0005-0000-0000-000096560000}"/>
    <cellStyle name="Normal 42 2 6 7" xfId="17133" xr:uid="{00000000-0005-0000-0000-000001430000}"/>
    <cellStyle name="Normal 42 2 7" xfId="2825" xr:uid="{00000000-0005-0000-0000-00001A0B0000}"/>
    <cellStyle name="Normal 42 2 7 2" xfId="12903" xr:uid="{00000000-0005-0000-0000-000078320000}"/>
    <cellStyle name="Normal 42 2 7 2 3" xfId="27998" xr:uid="{00000000-0005-0000-0000-0000726D0000}"/>
    <cellStyle name="Normal 42 2 7 3" xfId="7883" xr:uid="{00000000-0005-0000-0000-0000DC1E0000}"/>
    <cellStyle name="Normal 42 2 7 3 3" xfId="22981" xr:uid="{00000000-0005-0000-0000-0000D9590000}"/>
    <cellStyle name="Normal 42 2 7 5" xfId="17968" xr:uid="{00000000-0005-0000-0000-000044460000}"/>
    <cellStyle name="Normal 42 2 8" xfId="4519" xr:uid="{00000000-0005-0000-0000-0000B8110000}"/>
    <cellStyle name="Normal 42 2 8 2" xfId="14574" xr:uid="{00000000-0005-0000-0000-0000FF380000}"/>
    <cellStyle name="Normal 42 2 8 2 3" xfId="29669" xr:uid="{00000000-0005-0000-0000-0000F9730000}"/>
    <cellStyle name="Normal 42 2 8 3" xfId="9554" xr:uid="{00000000-0005-0000-0000-000063250000}"/>
    <cellStyle name="Normal 42 2 8 3 3" xfId="24652" xr:uid="{00000000-0005-0000-0000-000060600000}"/>
    <cellStyle name="Normal 42 2 8 5" xfId="19639" xr:uid="{00000000-0005-0000-0000-0000CB4C0000}"/>
    <cellStyle name="Normal 42 2 9" xfId="11230" xr:uid="{00000000-0005-0000-0000-0000EF2B0000}"/>
    <cellStyle name="Normal 42 2 9 3" xfId="26327" xr:uid="{00000000-0005-0000-0000-0000EB660000}"/>
    <cellStyle name="Normal 43" xfId="167" xr:uid="{00000000-0005-0000-0000-0000AD000000}"/>
    <cellStyle name="Normal 43 2" xfId="849" xr:uid="{00000000-0005-0000-0000-000060030000}"/>
    <cellStyle name="Normal 43 2 10" xfId="6210" xr:uid="{00000000-0005-0000-0000-000053180000}"/>
    <cellStyle name="Normal 43 2 10 3" xfId="21311" xr:uid="{00000000-0005-0000-0000-000053530000}"/>
    <cellStyle name="Normal 43 2 12" xfId="16296" xr:uid="{00000000-0005-0000-0000-0000BC3F0000}"/>
    <cellStyle name="Normal 43 2 2" xfId="1175" xr:uid="{00000000-0005-0000-0000-0000A7040000}"/>
    <cellStyle name="Normal 43 2 2 11" xfId="16350" xr:uid="{00000000-0005-0000-0000-0000F23F0000}"/>
    <cellStyle name="Normal 43 2 2 2" xfId="1283" xr:uid="{00000000-0005-0000-0000-000013050000}"/>
    <cellStyle name="Normal 43 2 2 2 10" xfId="16454" xr:uid="{00000000-0005-0000-0000-00005A400000}"/>
    <cellStyle name="Normal 43 2 2 2 2" xfId="1500" xr:uid="{00000000-0005-0000-0000-0000EC050000}"/>
    <cellStyle name="Normal 43 2 2 2 2 2" xfId="1921" xr:uid="{00000000-0005-0000-0000-000091070000}"/>
    <cellStyle name="Normal 43 2 2 2 2 2 2" xfId="2760" xr:uid="{00000000-0005-0000-0000-0000D80A0000}"/>
    <cellStyle name="Normal 43 2 2 2 2 2 2 2" xfId="4449" xr:uid="{00000000-0005-0000-0000-000072110000}"/>
    <cellStyle name="Normal 43 2 2 2 2 2 2 2 2" xfId="14522" xr:uid="{00000000-0005-0000-0000-0000CB380000}"/>
    <cellStyle name="Normal 43 2 2 2 2 2 2 2 2 3" xfId="29617" xr:uid="{00000000-0005-0000-0000-0000C5730000}"/>
    <cellStyle name="Normal 43 2 2 2 2 2 2 2 3" xfId="9502" xr:uid="{00000000-0005-0000-0000-00002F250000}"/>
    <cellStyle name="Normal 43 2 2 2 2 2 2 2 3 3" xfId="24600" xr:uid="{00000000-0005-0000-0000-00002C600000}"/>
    <cellStyle name="Normal 43 2 2 2 2 2 2 2 5" xfId="19587" xr:uid="{00000000-0005-0000-0000-0000974C0000}"/>
    <cellStyle name="Normal 43 2 2 2 2 2 2 3" xfId="6141" xr:uid="{00000000-0005-0000-0000-00000E180000}"/>
    <cellStyle name="Normal 43 2 2 2 2 2 2 3 2" xfId="16193" xr:uid="{00000000-0005-0000-0000-0000523F0000}"/>
    <cellStyle name="Normal 43 2 2 2 2 2 2 3 3" xfId="11173" xr:uid="{00000000-0005-0000-0000-0000B62B0000}"/>
    <cellStyle name="Normal 43 2 2 2 2 2 2 3 3 3" xfId="26271" xr:uid="{00000000-0005-0000-0000-0000B3660000}"/>
    <cellStyle name="Normal 43 2 2 2 2 2 2 3 5" xfId="21258" xr:uid="{00000000-0005-0000-0000-00001E530000}"/>
    <cellStyle name="Normal 43 2 2 2 2 2 2 4" xfId="12851" xr:uid="{00000000-0005-0000-0000-000044320000}"/>
    <cellStyle name="Normal 43 2 2 2 2 2 2 4 3" xfId="27946" xr:uid="{00000000-0005-0000-0000-00003E6D0000}"/>
    <cellStyle name="Normal 43 2 2 2 2 2 2 5" xfId="7830" xr:uid="{00000000-0005-0000-0000-0000A71E0000}"/>
    <cellStyle name="Normal 43 2 2 2 2 2 2 5 3" xfId="22929" xr:uid="{00000000-0005-0000-0000-0000A5590000}"/>
    <cellStyle name="Normal 43 2 2 2 2 2 2 7" xfId="17916" xr:uid="{00000000-0005-0000-0000-000010460000}"/>
    <cellStyle name="Normal 43 2 2 2 2 2 3" xfId="3612" xr:uid="{00000000-0005-0000-0000-00002D0E0000}"/>
    <cellStyle name="Normal 43 2 2 2 2 2 3 2" xfId="13686" xr:uid="{00000000-0005-0000-0000-000087350000}"/>
    <cellStyle name="Normal 43 2 2 2 2 2 3 2 3" xfId="28781" xr:uid="{00000000-0005-0000-0000-000081700000}"/>
    <cellStyle name="Normal 43 2 2 2 2 2 3 3" xfId="8666" xr:uid="{00000000-0005-0000-0000-0000EB210000}"/>
    <cellStyle name="Normal 43 2 2 2 2 2 3 3 3" xfId="23764" xr:uid="{00000000-0005-0000-0000-0000E85C0000}"/>
    <cellStyle name="Normal 43 2 2 2 2 2 3 5" xfId="18751" xr:uid="{00000000-0005-0000-0000-000053490000}"/>
    <cellStyle name="Normal 43 2 2 2 2 2 4" xfId="5305" xr:uid="{00000000-0005-0000-0000-0000CA140000}"/>
    <cellStyle name="Normal 43 2 2 2 2 2 4 2" xfId="15357" xr:uid="{00000000-0005-0000-0000-00000E3C0000}"/>
    <cellStyle name="Normal 43 2 2 2 2 2 4 2 3" xfId="30452" xr:uid="{00000000-0005-0000-0000-000008770000}"/>
    <cellStyle name="Normal 43 2 2 2 2 2 4 3" xfId="10337" xr:uid="{00000000-0005-0000-0000-000072280000}"/>
    <cellStyle name="Normal 43 2 2 2 2 2 4 3 3" xfId="25435" xr:uid="{00000000-0005-0000-0000-00006F630000}"/>
    <cellStyle name="Normal 43 2 2 2 2 2 4 5" xfId="20422" xr:uid="{00000000-0005-0000-0000-0000DA4F0000}"/>
    <cellStyle name="Normal 43 2 2 2 2 2 5" xfId="12015" xr:uid="{00000000-0005-0000-0000-0000002F0000}"/>
    <cellStyle name="Normal 43 2 2 2 2 2 5 3" xfId="27110" xr:uid="{00000000-0005-0000-0000-0000FA690000}"/>
    <cellStyle name="Normal 43 2 2 2 2 2 6" xfId="6994" xr:uid="{00000000-0005-0000-0000-0000631B0000}"/>
    <cellStyle name="Normal 43 2 2 2 2 2 6 3" xfId="22093" xr:uid="{00000000-0005-0000-0000-000061560000}"/>
    <cellStyle name="Normal 43 2 2 2 2 2 8" xfId="17080" xr:uid="{00000000-0005-0000-0000-0000CC420000}"/>
    <cellStyle name="Normal 43 2 2 2 2 3" xfId="2342" xr:uid="{00000000-0005-0000-0000-000036090000}"/>
    <cellStyle name="Normal 43 2 2 2 2 3 2" xfId="4031" xr:uid="{00000000-0005-0000-0000-0000D00F0000}"/>
    <cellStyle name="Normal 43 2 2 2 2 3 2 2" xfId="14104" xr:uid="{00000000-0005-0000-0000-000029370000}"/>
    <cellStyle name="Normal 43 2 2 2 2 3 2 2 3" xfId="29199" xr:uid="{00000000-0005-0000-0000-000023720000}"/>
    <cellStyle name="Normal 43 2 2 2 2 3 2 3" xfId="9084" xr:uid="{00000000-0005-0000-0000-00008D230000}"/>
    <cellStyle name="Normal 43 2 2 2 2 3 2 3 3" xfId="24182" xr:uid="{00000000-0005-0000-0000-00008A5E0000}"/>
    <cellStyle name="Normal 43 2 2 2 2 3 2 5" xfId="19169" xr:uid="{00000000-0005-0000-0000-0000F54A0000}"/>
    <cellStyle name="Normal 43 2 2 2 2 3 3" xfId="5723" xr:uid="{00000000-0005-0000-0000-00006C160000}"/>
    <cellStyle name="Normal 43 2 2 2 2 3 3 2" xfId="15775" xr:uid="{00000000-0005-0000-0000-0000B03D0000}"/>
    <cellStyle name="Normal 43 2 2 2 2 3 3 2 3" xfId="30870" xr:uid="{00000000-0005-0000-0000-0000AA780000}"/>
    <cellStyle name="Normal 43 2 2 2 2 3 3 3" xfId="10755" xr:uid="{00000000-0005-0000-0000-0000142A0000}"/>
    <cellStyle name="Normal 43 2 2 2 2 3 3 3 3" xfId="25853" xr:uid="{00000000-0005-0000-0000-000011650000}"/>
    <cellStyle name="Normal 43 2 2 2 2 3 3 5" xfId="20840" xr:uid="{00000000-0005-0000-0000-00007C510000}"/>
    <cellStyle name="Normal 43 2 2 2 2 3 4" xfId="12433" xr:uid="{00000000-0005-0000-0000-0000A2300000}"/>
    <cellStyle name="Normal 43 2 2 2 2 3 4 3" xfId="27528" xr:uid="{00000000-0005-0000-0000-00009C6B0000}"/>
    <cellStyle name="Normal 43 2 2 2 2 3 5" xfId="7412" xr:uid="{00000000-0005-0000-0000-0000051D0000}"/>
    <cellStyle name="Normal 43 2 2 2 2 3 5 3" xfId="22511" xr:uid="{00000000-0005-0000-0000-000003580000}"/>
    <cellStyle name="Normal 43 2 2 2 2 3 7" xfId="17498" xr:uid="{00000000-0005-0000-0000-00006E440000}"/>
    <cellStyle name="Normal 43 2 2 2 2 4" xfId="3194" xr:uid="{00000000-0005-0000-0000-00008B0C0000}"/>
    <cellStyle name="Normal 43 2 2 2 2 4 2" xfId="13268" xr:uid="{00000000-0005-0000-0000-0000E5330000}"/>
    <cellStyle name="Normal 43 2 2 2 2 4 2 3" xfId="28363" xr:uid="{00000000-0005-0000-0000-0000DF6E0000}"/>
    <cellStyle name="Normal 43 2 2 2 2 4 3" xfId="8248" xr:uid="{00000000-0005-0000-0000-000049200000}"/>
    <cellStyle name="Normal 43 2 2 2 2 4 3 3" xfId="23346" xr:uid="{00000000-0005-0000-0000-0000465B0000}"/>
    <cellStyle name="Normal 43 2 2 2 2 4 5" xfId="18333" xr:uid="{00000000-0005-0000-0000-0000B1470000}"/>
    <cellStyle name="Normal 43 2 2 2 2 5" xfId="4887" xr:uid="{00000000-0005-0000-0000-000028130000}"/>
    <cellStyle name="Normal 43 2 2 2 2 5 2" xfId="14939" xr:uid="{00000000-0005-0000-0000-00006C3A0000}"/>
    <cellStyle name="Normal 43 2 2 2 2 5 2 3" xfId="30034" xr:uid="{00000000-0005-0000-0000-000066750000}"/>
    <cellStyle name="Normal 43 2 2 2 2 5 3" xfId="9919" xr:uid="{00000000-0005-0000-0000-0000D0260000}"/>
    <cellStyle name="Normal 43 2 2 2 2 5 3 3" xfId="25017" xr:uid="{00000000-0005-0000-0000-0000CD610000}"/>
    <cellStyle name="Normal 43 2 2 2 2 5 5" xfId="20004" xr:uid="{00000000-0005-0000-0000-0000384E0000}"/>
    <cellStyle name="Normal 43 2 2 2 2 6" xfId="11597" xr:uid="{00000000-0005-0000-0000-00005E2D0000}"/>
    <cellStyle name="Normal 43 2 2 2 2 6 3" xfId="26692" xr:uid="{00000000-0005-0000-0000-000058680000}"/>
    <cellStyle name="Normal 43 2 2 2 2 7" xfId="6576" xr:uid="{00000000-0005-0000-0000-0000C1190000}"/>
    <cellStyle name="Normal 43 2 2 2 2 7 3" xfId="21675" xr:uid="{00000000-0005-0000-0000-0000BF540000}"/>
    <cellStyle name="Normal 43 2 2 2 2 9" xfId="16662" xr:uid="{00000000-0005-0000-0000-00002A410000}"/>
    <cellStyle name="Normal 43 2 2 2 3" xfId="1713" xr:uid="{00000000-0005-0000-0000-0000C1060000}"/>
    <cellStyle name="Normal 43 2 2 2 3 2" xfId="2552" xr:uid="{00000000-0005-0000-0000-0000080A0000}"/>
    <cellStyle name="Normal 43 2 2 2 3 2 2" xfId="4241" xr:uid="{00000000-0005-0000-0000-0000A2100000}"/>
    <cellStyle name="Normal 43 2 2 2 3 2 2 2" xfId="14314" xr:uid="{00000000-0005-0000-0000-0000FB370000}"/>
    <cellStyle name="Normal 43 2 2 2 3 2 2 2 3" xfId="29409" xr:uid="{00000000-0005-0000-0000-0000F5720000}"/>
    <cellStyle name="Normal 43 2 2 2 3 2 2 3" xfId="9294" xr:uid="{00000000-0005-0000-0000-00005F240000}"/>
    <cellStyle name="Normal 43 2 2 2 3 2 2 3 3" xfId="24392" xr:uid="{00000000-0005-0000-0000-00005C5F0000}"/>
    <cellStyle name="Normal 43 2 2 2 3 2 2 5" xfId="19379" xr:uid="{00000000-0005-0000-0000-0000C74B0000}"/>
    <cellStyle name="Normal 43 2 2 2 3 2 3" xfId="5933" xr:uid="{00000000-0005-0000-0000-00003E170000}"/>
    <cellStyle name="Normal 43 2 2 2 3 2 3 2" xfId="15985" xr:uid="{00000000-0005-0000-0000-0000823E0000}"/>
    <cellStyle name="Normal 43 2 2 2 3 2 3 2 3" xfId="31080" xr:uid="{00000000-0005-0000-0000-00007C790000}"/>
    <cellStyle name="Normal 43 2 2 2 3 2 3 3" xfId="10965" xr:uid="{00000000-0005-0000-0000-0000E62A0000}"/>
    <cellStyle name="Normal 43 2 2 2 3 2 3 3 3" xfId="26063" xr:uid="{00000000-0005-0000-0000-0000E3650000}"/>
    <cellStyle name="Normal 43 2 2 2 3 2 3 5" xfId="21050" xr:uid="{00000000-0005-0000-0000-00004E520000}"/>
    <cellStyle name="Normal 43 2 2 2 3 2 4" xfId="12643" xr:uid="{00000000-0005-0000-0000-000074310000}"/>
    <cellStyle name="Normal 43 2 2 2 3 2 4 3" xfId="27738" xr:uid="{00000000-0005-0000-0000-00006E6C0000}"/>
    <cellStyle name="Normal 43 2 2 2 3 2 5" xfId="7622" xr:uid="{00000000-0005-0000-0000-0000D71D0000}"/>
    <cellStyle name="Normal 43 2 2 2 3 2 5 3" xfId="22721" xr:uid="{00000000-0005-0000-0000-0000D5580000}"/>
    <cellStyle name="Normal 43 2 2 2 3 2 7" xfId="17708" xr:uid="{00000000-0005-0000-0000-000040450000}"/>
    <cellStyle name="Normal 43 2 2 2 3 3" xfId="3404" xr:uid="{00000000-0005-0000-0000-00005D0D0000}"/>
    <cellStyle name="Normal 43 2 2 2 3 3 2" xfId="13478" xr:uid="{00000000-0005-0000-0000-0000B7340000}"/>
    <cellStyle name="Normal 43 2 2 2 3 3 2 3" xfId="28573" xr:uid="{00000000-0005-0000-0000-0000B16F0000}"/>
    <cellStyle name="Normal 43 2 2 2 3 3 3" xfId="8458" xr:uid="{00000000-0005-0000-0000-00001B210000}"/>
    <cellStyle name="Normal 43 2 2 2 3 3 3 3" xfId="23556" xr:uid="{00000000-0005-0000-0000-0000185C0000}"/>
    <cellStyle name="Normal 43 2 2 2 3 3 5" xfId="18543" xr:uid="{00000000-0005-0000-0000-000083480000}"/>
    <cellStyle name="Normal 43 2 2 2 3 4" xfId="5097" xr:uid="{00000000-0005-0000-0000-0000FA130000}"/>
    <cellStyle name="Normal 43 2 2 2 3 4 2" xfId="15149" xr:uid="{00000000-0005-0000-0000-00003E3B0000}"/>
    <cellStyle name="Normal 43 2 2 2 3 4 2 3" xfId="30244" xr:uid="{00000000-0005-0000-0000-000038760000}"/>
    <cellStyle name="Normal 43 2 2 2 3 4 3" xfId="10129" xr:uid="{00000000-0005-0000-0000-0000A2270000}"/>
    <cellStyle name="Normal 43 2 2 2 3 4 3 3" xfId="25227" xr:uid="{00000000-0005-0000-0000-00009F620000}"/>
    <cellStyle name="Normal 43 2 2 2 3 4 5" xfId="20214" xr:uid="{00000000-0005-0000-0000-00000A4F0000}"/>
    <cellStyle name="Normal 43 2 2 2 3 5" xfId="11807" xr:uid="{00000000-0005-0000-0000-0000302E0000}"/>
    <cellStyle name="Normal 43 2 2 2 3 5 3" xfId="26902" xr:uid="{00000000-0005-0000-0000-00002A690000}"/>
    <cellStyle name="Normal 43 2 2 2 3 6" xfId="6786" xr:uid="{00000000-0005-0000-0000-0000931A0000}"/>
    <cellStyle name="Normal 43 2 2 2 3 6 3" xfId="21885" xr:uid="{00000000-0005-0000-0000-000091550000}"/>
    <cellStyle name="Normal 43 2 2 2 3 8" xfId="16872" xr:uid="{00000000-0005-0000-0000-0000FC410000}"/>
    <cellStyle name="Normal 43 2 2 2 4" xfId="2134" xr:uid="{00000000-0005-0000-0000-000066080000}"/>
    <cellStyle name="Normal 43 2 2 2 4 2" xfId="3823" xr:uid="{00000000-0005-0000-0000-0000000F0000}"/>
    <cellStyle name="Normal 43 2 2 2 4 2 2" xfId="13896" xr:uid="{00000000-0005-0000-0000-000059360000}"/>
    <cellStyle name="Normal 43 2 2 2 4 2 2 3" xfId="28991" xr:uid="{00000000-0005-0000-0000-000053710000}"/>
    <cellStyle name="Normal 43 2 2 2 4 2 3" xfId="8876" xr:uid="{00000000-0005-0000-0000-0000BD220000}"/>
    <cellStyle name="Normal 43 2 2 2 4 2 3 3" xfId="23974" xr:uid="{00000000-0005-0000-0000-0000BA5D0000}"/>
    <cellStyle name="Normal 43 2 2 2 4 2 5" xfId="18961" xr:uid="{00000000-0005-0000-0000-0000254A0000}"/>
    <cellStyle name="Normal 43 2 2 2 4 3" xfId="5515" xr:uid="{00000000-0005-0000-0000-00009C150000}"/>
    <cellStyle name="Normal 43 2 2 2 4 3 2" xfId="15567" xr:uid="{00000000-0005-0000-0000-0000E03C0000}"/>
    <cellStyle name="Normal 43 2 2 2 4 3 2 3" xfId="30662" xr:uid="{00000000-0005-0000-0000-0000DA770000}"/>
    <cellStyle name="Normal 43 2 2 2 4 3 3" xfId="10547" xr:uid="{00000000-0005-0000-0000-000044290000}"/>
    <cellStyle name="Normal 43 2 2 2 4 3 3 3" xfId="25645" xr:uid="{00000000-0005-0000-0000-000041640000}"/>
    <cellStyle name="Normal 43 2 2 2 4 3 5" xfId="20632" xr:uid="{00000000-0005-0000-0000-0000AC500000}"/>
    <cellStyle name="Normal 43 2 2 2 4 4" xfId="12225" xr:uid="{00000000-0005-0000-0000-0000D22F0000}"/>
    <cellStyle name="Normal 43 2 2 2 4 4 3" xfId="27320" xr:uid="{00000000-0005-0000-0000-0000CC6A0000}"/>
    <cellStyle name="Normal 43 2 2 2 4 5" xfId="7204" xr:uid="{00000000-0005-0000-0000-0000351C0000}"/>
    <cellStyle name="Normal 43 2 2 2 4 5 3" xfId="22303" xr:uid="{00000000-0005-0000-0000-000033570000}"/>
    <cellStyle name="Normal 43 2 2 2 4 7" xfId="17290" xr:uid="{00000000-0005-0000-0000-00009E430000}"/>
    <cellStyle name="Normal 43 2 2 2 5" xfId="2986" xr:uid="{00000000-0005-0000-0000-0000BB0B0000}"/>
    <cellStyle name="Normal 43 2 2 2 5 2" xfId="13060" xr:uid="{00000000-0005-0000-0000-000015330000}"/>
    <cellStyle name="Normal 43 2 2 2 5 2 3" xfId="28155" xr:uid="{00000000-0005-0000-0000-00000F6E0000}"/>
    <cellStyle name="Normal 43 2 2 2 5 3" xfId="8040" xr:uid="{00000000-0005-0000-0000-0000791F0000}"/>
    <cellStyle name="Normal 43 2 2 2 5 3 3" xfId="23138" xr:uid="{00000000-0005-0000-0000-0000765A0000}"/>
    <cellStyle name="Normal 43 2 2 2 5 5" xfId="18125" xr:uid="{00000000-0005-0000-0000-0000E1460000}"/>
    <cellStyle name="Normal 43 2 2 2 6" xfId="4679" xr:uid="{00000000-0005-0000-0000-000058120000}"/>
    <cellStyle name="Normal 43 2 2 2 6 2" xfId="14731" xr:uid="{00000000-0005-0000-0000-00009C390000}"/>
    <cellStyle name="Normal 43 2 2 2 6 2 3" xfId="29826" xr:uid="{00000000-0005-0000-0000-000096740000}"/>
    <cellStyle name="Normal 43 2 2 2 6 3" xfId="9711" xr:uid="{00000000-0005-0000-0000-000000260000}"/>
    <cellStyle name="Normal 43 2 2 2 6 3 3" xfId="24809" xr:uid="{00000000-0005-0000-0000-0000FD600000}"/>
    <cellStyle name="Normal 43 2 2 2 6 5" xfId="19796" xr:uid="{00000000-0005-0000-0000-0000684D0000}"/>
    <cellStyle name="Normal 43 2 2 2 7" xfId="11389" xr:uid="{00000000-0005-0000-0000-00008E2C0000}"/>
    <cellStyle name="Normal 43 2 2 2 7 3" xfId="26484" xr:uid="{00000000-0005-0000-0000-000088670000}"/>
    <cellStyle name="Normal 43 2 2 2 8" xfId="6368" xr:uid="{00000000-0005-0000-0000-0000F1180000}"/>
    <cellStyle name="Normal 43 2 2 2 8 3" xfId="21467" xr:uid="{00000000-0005-0000-0000-0000EF530000}"/>
    <cellStyle name="Normal 43 2 2 3" xfId="1396" xr:uid="{00000000-0005-0000-0000-000084050000}"/>
    <cellStyle name="Normal 43 2 2 3 2" xfId="1817" xr:uid="{00000000-0005-0000-0000-000029070000}"/>
    <cellStyle name="Normal 43 2 2 3 2 2" xfId="2656" xr:uid="{00000000-0005-0000-0000-0000700A0000}"/>
    <cellStyle name="Normal 43 2 2 3 2 2 2" xfId="4345" xr:uid="{00000000-0005-0000-0000-00000A110000}"/>
    <cellStyle name="Normal 43 2 2 3 2 2 2 2" xfId="14418" xr:uid="{00000000-0005-0000-0000-000063380000}"/>
    <cellStyle name="Normal 43 2 2 3 2 2 2 2 3" xfId="29513" xr:uid="{00000000-0005-0000-0000-00005D730000}"/>
    <cellStyle name="Normal 43 2 2 3 2 2 2 3" xfId="9398" xr:uid="{00000000-0005-0000-0000-0000C7240000}"/>
    <cellStyle name="Normal 43 2 2 3 2 2 2 3 3" xfId="24496" xr:uid="{00000000-0005-0000-0000-0000C45F0000}"/>
    <cellStyle name="Normal 43 2 2 3 2 2 2 5" xfId="19483" xr:uid="{00000000-0005-0000-0000-00002F4C0000}"/>
    <cellStyle name="Normal 43 2 2 3 2 2 3" xfId="6037" xr:uid="{00000000-0005-0000-0000-0000A6170000}"/>
    <cellStyle name="Normal 43 2 2 3 2 2 3 2" xfId="16089" xr:uid="{00000000-0005-0000-0000-0000EA3E0000}"/>
    <cellStyle name="Normal 43 2 2 3 2 2 3 2 3" xfId="31184" xr:uid="{00000000-0005-0000-0000-0000E4790000}"/>
    <cellStyle name="Normal 43 2 2 3 2 2 3 3" xfId="11069" xr:uid="{00000000-0005-0000-0000-00004E2B0000}"/>
    <cellStyle name="Normal 43 2 2 3 2 2 3 3 3" xfId="26167" xr:uid="{00000000-0005-0000-0000-00004B660000}"/>
    <cellStyle name="Normal 43 2 2 3 2 2 3 5" xfId="21154" xr:uid="{00000000-0005-0000-0000-0000B6520000}"/>
    <cellStyle name="Normal 43 2 2 3 2 2 4" xfId="12747" xr:uid="{00000000-0005-0000-0000-0000DC310000}"/>
    <cellStyle name="Normal 43 2 2 3 2 2 4 3" xfId="27842" xr:uid="{00000000-0005-0000-0000-0000D66C0000}"/>
    <cellStyle name="Normal 43 2 2 3 2 2 5" xfId="7726" xr:uid="{00000000-0005-0000-0000-00003F1E0000}"/>
    <cellStyle name="Normal 43 2 2 3 2 2 5 3" xfId="22825" xr:uid="{00000000-0005-0000-0000-00003D590000}"/>
    <cellStyle name="Normal 43 2 2 3 2 2 7" xfId="17812" xr:uid="{00000000-0005-0000-0000-0000A8450000}"/>
    <cellStyle name="Normal 43 2 2 3 2 3" xfId="3508" xr:uid="{00000000-0005-0000-0000-0000C50D0000}"/>
    <cellStyle name="Normal 43 2 2 3 2 3 2" xfId="13582" xr:uid="{00000000-0005-0000-0000-00001F350000}"/>
    <cellStyle name="Normal 43 2 2 3 2 3 2 3" xfId="28677" xr:uid="{00000000-0005-0000-0000-000019700000}"/>
    <cellStyle name="Normal 43 2 2 3 2 3 3" xfId="8562" xr:uid="{00000000-0005-0000-0000-000083210000}"/>
    <cellStyle name="Normal 43 2 2 3 2 3 3 3" xfId="23660" xr:uid="{00000000-0005-0000-0000-0000805C0000}"/>
    <cellStyle name="Normal 43 2 2 3 2 3 5" xfId="18647" xr:uid="{00000000-0005-0000-0000-0000EB480000}"/>
    <cellStyle name="Normal 43 2 2 3 2 4" xfId="5201" xr:uid="{00000000-0005-0000-0000-000062140000}"/>
    <cellStyle name="Normal 43 2 2 3 2 4 2" xfId="15253" xr:uid="{00000000-0005-0000-0000-0000A63B0000}"/>
    <cellStyle name="Normal 43 2 2 3 2 4 2 3" xfId="30348" xr:uid="{00000000-0005-0000-0000-0000A0760000}"/>
    <cellStyle name="Normal 43 2 2 3 2 4 3" xfId="10233" xr:uid="{00000000-0005-0000-0000-00000A280000}"/>
    <cellStyle name="Normal 43 2 2 3 2 4 3 3" xfId="25331" xr:uid="{00000000-0005-0000-0000-000007630000}"/>
    <cellStyle name="Normal 43 2 2 3 2 4 5" xfId="20318" xr:uid="{00000000-0005-0000-0000-0000724F0000}"/>
    <cellStyle name="Normal 43 2 2 3 2 5" xfId="11911" xr:uid="{00000000-0005-0000-0000-0000982E0000}"/>
    <cellStyle name="Normal 43 2 2 3 2 5 3" xfId="27006" xr:uid="{00000000-0005-0000-0000-000092690000}"/>
    <cellStyle name="Normal 43 2 2 3 2 6" xfId="6890" xr:uid="{00000000-0005-0000-0000-0000FB1A0000}"/>
    <cellStyle name="Normal 43 2 2 3 2 6 3" xfId="21989" xr:uid="{00000000-0005-0000-0000-0000F9550000}"/>
    <cellStyle name="Normal 43 2 2 3 2 8" xfId="16976" xr:uid="{00000000-0005-0000-0000-000064420000}"/>
    <cellStyle name="Normal 43 2 2 3 3" xfId="2238" xr:uid="{00000000-0005-0000-0000-0000CE080000}"/>
    <cellStyle name="Normal 43 2 2 3 3 2" xfId="3927" xr:uid="{00000000-0005-0000-0000-0000680F0000}"/>
    <cellStyle name="Normal 43 2 2 3 3 2 2" xfId="14000" xr:uid="{00000000-0005-0000-0000-0000C1360000}"/>
    <cellStyle name="Normal 43 2 2 3 3 2 2 3" xfId="29095" xr:uid="{00000000-0005-0000-0000-0000BB710000}"/>
    <cellStyle name="Normal 43 2 2 3 3 2 3" xfId="8980" xr:uid="{00000000-0005-0000-0000-000025230000}"/>
    <cellStyle name="Normal 43 2 2 3 3 2 3 3" xfId="24078" xr:uid="{00000000-0005-0000-0000-0000225E0000}"/>
    <cellStyle name="Normal 43 2 2 3 3 2 5" xfId="19065" xr:uid="{00000000-0005-0000-0000-00008D4A0000}"/>
    <cellStyle name="Normal 43 2 2 3 3 3" xfId="5619" xr:uid="{00000000-0005-0000-0000-000004160000}"/>
    <cellStyle name="Normal 43 2 2 3 3 3 2" xfId="15671" xr:uid="{00000000-0005-0000-0000-0000483D0000}"/>
    <cellStyle name="Normal 43 2 2 3 3 3 2 3" xfId="30766" xr:uid="{00000000-0005-0000-0000-000042780000}"/>
    <cellStyle name="Normal 43 2 2 3 3 3 3" xfId="10651" xr:uid="{00000000-0005-0000-0000-0000AC290000}"/>
    <cellStyle name="Normal 43 2 2 3 3 3 3 3" xfId="25749" xr:uid="{00000000-0005-0000-0000-0000A9640000}"/>
    <cellStyle name="Normal 43 2 2 3 3 3 5" xfId="20736" xr:uid="{00000000-0005-0000-0000-000014510000}"/>
    <cellStyle name="Normal 43 2 2 3 3 4" xfId="12329" xr:uid="{00000000-0005-0000-0000-00003A300000}"/>
    <cellStyle name="Normal 43 2 2 3 3 4 3" xfId="27424" xr:uid="{00000000-0005-0000-0000-0000346B0000}"/>
    <cellStyle name="Normal 43 2 2 3 3 5" xfId="7308" xr:uid="{00000000-0005-0000-0000-00009D1C0000}"/>
    <cellStyle name="Normal 43 2 2 3 3 5 3" xfId="22407" xr:uid="{00000000-0005-0000-0000-00009B570000}"/>
    <cellStyle name="Normal 43 2 2 3 3 7" xfId="17394" xr:uid="{00000000-0005-0000-0000-000006440000}"/>
    <cellStyle name="Normal 43 2 2 3 4" xfId="3090" xr:uid="{00000000-0005-0000-0000-0000230C0000}"/>
    <cellStyle name="Normal 43 2 2 3 4 2" xfId="13164" xr:uid="{00000000-0005-0000-0000-00007D330000}"/>
    <cellStyle name="Normal 43 2 2 3 4 2 3" xfId="28259" xr:uid="{00000000-0005-0000-0000-0000776E0000}"/>
    <cellStyle name="Normal 43 2 2 3 4 3" xfId="8144" xr:uid="{00000000-0005-0000-0000-0000E11F0000}"/>
    <cellStyle name="Normal 43 2 2 3 4 3 3" xfId="23242" xr:uid="{00000000-0005-0000-0000-0000DE5A0000}"/>
    <cellStyle name="Normal 43 2 2 3 4 5" xfId="18229" xr:uid="{00000000-0005-0000-0000-000049470000}"/>
    <cellStyle name="Normal 43 2 2 3 5" xfId="4783" xr:uid="{00000000-0005-0000-0000-0000C0120000}"/>
    <cellStyle name="Normal 43 2 2 3 5 2" xfId="14835" xr:uid="{00000000-0005-0000-0000-0000043A0000}"/>
    <cellStyle name="Normal 43 2 2 3 5 2 3" xfId="29930" xr:uid="{00000000-0005-0000-0000-0000FE740000}"/>
    <cellStyle name="Normal 43 2 2 3 5 3" xfId="9815" xr:uid="{00000000-0005-0000-0000-000068260000}"/>
    <cellStyle name="Normal 43 2 2 3 5 3 3" xfId="24913" xr:uid="{00000000-0005-0000-0000-000065610000}"/>
    <cellStyle name="Normal 43 2 2 3 5 5" xfId="19900" xr:uid="{00000000-0005-0000-0000-0000D04D0000}"/>
    <cellStyle name="Normal 43 2 2 3 6" xfId="11493" xr:uid="{00000000-0005-0000-0000-0000F62C0000}"/>
    <cellStyle name="Normal 43 2 2 3 6 3" xfId="26588" xr:uid="{00000000-0005-0000-0000-0000F0670000}"/>
    <cellStyle name="Normal 43 2 2 3 7" xfId="6472" xr:uid="{00000000-0005-0000-0000-000059190000}"/>
    <cellStyle name="Normal 43 2 2 3 7 3" xfId="21571" xr:uid="{00000000-0005-0000-0000-000057540000}"/>
    <cellStyle name="Normal 43 2 2 3 9" xfId="16558" xr:uid="{00000000-0005-0000-0000-0000C2400000}"/>
    <cellStyle name="Normal 43 2 2 4" xfId="1609" xr:uid="{00000000-0005-0000-0000-000059060000}"/>
    <cellStyle name="Normal 43 2 2 4 2" xfId="2448" xr:uid="{00000000-0005-0000-0000-0000A0090000}"/>
    <cellStyle name="Normal 43 2 2 4 2 2" xfId="4137" xr:uid="{00000000-0005-0000-0000-00003A100000}"/>
    <cellStyle name="Normal 43 2 2 4 2 2 2" xfId="14210" xr:uid="{00000000-0005-0000-0000-000093370000}"/>
    <cellStyle name="Normal 43 2 2 4 2 2 2 3" xfId="29305" xr:uid="{00000000-0005-0000-0000-00008D720000}"/>
    <cellStyle name="Normal 43 2 2 4 2 2 3" xfId="9190" xr:uid="{00000000-0005-0000-0000-0000F7230000}"/>
    <cellStyle name="Normal 43 2 2 4 2 2 3 3" xfId="24288" xr:uid="{00000000-0005-0000-0000-0000F45E0000}"/>
    <cellStyle name="Normal 43 2 2 4 2 2 5" xfId="19275" xr:uid="{00000000-0005-0000-0000-00005F4B0000}"/>
    <cellStyle name="Normal 43 2 2 4 2 3" xfId="5829" xr:uid="{00000000-0005-0000-0000-0000D6160000}"/>
    <cellStyle name="Normal 43 2 2 4 2 3 2" xfId="15881" xr:uid="{00000000-0005-0000-0000-00001A3E0000}"/>
    <cellStyle name="Normal 43 2 2 4 2 3 2 3" xfId="30976" xr:uid="{00000000-0005-0000-0000-000014790000}"/>
    <cellStyle name="Normal 43 2 2 4 2 3 3" xfId="10861" xr:uid="{00000000-0005-0000-0000-00007E2A0000}"/>
    <cellStyle name="Normal 43 2 2 4 2 3 3 3" xfId="25959" xr:uid="{00000000-0005-0000-0000-00007B650000}"/>
    <cellStyle name="Normal 43 2 2 4 2 3 5" xfId="20946" xr:uid="{00000000-0005-0000-0000-0000E6510000}"/>
    <cellStyle name="Normal 43 2 2 4 2 4" xfId="12539" xr:uid="{00000000-0005-0000-0000-00000C310000}"/>
    <cellStyle name="Normal 43 2 2 4 2 4 3" xfId="27634" xr:uid="{00000000-0005-0000-0000-0000066C0000}"/>
    <cellStyle name="Normal 43 2 2 4 2 5" xfId="7518" xr:uid="{00000000-0005-0000-0000-00006F1D0000}"/>
    <cellStyle name="Normal 43 2 2 4 2 5 3" xfId="22617" xr:uid="{00000000-0005-0000-0000-00006D580000}"/>
    <cellStyle name="Normal 43 2 2 4 2 7" xfId="17604" xr:uid="{00000000-0005-0000-0000-0000D8440000}"/>
    <cellStyle name="Normal 43 2 2 4 3" xfId="3300" xr:uid="{00000000-0005-0000-0000-0000F50C0000}"/>
    <cellStyle name="Normal 43 2 2 4 3 2" xfId="13374" xr:uid="{00000000-0005-0000-0000-00004F340000}"/>
    <cellStyle name="Normal 43 2 2 4 3 2 3" xfId="28469" xr:uid="{00000000-0005-0000-0000-0000496F0000}"/>
    <cellStyle name="Normal 43 2 2 4 3 3" xfId="8354" xr:uid="{00000000-0005-0000-0000-0000B3200000}"/>
    <cellStyle name="Normal 43 2 2 4 3 3 3" xfId="23452" xr:uid="{00000000-0005-0000-0000-0000B05B0000}"/>
    <cellStyle name="Normal 43 2 2 4 3 5" xfId="18439" xr:uid="{00000000-0005-0000-0000-00001B480000}"/>
    <cellStyle name="Normal 43 2 2 4 4" xfId="4993" xr:uid="{00000000-0005-0000-0000-000092130000}"/>
    <cellStyle name="Normal 43 2 2 4 4 2" xfId="15045" xr:uid="{00000000-0005-0000-0000-0000D63A0000}"/>
    <cellStyle name="Normal 43 2 2 4 4 2 3" xfId="30140" xr:uid="{00000000-0005-0000-0000-0000D0750000}"/>
    <cellStyle name="Normal 43 2 2 4 4 3" xfId="10025" xr:uid="{00000000-0005-0000-0000-00003A270000}"/>
    <cellStyle name="Normal 43 2 2 4 4 3 3" xfId="25123" xr:uid="{00000000-0005-0000-0000-000037620000}"/>
    <cellStyle name="Normal 43 2 2 4 4 5" xfId="20110" xr:uid="{00000000-0005-0000-0000-0000A24E0000}"/>
    <cellStyle name="Normal 43 2 2 4 5" xfId="11703" xr:uid="{00000000-0005-0000-0000-0000C82D0000}"/>
    <cellStyle name="Normal 43 2 2 4 5 3" xfId="26798" xr:uid="{00000000-0005-0000-0000-0000C2680000}"/>
    <cellStyle name="Normal 43 2 2 4 6" xfId="6682" xr:uid="{00000000-0005-0000-0000-00002B1A0000}"/>
    <cellStyle name="Normal 43 2 2 4 6 3" xfId="21781" xr:uid="{00000000-0005-0000-0000-000029550000}"/>
    <cellStyle name="Normal 43 2 2 4 8" xfId="16768" xr:uid="{00000000-0005-0000-0000-000094410000}"/>
    <cellStyle name="Normal 43 2 2 5" xfId="2030" xr:uid="{00000000-0005-0000-0000-0000FE070000}"/>
    <cellStyle name="Normal 43 2 2 5 2" xfId="3719" xr:uid="{00000000-0005-0000-0000-0000980E0000}"/>
    <cellStyle name="Normal 43 2 2 5 2 2" xfId="13792" xr:uid="{00000000-0005-0000-0000-0000F1350000}"/>
    <cellStyle name="Normal 43 2 2 5 2 2 3" xfId="28887" xr:uid="{00000000-0005-0000-0000-0000EB700000}"/>
    <cellStyle name="Normal 43 2 2 5 2 3" xfId="8772" xr:uid="{00000000-0005-0000-0000-000055220000}"/>
    <cellStyle name="Normal 43 2 2 5 2 3 3" xfId="23870" xr:uid="{00000000-0005-0000-0000-0000525D0000}"/>
    <cellStyle name="Normal 43 2 2 5 2 5" xfId="18857" xr:uid="{00000000-0005-0000-0000-0000BD490000}"/>
    <cellStyle name="Normal 43 2 2 5 3" xfId="5411" xr:uid="{00000000-0005-0000-0000-000034150000}"/>
    <cellStyle name="Normal 43 2 2 5 3 2" xfId="15463" xr:uid="{00000000-0005-0000-0000-0000783C0000}"/>
    <cellStyle name="Normal 43 2 2 5 3 2 3" xfId="30558" xr:uid="{00000000-0005-0000-0000-000072770000}"/>
    <cellStyle name="Normal 43 2 2 5 3 3" xfId="10443" xr:uid="{00000000-0005-0000-0000-0000DC280000}"/>
    <cellStyle name="Normal 43 2 2 5 3 3 3" xfId="25541" xr:uid="{00000000-0005-0000-0000-0000D9630000}"/>
    <cellStyle name="Normal 43 2 2 5 3 5" xfId="20528" xr:uid="{00000000-0005-0000-0000-000044500000}"/>
    <cellStyle name="Normal 43 2 2 5 4" xfId="12121" xr:uid="{00000000-0005-0000-0000-00006A2F0000}"/>
    <cellStyle name="Normal 43 2 2 5 4 3" xfId="27216" xr:uid="{00000000-0005-0000-0000-0000646A0000}"/>
    <cellStyle name="Normal 43 2 2 5 5" xfId="7100" xr:uid="{00000000-0005-0000-0000-0000CD1B0000}"/>
    <cellStyle name="Normal 43 2 2 5 5 3" xfId="22199" xr:uid="{00000000-0005-0000-0000-0000CB560000}"/>
    <cellStyle name="Normal 43 2 2 5 7" xfId="17186" xr:uid="{00000000-0005-0000-0000-000036430000}"/>
    <cellStyle name="Normal 43 2 2 6" xfId="2882" xr:uid="{00000000-0005-0000-0000-0000530B0000}"/>
    <cellStyle name="Normal 43 2 2 6 2" xfId="12956" xr:uid="{00000000-0005-0000-0000-0000AD320000}"/>
    <cellStyle name="Normal 43 2 2 6 2 3" xfId="28051" xr:uid="{00000000-0005-0000-0000-0000A76D0000}"/>
    <cellStyle name="Normal 43 2 2 6 3" xfId="7936" xr:uid="{00000000-0005-0000-0000-0000111F0000}"/>
    <cellStyle name="Normal 43 2 2 6 3 3" xfId="23034" xr:uid="{00000000-0005-0000-0000-00000E5A0000}"/>
    <cellStyle name="Normal 43 2 2 6 5" xfId="18021" xr:uid="{00000000-0005-0000-0000-000079460000}"/>
    <cellStyle name="Normal 43 2 2 7" xfId="4575" xr:uid="{00000000-0005-0000-0000-0000F0110000}"/>
    <cellStyle name="Normal 43 2 2 7 2" xfId="14627" xr:uid="{00000000-0005-0000-0000-000034390000}"/>
    <cellStyle name="Normal 43 2 2 7 2 3" xfId="29722" xr:uid="{00000000-0005-0000-0000-00002E740000}"/>
    <cellStyle name="Normal 43 2 2 7 3" xfId="9607" xr:uid="{00000000-0005-0000-0000-000098250000}"/>
    <cellStyle name="Normal 43 2 2 7 3 3" xfId="24705" xr:uid="{00000000-0005-0000-0000-000095600000}"/>
    <cellStyle name="Normal 43 2 2 7 5" xfId="19692" xr:uid="{00000000-0005-0000-0000-0000004D0000}"/>
    <cellStyle name="Normal 43 2 2 8" xfId="11285" xr:uid="{00000000-0005-0000-0000-0000262C0000}"/>
    <cellStyle name="Normal 43 2 2 8 3" xfId="26380" xr:uid="{00000000-0005-0000-0000-000020670000}"/>
    <cellStyle name="Normal 43 2 2 9" xfId="6264" xr:uid="{00000000-0005-0000-0000-000089180000}"/>
    <cellStyle name="Normal 43 2 2 9 3" xfId="21363" xr:uid="{00000000-0005-0000-0000-000087530000}"/>
    <cellStyle name="Normal 43 2 3" xfId="1229" xr:uid="{00000000-0005-0000-0000-0000DD040000}"/>
    <cellStyle name="Normal 43 2 3 10" xfId="16402" xr:uid="{00000000-0005-0000-0000-000026400000}"/>
    <cellStyle name="Normal 43 2 3 2" xfId="1448" xr:uid="{00000000-0005-0000-0000-0000B8050000}"/>
    <cellStyle name="Normal 43 2 3 2 2" xfId="1869" xr:uid="{00000000-0005-0000-0000-00005D070000}"/>
    <cellStyle name="Normal 43 2 3 2 2 2" xfId="2708" xr:uid="{00000000-0005-0000-0000-0000A40A0000}"/>
    <cellStyle name="Normal 43 2 3 2 2 2 2" xfId="4397" xr:uid="{00000000-0005-0000-0000-00003E110000}"/>
    <cellStyle name="Normal 43 2 3 2 2 2 2 2" xfId="14470" xr:uid="{00000000-0005-0000-0000-000097380000}"/>
    <cellStyle name="Normal 43 2 3 2 2 2 2 2 3" xfId="29565" xr:uid="{00000000-0005-0000-0000-000091730000}"/>
    <cellStyle name="Normal 43 2 3 2 2 2 2 3" xfId="9450" xr:uid="{00000000-0005-0000-0000-0000FB240000}"/>
    <cellStyle name="Normal 43 2 3 2 2 2 2 3 3" xfId="24548" xr:uid="{00000000-0005-0000-0000-0000F85F0000}"/>
    <cellStyle name="Normal 43 2 3 2 2 2 2 5" xfId="19535" xr:uid="{00000000-0005-0000-0000-0000634C0000}"/>
    <cellStyle name="Normal 43 2 3 2 2 2 3" xfId="6089" xr:uid="{00000000-0005-0000-0000-0000DA170000}"/>
    <cellStyle name="Normal 43 2 3 2 2 2 3 2" xfId="16141" xr:uid="{00000000-0005-0000-0000-00001E3F0000}"/>
    <cellStyle name="Normal 43 2 3 2 2 2 3 2 3" xfId="31236" xr:uid="{00000000-0005-0000-0000-0000187A0000}"/>
    <cellStyle name="Normal 43 2 3 2 2 2 3 3" xfId="11121" xr:uid="{00000000-0005-0000-0000-0000822B0000}"/>
    <cellStyle name="Normal 43 2 3 2 2 2 3 3 3" xfId="26219" xr:uid="{00000000-0005-0000-0000-00007F660000}"/>
    <cellStyle name="Normal 43 2 3 2 2 2 3 5" xfId="21206" xr:uid="{00000000-0005-0000-0000-0000EA520000}"/>
    <cellStyle name="Normal 43 2 3 2 2 2 4" xfId="12799" xr:uid="{00000000-0005-0000-0000-000010320000}"/>
    <cellStyle name="Normal 43 2 3 2 2 2 4 3" xfId="27894" xr:uid="{00000000-0005-0000-0000-00000A6D0000}"/>
    <cellStyle name="Normal 43 2 3 2 2 2 5" xfId="7778" xr:uid="{00000000-0005-0000-0000-0000731E0000}"/>
    <cellStyle name="Normal 43 2 3 2 2 2 5 3" xfId="22877" xr:uid="{00000000-0005-0000-0000-000071590000}"/>
    <cellStyle name="Normal 43 2 3 2 2 2 7" xfId="17864" xr:uid="{00000000-0005-0000-0000-0000DC450000}"/>
    <cellStyle name="Normal 43 2 3 2 2 3" xfId="3560" xr:uid="{00000000-0005-0000-0000-0000F90D0000}"/>
    <cellStyle name="Normal 43 2 3 2 2 3 2" xfId="13634" xr:uid="{00000000-0005-0000-0000-000053350000}"/>
    <cellStyle name="Normal 43 2 3 2 2 3 2 3" xfId="28729" xr:uid="{00000000-0005-0000-0000-00004D700000}"/>
    <cellStyle name="Normal 43 2 3 2 2 3 3" xfId="8614" xr:uid="{00000000-0005-0000-0000-0000B7210000}"/>
    <cellStyle name="Normal 43 2 3 2 2 3 3 3" xfId="23712" xr:uid="{00000000-0005-0000-0000-0000B45C0000}"/>
    <cellStyle name="Normal 43 2 3 2 2 3 5" xfId="18699" xr:uid="{00000000-0005-0000-0000-00001F490000}"/>
    <cellStyle name="Normal 43 2 3 2 2 4" xfId="5253" xr:uid="{00000000-0005-0000-0000-000096140000}"/>
    <cellStyle name="Normal 43 2 3 2 2 4 2" xfId="15305" xr:uid="{00000000-0005-0000-0000-0000DA3B0000}"/>
    <cellStyle name="Normal 43 2 3 2 2 4 2 3" xfId="30400" xr:uid="{00000000-0005-0000-0000-0000D4760000}"/>
    <cellStyle name="Normal 43 2 3 2 2 4 3" xfId="10285" xr:uid="{00000000-0005-0000-0000-00003E280000}"/>
    <cellStyle name="Normal 43 2 3 2 2 4 3 3" xfId="25383" xr:uid="{00000000-0005-0000-0000-00003B630000}"/>
    <cellStyle name="Normal 43 2 3 2 2 4 5" xfId="20370" xr:uid="{00000000-0005-0000-0000-0000A64F0000}"/>
    <cellStyle name="Normal 43 2 3 2 2 5" xfId="11963" xr:uid="{00000000-0005-0000-0000-0000CC2E0000}"/>
    <cellStyle name="Normal 43 2 3 2 2 5 3" xfId="27058" xr:uid="{00000000-0005-0000-0000-0000C6690000}"/>
    <cellStyle name="Normal 43 2 3 2 2 6" xfId="6942" xr:uid="{00000000-0005-0000-0000-00002F1B0000}"/>
    <cellStyle name="Normal 43 2 3 2 2 6 3" xfId="22041" xr:uid="{00000000-0005-0000-0000-00002D560000}"/>
    <cellStyle name="Normal 43 2 3 2 2 8" xfId="17028" xr:uid="{00000000-0005-0000-0000-000098420000}"/>
    <cellStyle name="Normal 43 2 3 2 3" xfId="2290" xr:uid="{00000000-0005-0000-0000-000002090000}"/>
    <cellStyle name="Normal 43 2 3 2 3 2" xfId="3979" xr:uid="{00000000-0005-0000-0000-00009C0F0000}"/>
    <cellStyle name="Normal 43 2 3 2 3 2 2" xfId="14052" xr:uid="{00000000-0005-0000-0000-0000F5360000}"/>
    <cellStyle name="Normal 43 2 3 2 3 2 2 3" xfId="29147" xr:uid="{00000000-0005-0000-0000-0000EF710000}"/>
    <cellStyle name="Normal 43 2 3 2 3 2 3" xfId="9032" xr:uid="{00000000-0005-0000-0000-000059230000}"/>
    <cellStyle name="Normal 43 2 3 2 3 2 3 3" xfId="24130" xr:uid="{00000000-0005-0000-0000-0000565E0000}"/>
    <cellStyle name="Normal 43 2 3 2 3 2 5" xfId="19117" xr:uid="{00000000-0005-0000-0000-0000C14A0000}"/>
    <cellStyle name="Normal 43 2 3 2 3 3" xfId="5671" xr:uid="{00000000-0005-0000-0000-000038160000}"/>
    <cellStyle name="Normal 43 2 3 2 3 3 2" xfId="15723" xr:uid="{00000000-0005-0000-0000-00007C3D0000}"/>
    <cellStyle name="Normal 43 2 3 2 3 3 2 3" xfId="30818" xr:uid="{00000000-0005-0000-0000-000076780000}"/>
    <cellStyle name="Normal 43 2 3 2 3 3 3" xfId="10703" xr:uid="{00000000-0005-0000-0000-0000E0290000}"/>
    <cellStyle name="Normal 43 2 3 2 3 3 3 3" xfId="25801" xr:uid="{00000000-0005-0000-0000-0000DD640000}"/>
    <cellStyle name="Normal 43 2 3 2 3 3 5" xfId="20788" xr:uid="{00000000-0005-0000-0000-000048510000}"/>
    <cellStyle name="Normal 43 2 3 2 3 4" xfId="12381" xr:uid="{00000000-0005-0000-0000-00006E300000}"/>
    <cellStyle name="Normal 43 2 3 2 3 4 3" xfId="27476" xr:uid="{00000000-0005-0000-0000-0000686B0000}"/>
    <cellStyle name="Normal 43 2 3 2 3 5" xfId="7360" xr:uid="{00000000-0005-0000-0000-0000D11C0000}"/>
    <cellStyle name="Normal 43 2 3 2 3 5 3" xfId="22459" xr:uid="{00000000-0005-0000-0000-0000CF570000}"/>
    <cellStyle name="Normal 43 2 3 2 3 7" xfId="17446" xr:uid="{00000000-0005-0000-0000-00003A440000}"/>
    <cellStyle name="Normal 43 2 3 2 4" xfId="3142" xr:uid="{00000000-0005-0000-0000-0000570C0000}"/>
    <cellStyle name="Normal 43 2 3 2 4 2" xfId="13216" xr:uid="{00000000-0005-0000-0000-0000B1330000}"/>
    <cellStyle name="Normal 43 2 3 2 4 2 3" xfId="28311" xr:uid="{00000000-0005-0000-0000-0000AB6E0000}"/>
    <cellStyle name="Normal 43 2 3 2 4 3" xfId="8196" xr:uid="{00000000-0005-0000-0000-000015200000}"/>
    <cellStyle name="Normal 43 2 3 2 4 3 3" xfId="23294" xr:uid="{00000000-0005-0000-0000-0000125B0000}"/>
    <cellStyle name="Normal 43 2 3 2 4 5" xfId="18281" xr:uid="{00000000-0005-0000-0000-00007D470000}"/>
    <cellStyle name="Normal 43 2 3 2 5" xfId="4835" xr:uid="{00000000-0005-0000-0000-0000F4120000}"/>
    <cellStyle name="Normal 43 2 3 2 5 2" xfId="14887" xr:uid="{00000000-0005-0000-0000-0000383A0000}"/>
    <cellStyle name="Normal 43 2 3 2 5 2 3" xfId="29982" xr:uid="{00000000-0005-0000-0000-000032750000}"/>
    <cellStyle name="Normal 43 2 3 2 5 3" xfId="9867" xr:uid="{00000000-0005-0000-0000-00009C260000}"/>
    <cellStyle name="Normal 43 2 3 2 5 3 3" xfId="24965" xr:uid="{00000000-0005-0000-0000-000099610000}"/>
    <cellStyle name="Normal 43 2 3 2 5 5" xfId="19952" xr:uid="{00000000-0005-0000-0000-0000044E0000}"/>
    <cellStyle name="Normal 43 2 3 2 6" xfId="11545" xr:uid="{00000000-0005-0000-0000-00002A2D0000}"/>
    <cellStyle name="Normal 43 2 3 2 6 3" xfId="26640" xr:uid="{00000000-0005-0000-0000-000024680000}"/>
    <cellStyle name="Normal 43 2 3 2 7" xfId="6524" xr:uid="{00000000-0005-0000-0000-00008D190000}"/>
    <cellStyle name="Normal 43 2 3 2 7 3" xfId="21623" xr:uid="{00000000-0005-0000-0000-00008B540000}"/>
    <cellStyle name="Normal 43 2 3 2 9" xfId="16610" xr:uid="{00000000-0005-0000-0000-0000F6400000}"/>
    <cellStyle name="Normal 43 2 3 3" xfId="1661" xr:uid="{00000000-0005-0000-0000-00008D060000}"/>
    <cellStyle name="Normal 43 2 3 3 2" xfId="2500" xr:uid="{00000000-0005-0000-0000-0000D4090000}"/>
    <cellStyle name="Normal 43 2 3 3 2 2" xfId="4189" xr:uid="{00000000-0005-0000-0000-00006E100000}"/>
    <cellStyle name="Normal 43 2 3 3 2 2 2" xfId="14262" xr:uid="{00000000-0005-0000-0000-0000C7370000}"/>
    <cellStyle name="Normal 43 2 3 3 2 2 2 3" xfId="29357" xr:uid="{00000000-0005-0000-0000-0000C1720000}"/>
    <cellStyle name="Normal 43 2 3 3 2 2 3" xfId="9242" xr:uid="{00000000-0005-0000-0000-00002B240000}"/>
    <cellStyle name="Normal 43 2 3 3 2 2 3 3" xfId="24340" xr:uid="{00000000-0005-0000-0000-0000285F0000}"/>
    <cellStyle name="Normal 43 2 3 3 2 2 5" xfId="19327" xr:uid="{00000000-0005-0000-0000-0000934B0000}"/>
    <cellStyle name="Normal 43 2 3 3 2 3" xfId="5881" xr:uid="{00000000-0005-0000-0000-00000A170000}"/>
    <cellStyle name="Normal 43 2 3 3 2 3 2" xfId="15933" xr:uid="{00000000-0005-0000-0000-00004E3E0000}"/>
    <cellStyle name="Normal 43 2 3 3 2 3 2 3" xfId="31028" xr:uid="{00000000-0005-0000-0000-000048790000}"/>
    <cellStyle name="Normal 43 2 3 3 2 3 3" xfId="10913" xr:uid="{00000000-0005-0000-0000-0000B22A0000}"/>
    <cellStyle name="Normal 43 2 3 3 2 3 3 3" xfId="26011" xr:uid="{00000000-0005-0000-0000-0000AF650000}"/>
    <cellStyle name="Normal 43 2 3 3 2 3 5" xfId="20998" xr:uid="{00000000-0005-0000-0000-00001A520000}"/>
    <cellStyle name="Normal 43 2 3 3 2 4" xfId="12591" xr:uid="{00000000-0005-0000-0000-000040310000}"/>
    <cellStyle name="Normal 43 2 3 3 2 4 3" xfId="27686" xr:uid="{00000000-0005-0000-0000-00003A6C0000}"/>
    <cellStyle name="Normal 43 2 3 3 2 5" xfId="7570" xr:uid="{00000000-0005-0000-0000-0000A31D0000}"/>
    <cellStyle name="Normal 43 2 3 3 2 5 3" xfId="22669" xr:uid="{00000000-0005-0000-0000-0000A1580000}"/>
    <cellStyle name="Normal 43 2 3 3 2 7" xfId="17656" xr:uid="{00000000-0005-0000-0000-00000C450000}"/>
    <cellStyle name="Normal 43 2 3 3 3" xfId="3352" xr:uid="{00000000-0005-0000-0000-0000290D0000}"/>
    <cellStyle name="Normal 43 2 3 3 3 2" xfId="13426" xr:uid="{00000000-0005-0000-0000-000083340000}"/>
    <cellStyle name="Normal 43 2 3 3 3 2 3" xfId="28521" xr:uid="{00000000-0005-0000-0000-00007D6F0000}"/>
    <cellStyle name="Normal 43 2 3 3 3 3" xfId="8406" xr:uid="{00000000-0005-0000-0000-0000E7200000}"/>
    <cellStyle name="Normal 43 2 3 3 3 3 3" xfId="23504" xr:uid="{00000000-0005-0000-0000-0000E45B0000}"/>
    <cellStyle name="Normal 43 2 3 3 3 5" xfId="18491" xr:uid="{00000000-0005-0000-0000-00004F480000}"/>
    <cellStyle name="Normal 43 2 3 3 4" xfId="5045" xr:uid="{00000000-0005-0000-0000-0000C6130000}"/>
    <cellStyle name="Normal 43 2 3 3 4 2" xfId="15097" xr:uid="{00000000-0005-0000-0000-00000A3B0000}"/>
    <cellStyle name="Normal 43 2 3 3 4 2 3" xfId="30192" xr:uid="{00000000-0005-0000-0000-000004760000}"/>
    <cellStyle name="Normal 43 2 3 3 4 3" xfId="10077" xr:uid="{00000000-0005-0000-0000-00006E270000}"/>
    <cellStyle name="Normal 43 2 3 3 4 3 3" xfId="25175" xr:uid="{00000000-0005-0000-0000-00006B620000}"/>
    <cellStyle name="Normal 43 2 3 3 4 5" xfId="20162" xr:uid="{00000000-0005-0000-0000-0000D64E0000}"/>
    <cellStyle name="Normal 43 2 3 3 5" xfId="11755" xr:uid="{00000000-0005-0000-0000-0000FC2D0000}"/>
    <cellStyle name="Normal 43 2 3 3 5 3" xfId="26850" xr:uid="{00000000-0005-0000-0000-0000F6680000}"/>
    <cellStyle name="Normal 43 2 3 3 6" xfId="6734" xr:uid="{00000000-0005-0000-0000-00005F1A0000}"/>
    <cellStyle name="Normal 43 2 3 3 6 3" xfId="21833" xr:uid="{00000000-0005-0000-0000-00005D550000}"/>
    <cellStyle name="Normal 43 2 3 3 8" xfId="16820" xr:uid="{00000000-0005-0000-0000-0000C8410000}"/>
    <cellStyle name="Normal 43 2 3 4" xfId="2082" xr:uid="{00000000-0005-0000-0000-000032080000}"/>
    <cellStyle name="Normal 43 2 3 4 2" xfId="3771" xr:uid="{00000000-0005-0000-0000-0000CC0E0000}"/>
    <cellStyle name="Normal 43 2 3 4 2 2" xfId="13844" xr:uid="{00000000-0005-0000-0000-000025360000}"/>
    <cellStyle name="Normal 43 2 3 4 2 2 3" xfId="28939" xr:uid="{00000000-0005-0000-0000-00001F710000}"/>
    <cellStyle name="Normal 43 2 3 4 2 3" xfId="8824" xr:uid="{00000000-0005-0000-0000-000089220000}"/>
    <cellStyle name="Normal 43 2 3 4 2 3 3" xfId="23922" xr:uid="{00000000-0005-0000-0000-0000865D0000}"/>
    <cellStyle name="Normal 43 2 3 4 2 5" xfId="18909" xr:uid="{00000000-0005-0000-0000-0000F1490000}"/>
    <cellStyle name="Normal 43 2 3 4 3" xfId="5463" xr:uid="{00000000-0005-0000-0000-000068150000}"/>
    <cellStyle name="Normal 43 2 3 4 3 2" xfId="15515" xr:uid="{00000000-0005-0000-0000-0000AC3C0000}"/>
    <cellStyle name="Normal 43 2 3 4 3 2 3" xfId="30610" xr:uid="{00000000-0005-0000-0000-0000A6770000}"/>
    <cellStyle name="Normal 43 2 3 4 3 3" xfId="10495" xr:uid="{00000000-0005-0000-0000-000010290000}"/>
    <cellStyle name="Normal 43 2 3 4 3 3 3" xfId="25593" xr:uid="{00000000-0005-0000-0000-00000D640000}"/>
    <cellStyle name="Normal 43 2 3 4 3 5" xfId="20580" xr:uid="{00000000-0005-0000-0000-000078500000}"/>
    <cellStyle name="Normal 43 2 3 4 4" xfId="12173" xr:uid="{00000000-0005-0000-0000-00009E2F0000}"/>
    <cellStyle name="Normal 43 2 3 4 4 3" xfId="27268" xr:uid="{00000000-0005-0000-0000-0000986A0000}"/>
    <cellStyle name="Normal 43 2 3 4 5" xfId="7152" xr:uid="{00000000-0005-0000-0000-0000011C0000}"/>
    <cellStyle name="Normal 43 2 3 4 5 3" xfId="22251" xr:uid="{00000000-0005-0000-0000-0000FF560000}"/>
    <cellStyle name="Normal 43 2 3 4 7" xfId="17238" xr:uid="{00000000-0005-0000-0000-00006A430000}"/>
    <cellStyle name="Normal 43 2 3 5" xfId="2934" xr:uid="{00000000-0005-0000-0000-0000870B0000}"/>
    <cellStyle name="Normal 43 2 3 5 2" xfId="13008" xr:uid="{00000000-0005-0000-0000-0000E1320000}"/>
    <cellStyle name="Normal 43 2 3 5 2 3" xfId="28103" xr:uid="{00000000-0005-0000-0000-0000DB6D0000}"/>
    <cellStyle name="Normal 43 2 3 5 3" xfId="7988" xr:uid="{00000000-0005-0000-0000-0000451F0000}"/>
    <cellStyle name="Normal 43 2 3 5 3 3" xfId="23086" xr:uid="{00000000-0005-0000-0000-0000425A0000}"/>
    <cellStyle name="Normal 43 2 3 5 5" xfId="18073" xr:uid="{00000000-0005-0000-0000-0000AD460000}"/>
    <cellStyle name="Normal 43 2 3 6" xfId="4627" xr:uid="{00000000-0005-0000-0000-000024120000}"/>
    <cellStyle name="Normal 43 2 3 6 2" xfId="14679" xr:uid="{00000000-0005-0000-0000-000068390000}"/>
    <cellStyle name="Normal 43 2 3 6 2 3" xfId="29774" xr:uid="{00000000-0005-0000-0000-000062740000}"/>
    <cellStyle name="Normal 43 2 3 6 3" xfId="9659" xr:uid="{00000000-0005-0000-0000-0000CC250000}"/>
    <cellStyle name="Normal 43 2 3 6 3 3" xfId="24757" xr:uid="{00000000-0005-0000-0000-0000C9600000}"/>
    <cellStyle name="Normal 43 2 3 6 5" xfId="19744" xr:uid="{00000000-0005-0000-0000-0000344D0000}"/>
    <cellStyle name="Normal 43 2 3 7" xfId="11337" xr:uid="{00000000-0005-0000-0000-00005A2C0000}"/>
    <cellStyle name="Normal 43 2 3 7 3" xfId="26432" xr:uid="{00000000-0005-0000-0000-000054670000}"/>
    <cellStyle name="Normal 43 2 3 8" xfId="6316" xr:uid="{00000000-0005-0000-0000-0000BD180000}"/>
    <cellStyle name="Normal 43 2 3 8 3" xfId="21415" xr:uid="{00000000-0005-0000-0000-0000BB530000}"/>
    <cellStyle name="Normal 43 2 4" xfId="1342" xr:uid="{00000000-0005-0000-0000-00004E050000}"/>
    <cellStyle name="Normal 43 2 4 2" xfId="1765" xr:uid="{00000000-0005-0000-0000-0000F5060000}"/>
    <cellStyle name="Normal 43 2 4 2 2" xfId="2604" xr:uid="{00000000-0005-0000-0000-00003C0A0000}"/>
    <cellStyle name="Normal 43 2 4 2 2 2" xfId="4293" xr:uid="{00000000-0005-0000-0000-0000D6100000}"/>
    <cellStyle name="Normal 43 2 4 2 2 2 2" xfId="14366" xr:uid="{00000000-0005-0000-0000-00002F380000}"/>
    <cellStyle name="Normal 43 2 4 2 2 2 2 3" xfId="29461" xr:uid="{00000000-0005-0000-0000-000029730000}"/>
    <cellStyle name="Normal 43 2 4 2 2 2 3" xfId="9346" xr:uid="{00000000-0005-0000-0000-000093240000}"/>
    <cellStyle name="Normal 43 2 4 2 2 2 3 3" xfId="24444" xr:uid="{00000000-0005-0000-0000-0000905F0000}"/>
    <cellStyle name="Normal 43 2 4 2 2 2 5" xfId="19431" xr:uid="{00000000-0005-0000-0000-0000FB4B0000}"/>
    <cellStyle name="Normal 43 2 4 2 2 3" xfId="5985" xr:uid="{00000000-0005-0000-0000-000072170000}"/>
    <cellStyle name="Normal 43 2 4 2 2 3 2" xfId="16037" xr:uid="{00000000-0005-0000-0000-0000B63E0000}"/>
    <cellStyle name="Normal 43 2 4 2 2 3 2 3" xfId="31132" xr:uid="{00000000-0005-0000-0000-0000B0790000}"/>
    <cellStyle name="Normal 43 2 4 2 2 3 3" xfId="11017" xr:uid="{00000000-0005-0000-0000-00001A2B0000}"/>
    <cellStyle name="Normal 43 2 4 2 2 3 3 3" xfId="26115" xr:uid="{00000000-0005-0000-0000-000017660000}"/>
    <cellStyle name="Normal 43 2 4 2 2 3 5" xfId="21102" xr:uid="{00000000-0005-0000-0000-000082520000}"/>
    <cellStyle name="Normal 43 2 4 2 2 4" xfId="12695" xr:uid="{00000000-0005-0000-0000-0000A8310000}"/>
    <cellStyle name="Normal 43 2 4 2 2 4 3" xfId="27790" xr:uid="{00000000-0005-0000-0000-0000A26C0000}"/>
    <cellStyle name="Normal 43 2 4 2 2 5" xfId="7674" xr:uid="{00000000-0005-0000-0000-00000B1E0000}"/>
    <cellStyle name="Normal 43 2 4 2 2 5 3" xfId="22773" xr:uid="{00000000-0005-0000-0000-000009590000}"/>
    <cellStyle name="Normal 43 2 4 2 2 7" xfId="17760" xr:uid="{00000000-0005-0000-0000-000074450000}"/>
    <cellStyle name="Normal 43 2 4 2 3" xfId="3456" xr:uid="{00000000-0005-0000-0000-0000910D0000}"/>
    <cellStyle name="Normal 43 2 4 2 3 2" xfId="13530" xr:uid="{00000000-0005-0000-0000-0000EB340000}"/>
    <cellStyle name="Normal 43 2 4 2 3 2 3" xfId="28625" xr:uid="{00000000-0005-0000-0000-0000E56F0000}"/>
    <cellStyle name="Normal 43 2 4 2 3 3" xfId="8510" xr:uid="{00000000-0005-0000-0000-00004F210000}"/>
    <cellStyle name="Normal 43 2 4 2 3 3 3" xfId="23608" xr:uid="{00000000-0005-0000-0000-00004C5C0000}"/>
    <cellStyle name="Normal 43 2 4 2 3 5" xfId="18595" xr:uid="{00000000-0005-0000-0000-0000B7480000}"/>
    <cellStyle name="Normal 43 2 4 2 4" xfId="5149" xr:uid="{00000000-0005-0000-0000-00002E140000}"/>
    <cellStyle name="Normal 43 2 4 2 4 2" xfId="15201" xr:uid="{00000000-0005-0000-0000-0000723B0000}"/>
    <cellStyle name="Normal 43 2 4 2 4 2 3" xfId="30296" xr:uid="{00000000-0005-0000-0000-00006C760000}"/>
    <cellStyle name="Normal 43 2 4 2 4 3" xfId="10181" xr:uid="{00000000-0005-0000-0000-0000D6270000}"/>
    <cellStyle name="Normal 43 2 4 2 4 3 3" xfId="25279" xr:uid="{00000000-0005-0000-0000-0000D3620000}"/>
    <cellStyle name="Normal 43 2 4 2 4 5" xfId="20266" xr:uid="{00000000-0005-0000-0000-00003E4F0000}"/>
    <cellStyle name="Normal 43 2 4 2 5" xfId="11859" xr:uid="{00000000-0005-0000-0000-0000642E0000}"/>
    <cellStyle name="Normal 43 2 4 2 5 3" xfId="26954" xr:uid="{00000000-0005-0000-0000-00005E690000}"/>
    <cellStyle name="Normal 43 2 4 2 6" xfId="6838" xr:uid="{00000000-0005-0000-0000-0000C71A0000}"/>
    <cellStyle name="Normal 43 2 4 2 6 3" xfId="21937" xr:uid="{00000000-0005-0000-0000-0000C5550000}"/>
    <cellStyle name="Normal 43 2 4 2 8" xfId="16924" xr:uid="{00000000-0005-0000-0000-000030420000}"/>
    <cellStyle name="Normal 43 2 4 3" xfId="2186" xr:uid="{00000000-0005-0000-0000-00009A080000}"/>
    <cellStyle name="Normal 43 2 4 3 2" xfId="3875" xr:uid="{00000000-0005-0000-0000-0000340F0000}"/>
    <cellStyle name="Normal 43 2 4 3 2 2" xfId="13948" xr:uid="{00000000-0005-0000-0000-00008D360000}"/>
    <cellStyle name="Normal 43 2 4 3 2 2 3" xfId="29043" xr:uid="{00000000-0005-0000-0000-000087710000}"/>
    <cellStyle name="Normal 43 2 4 3 2 3" xfId="8928" xr:uid="{00000000-0005-0000-0000-0000F1220000}"/>
    <cellStyle name="Normal 43 2 4 3 2 3 3" xfId="24026" xr:uid="{00000000-0005-0000-0000-0000EE5D0000}"/>
    <cellStyle name="Normal 43 2 4 3 2 5" xfId="19013" xr:uid="{00000000-0005-0000-0000-0000594A0000}"/>
    <cellStyle name="Normal 43 2 4 3 3" xfId="5567" xr:uid="{00000000-0005-0000-0000-0000D0150000}"/>
    <cellStyle name="Normal 43 2 4 3 3 2" xfId="15619" xr:uid="{00000000-0005-0000-0000-0000143D0000}"/>
    <cellStyle name="Normal 43 2 4 3 3 2 3" xfId="30714" xr:uid="{00000000-0005-0000-0000-00000E780000}"/>
    <cellStyle name="Normal 43 2 4 3 3 3" xfId="10599" xr:uid="{00000000-0005-0000-0000-000078290000}"/>
    <cellStyle name="Normal 43 2 4 3 3 3 3" xfId="25697" xr:uid="{00000000-0005-0000-0000-000075640000}"/>
    <cellStyle name="Normal 43 2 4 3 3 5" xfId="20684" xr:uid="{00000000-0005-0000-0000-0000E0500000}"/>
    <cellStyle name="Normal 43 2 4 3 4" xfId="12277" xr:uid="{00000000-0005-0000-0000-000006300000}"/>
    <cellStyle name="Normal 43 2 4 3 4 3" xfId="27372" xr:uid="{00000000-0005-0000-0000-0000006B0000}"/>
    <cellStyle name="Normal 43 2 4 3 5" xfId="7256" xr:uid="{00000000-0005-0000-0000-0000691C0000}"/>
    <cellStyle name="Normal 43 2 4 3 5 3" xfId="22355" xr:uid="{00000000-0005-0000-0000-000067570000}"/>
    <cellStyle name="Normal 43 2 4 3 7" xfId="17342" xr:uid="{00000000-0005-0000-0000-0000D2430000}"/>
    <cellStyle name="Normal 43 2 4 4" xfId="3038" xr:uid="{00000000-0005-0000-0000-0000EF0B0000}"/>
    <cellStyle name="Normal 43 2 4 4 2" xfId="13112" xr:uid="{00000000-0005-0000-0000-000049330000}"/>
    <cellStyle name="Normal 43 2 4 4 2 3" xfId="28207" xr:uid="{00000000-0005-0000-0000-0000436E0000}"/>
    <cellStyle name="Normal 43 2 4 4 3" xfId="8092" xr:uid="{00000000-0005-0000-0000-0000AD1F0000}"/>
    <cellStyle name="Normal 43 2 4 4 3 3" xfId="23190" xr:uid="{00000000-0005-0000-0000-0000AA5A0000}"/>
    <cellStyle name="Normal 43 2 4 4 5" xfId="18177" xr:uid="{00000000-0005-0000-0000-000015470000}"/>
    <cellStyle name="Normal 43 2 4 5" xfId="4731" xr:uid="{00000000-0005-0000-0000-00008C120000}"/>
    <cellStyle name="Normal 43 2 4 5 2" xfId="14783" xr:uid="{00000000-0005-0000-0000-0000D0390000}"/>
    <cellStyle name="Normal 43 2 4 5 2 3" xfId="29878" xr:uid="{00000000-0005-0000-0000-0000CA740000}"/>
    <cellStyle name="Normal 43 2 4 5 3" xfId="9763" xr:uid="{00000000-0005-0000-0000-000034260000}"/>
    <cellStyle name="Normal 43 2 4 5 3 3" xfId="24861" xr:uid="{00000000-0005-0000-0000-000031610000}"/>
    <cellStyle name="Normal 43 2 4 5 5" xfId="19848" xr:uid="{00000000-0005-0000-0000-00009C4D0000}"/>
    <cellStyle name="Normal 43 2 4 6" xfId="11441" xr:uid="{00000000-0005-0000-0000-0000C22C0000}"/>
    <cellStyle name="Normal 43 2 4 6 3" xfId="26536" xr:uid="{00000000-0005-0000-0000-0000BC670000}"/>
    <cellStyle name="Normal 43 2 4 7" xfId="6420" xr:uid="{00000000-0005-0000-0000-000025190000}"/>
    <cellStyle name="Normal 43 2 4 7 3" xfId="21519" xr:uid="{00000000-0005-0000-0000-000023540000}"/>
    <cellStyle name="Normal 43 2 4 9" xfId="16506" xr:uid="{00000000-0005-0000-0000-00008E400000}"/>
    <cellStyle name="Normal 43 2 5" xfId="1555" xr:uid="{00000000-0005-0000-0000-000023060000}"/>
    <cellStyle name="Normal 43 2 5 2" xfId="2396" xr:uid="{00000000-0005-0000-0000-00006C090000}"/>
    <cellStyle name="Normal 43 2 5 2 2" xfId="4085" xr:uid="{00000000-0005-0000-0000-000006100000}"/>
    <cellStyle name="Normal 43 2 5 2 2 2" xfId="14158" xr:uid="{00000000-0005-0000-0000-00005F370000}"/>
    <cellStyle name="Normal 43 2 5 2 2 2 3" xfId="29253" xr:uid="{00000000-0005-0000-0000-000059720000}"/>
    <cellStyle name="Normal 43 2 5 2 2 3" xfId="9138" xr:uid="{00000000-0005-0000-0000-0000C3230000}"/>
    <cellStyle name="Normal 43 2 5 2 2 3 3" xfId="24236" xr:uid="{00000000-0005-0000-0000-0000C05E0000}"/>
    <cellStyle name="Normal 43 2 5 2 2 5" xfId="19223" xr:uid="{00000000-0005-0000-0000-00002B4B0000}"/>
    <cellStyle name="Normal 43 2 5 2 3" xfId="5777" xr:uid="{00000000-0005-0000-0000-0000A2160000}"/>
    <cellStyle name="Normal 43 2 5 2 3 2" xfId="15829" xr:uid="{00000000-0005-0000-0000-0000E63D0000}"/>
    <cellStyle name="Normal 43 2 5 2 3 2 3" xfId="30924" xr:uid="{00000000-0005-0000-0000-0000E0780000}"/>
    <cellStyle name="Normal 43 2 5 2 3 3" xfId="10809" xr:uid="{00000000-0005-0000-0000-00004A2A0000}"/>
    <cellStyle name="Normal 43 2 5 2 3 3 3" xfId="25907" xr:uid="{00000000-0005-0000-0000-000047650000}"/>
    <cellStyle name="Normal 43 2 5 2 3 5" xfId="20894" xr:uid="{00000000-0005-0000-0000-0000B2510000}"/>
    <cellStyle name="Normal 43 2 5 2 4" xfId="12487" xr:uid="{00000000-0005-0000-0000-0000D8300000}"/>
    <cellStyle name="Normal 43 2 5 2 4 3" xfId="27582" xr:uid="{00000000-0005-0000-0000-0000D26B0000}"/>
    <cellStyle name="Normal 43 2 5 2 5" xfId="7466" xr:uid="{00000000-0005-0000-0000-00003B1D0000}"/>
    <cellStyle name="Normal 43 2 5 2 5 3" xfId="22565" xr:uid="{00000000-0005-0000-0000-000039580000}"/>
    <cellStyle name="Normal 43 2 5 2 7" xfId="17552" xr:uid="{00000000-0005-0000-0000-0000A4440000}"/>
    <cellStyle name="Normal 43 2 5 3" xfId="3248" xr:uid="{00000000-0005-0000-0000-0000C10C0000}"/>
    <cellStyle name="Normal 43 2 5 3 2" xfId="13322" xr:uid="{00000000-0005-0000-0000-00001B340000}"/>
    <cellStyle name="Normal 43 2 5 3 2 3" xfId="28417" xr:uid="{00000000-0005-0000-0000-0000156F0000}"/>
    <cellStyle name="Normal 43 2 5 3 3" xfId="8302" xr:uid="{00000000-0005-0000-0000-00007F200000}"/>
    <cellStyle name="Normal 43 2 5 3 3 3" xfId="23400" xr:uid="{00000000-0005-0000-0000-00007C5B0000}"/>
    <cellStyle name="Normal 43 2 5 3 5" xfId="18387" xr:uid="{00000000-0005-0000-0000-0000E7470000}"/>
    <cellStyle name="Normal 43 2 5 4" xfId="4941" xr:uid="{00000000-0005-0000-0000-00005E130000}"/>
    <cellStyle name="Normal 43 2 5 4 2" xfId="14993" xr:uid="{00000000-0005-0000-0000-0000A23A0000}"/>
    <cellStyle name="Normal 43 2 5 4 2 3" xfId="30088" xr:uid="{00000000-0005-0000-0000-00009C750000}"/>
    <cellStyle name="Normal 43 2 5 4 3" xfId="9973" xr:uid="{00000000-0005-0000-0000-000006270000}"/>
    <cellStyle name="Normal 43 2 5 4 3 3" xfId="25071" xr:uid="{00000000-0005-0000-0000-000003620000}"/>
    <cellStyle name="Normal 43 2 5 4 5" xfId="20058" xr:uid="{00000000-0005-0000-0000-00006E4E0000}"/>
    <cellStyle name="Normal 43 2 5 5" xfId="11651" xr:uid="{00000000-0005-0000-0000-0000942D0000}"/>
    <cellStyle name="Normal 43 2 5 5 3" xfId="26746" xr:uid="{00000000-0005-0000-0000-00008E680000}"/>
    <cellStyle name="Normal 43 2 5 6" xfId="6630" xr:uid="{00000000-0005-0000-0000-0000F7190000}"/>
    <cellStyle name="Normal 43 2 5 6 3" xfId="21729" xr:uid="{00000000-0005-0000-0000-0000F5540000}"/>
    <cellStyle name="Normal 43 2 5 8" xfId="16716" xr:uid="{00000000-0005-0000-0000-000060410000}"/>
    <cellStyle name="Normal 43 2 6" xfId="1976" xr:uid="{00000000-0005-0000-0000-0000C8070000}"/>
    <cellStyle name="Normal 43 2 6 2" xfId="3667" xr:uid="{00000000-0005-0000-0000-0000640E0000}"/>
    <cellStyle name="Normal 43 2 6 2 2" xfId="13740" xr:uid="{00000000-0005-0000-0000-0000BD350000}"/>
    <cellStyle name="Normal 43 2 6 2 2 3" xfId="28835" xr:uid="{00000000-0005-0000-0000-0000B7700000}"/>
    <cellStyle name="Normal 43 2 6 2 3" xfId="8720" xr:uid="{00000000-0005-0000-0000-000021220000}"/>
    <cellStyle name="Normal 43 2 6 2 3 3" xfId="23818" xr:uid="{00000000-0005-0000-0000-00001E5D0000}"/>
    <cellStyle name="Normal 43 2 6 2 5" xfId="18805" xr:uid="{00000000-0005-0000-0000-000089490000}"/>
    <cellStyle name="Normal 43 2 6 3" xfId="5359" xr:uid="{00000000-0005-0000-0000-000000150000}"/>
    <cellStyle name="Normal 43 2 6 3 2" xfId="15411" xr:uid="{00000000-0005-0000-0000-0000443C0000}"/>
    <cellStyle name="Normal 43 2 6 3 2 3" xfId="30506" xr:uid="{00000000-0005-0000-0000-00003E770000}"/>
    <cellStyle name="Normal 43 2 6 3 3" xfId="10391" xr:uid="{00000000-0005-0000-0000-0000A8280000}"/>
    <cellStyle name="Normal 43 2 6 3 3 3" xfId="25489" xr:uid="{00000000-0005-0000-0000-0000A5630000}"/>
    <cellStyle name="Normal 43 2 6 3 5" xfId="20476" xr:uid="{00000000-0005-0000-0000-000010500000}"/>
    <cellStyle name="Normal 43 2 6 4" xfId="12069" xr:uid="{00000000-0005-0000-0000-0000362F0000}"/>
    <cellStyle name="Normal 43 2 6 4 3" xfId="27164" xr:uid="{00000000-0005-0000-0000-0000306A0000}"/>
    <cellStyle name="Normal 43 2 6 5" xfId="7048" xr:uid="{00000000-0005-0000-0000-0000991B0000}"/>
    <cellStyle name="Normal 43 2 6 5 3" xfId="22147" xr:uid="{00000000-0005-0000-0000-000097560000}"/>
    <cellStyle name="Normal 43 2 6 7" xfId="17134" xr:uid="{00000000-0005-0000-0000-000002430000}"/>
    <cellStyle name="Normal 43 2 7" xfId="2826" xr:uid="{00000000-0005-0000-0000-00001B0B0000}"/>
    <cellStyle name="Normal 43 2 7 2" xfId="12904" xr:uid="{00000000-0005-0000-0000-000079320000}"/>
    <cellStyle name="Normal 43 2 7 2 3" xfId="27999" xr:uid="{00000000-0005-0000-0000-0000736D0000}"/>
    <cellStyle name="Normal 43 2 7 3" xfId="7884" xr:uid="{00000000-0005-0000-0000-0000DD1E0000}"/>
    <cellStyle name="Normal 43 2 7 3 3" xfId="22982" xr:uid="{00000000-0005-0000-0000-0000DA590000}"/>
    <cellStyle name="Normal 43 2 7 5" xfId="17969" xr:uid="{00000000-0005-0000-0000-000045460000}"/>
    <cellStyle name="Normal 43 2 8" xfId="4520" xr:uid="{00000000-0005-0000-0000-0000B9110000}"/>
    <cellStyle name="Normal 43 2 8 2" xfId="14575" xr:uid="{00000000-0005-0000-0000-000000390000}"/>
    <cellStyle name="Normal 43 2 8 2 3" xfId="29670" xr:uid="{00000000-0005-0000-0000-0000FA730000}"/>
    <cellStyle name="Normal 43 2 8 3" xfId="9555" xr:uid="{00000000-0005-0000-0000-000064250000}"/>
    <cellStyle name="Normal 43 2 8 3 3" xfId="24653" xr:uid="{00000000-0005-0000-0000-000061600000}"/>
    <cellStyle name="Normal 43 2 8 5" xfId="19640" xr:uid="{00000000-0005-0000-0000-0000CC4C0000}"/>
    <cellStyle name="Normal 43 2 9" xfId="11231" xr:uid="{00000000-0005-0000-0000-0000F02B0000}"/>
    <cellStyle name="Normal 43 2 9 3" xfId="26328" xr:uid="{00000000-0005-0000-0000-0000EC660000}"/>
    <cellStyle name="Normal 44" xfId="168" xr:uid="{00000000-0005-0000-0000-0000AE000000}"/>
    <cellStyle name="Normal 44 2" xfId="850" xr:uid="{00000000-0005-0000-0000-000061030000}"/>
    <cellStyle name="Normal 44 2 10" xfId="6211" xr:uid="{00000000-0005-0000-0000-000054180000}"/>
    <cellStyle name="Normal 44 2 10 3" xfId="21312" xr:uid="{00000000-0005-0000-0000-000054530000}"/>
    <cellStyle name="Normal 44 2 12" xfId="16297" xr:uid="{00000000-0005-0000-0000-0000BD3F0000}"/>
    <cellStyle name="Normal 44 2 2" xfId="1176" xr:uid="{00000000-0005-0000-0000-0000A8040000}"/>
    <cellStyle name="Normal 44 2 2 11" xfId="16351" xr:uid="{00000000-0005-0000-0000-0000F33F0000}"/>
    <cellStyle name="Normal 44 2 2 2" xfId="1284" xr:uid="{00000000-0005-0000-0000-000014050000}"/>
    <cellStyle name="Normal 44 2 2 2 10" xfId="16455" xr:uid="{00000000-0005-0000-0000-00005B400000}"/>
    <cellStyle name="Normal 44 2 2 2 2" xfId="1501" xr:uid="{00000000-0005-0000-0000-0000ED050000}"/>
    <cellStyle name="Normal 44 2 2 2 2 2" xfId="1922" xr:uid="{00000000-0005-0000-0000-000092070000}"/>
    <cellStyle name="Normal 44 2 2 2 2 2 2" xfId="2761" xr:uid="{00000000-0005-0000-0000-0000D90A0000}"/>
    <cellStyle name="Normal 44 2 2 2 2 2 2 2" xfId="4450" xr:uid="{00000000-0005-0000-0000-000073110000}"/>
    <cellStyle name="Normal 44 2 2 2 2 2 2 2 2" xfId="14523" xr:uid="{00000000-0005-0000-0000-0000CC380000}"/>
    <cellStyle name="Normal 44 2 2 2 2 2 2 2 2 3" xfId="29618" xr:uid="{00000000-0005-0000-0000-0000C6730000}"/>
    <cellStyle name="Normal 44 2 2 2 2 2 2 2 3" xfId="9503" xr:uid="{00000000-0005-0000-0000-000030250000}"/>
    <cellStyle name="Normal 44 2 2 2 2 2 2 2 3 3" xfId="24601" xr:uid="{00000000-0005-0000-0000-00002D600000}"/>
    <cellStyle name="Normal 44 2 2 2 2 2 2 2 5" xfId="19588" xr:uid="{00000000-0005-0000-0000-0000984C0000}"/>
    <cellStyle name="Normal 44 2 2 2 2 2 2 3" xfId="6142" xr:uid="{00000000-0005-0000-0000-00000F180000}"/>
    <cellStyle name="Normal 44 2 2 2 2 2 2 3 2" xfId="16194" xr:uid="{00000000-0005-0000-0000-0000533F0000}"/>
    <cellStyle name="Normal 44 2 2 2 2 2 2 3 3" xfId="11174" xr:uid="{00000000-0005-0000-0000-0000B72B0000}"/>
    <cellStyle name="Normal 44 2 2 2 2 2 2 3 3 3" xfId="26272" xr:uid="{00000000-0005-0000-0000-0000B4660000}"/>
    <cellStyle name="Normal 44 2 2 2 2 2 2 3 5" xfId="21259" xr:uid="{00000000-0005-0000-0000-00001F530000}"/>
    <cellStyle name="Normal 44 2 2 2 2 2 2 4" xfId="12852" xr:uid="{00000000-0005-0000-0000-000045320000}"/>
    <cellStyle name="Normal 44 2 2 2 2 2 2 4 3" xfId="27947" xr:uid="{00000000-0005-0000-0000-00003F6D0000}"/>
    <cellStyle name="Normal 44 2 2 2 2 2 2 5" xfId="7831" xr:uid="{00000000-0005-0000-0000-0000A81E0000}"/>
    <cellStyle name="Normal 44 2 2 2 2 2 2 5 3" xfId="22930" xr:uid="{00000000-0005-0000-0000-0000A6590000}"/>
    <cellStyle name="Normal 44 2 2 2 2 2 2 7" xfId="17917" xr:uid="{00000000-0005-0000-0000-000011460000}"/>
    <cellStyle name="Normal 44 2 2 2 2 2 3" xfId="3613" xr:uid="{00000000-0005-0000-0000-00002E0E0000}"/>
    <cellStyle name="Normal 44 2 2 2 2 2 3 2" xfId="13687" xr:uid="{00000000-0005-0000-0000-000088350000}"/>
    <cellStyle name="Normal 44 2 2 2 2 2 3 2 3" xfId="28782" xr:uid="{00000000-0005-0000-0000-000082700000}"/>
    <cellStyle name="Normal 44 2 2 2 2 2 3 3" xfId="8667" xr:uid="{00000000-0005-0000-0000-0000EC210000}"/>
    <cellStyle name="Normal 44 2 2 2 2 2 3 3 3" xfId="23765" xr:uid="{00000000-0005-0000-0000-0000E95C0000}"/>
    <cellStyle name="Normal 44 2 2 2 2 2 3 5" xfId="18752" xr:uid="{00000000-0005-0000-0000-000054490000}"/>
    <cellStyle name="Normal 44 2 2 2 2 2 4" xfId="5306" xr:uid="{00000000-0005-0000-0000-0000CB140000}"/>
    <cellStyle name="Normal 44 2 2 2 2 2 4 2" xfId="15358" xr:uid="{00000000-0005-0000-0000-00000F3C0000}"/>
    <cellStyle name="Normal 44 2 2 2 2 2 4 2 3" xfId="30453" xr:uid="{00000000-0005-0000-0000-000009770000}"/>
    <cellStyle name="Normal 44 2 2 2 2 2 4 3" xfId="10338" xr:uid="{00000000-0005-0000-0000-000073280000}"/>
    <cellStyle name="Normal 44 2 2 2 2 2 4 3 3" xfId="25436" xr:uid="{00000000-0005-0000-0000-000070630000}"/>
    <cellStyle name="Normal 44 2 2 2 2 2 4 5" xfId="20423" xr:uid="{00000000-0005-0000-0000-0000DB4F0000}"/>
    <cellStyle name="Normal 44 2 2 2 2 2 5" xfId="12016" xr:uid="{00000000-0005-0000-0000-0000012F0000}"/>
    <cellStyle name="Normal 44 2 2 2 2 2 5 3" xfId="27111" xr:uid="{00000000-0005-0000-0000-0000FB690000}"/>
    <cellStyle name="Normal 44 2 2 2 2 2 6" xfId="6995" xr:uid="{00000000-0005-0000-0000-0000641B0000}"/>
    <cellStyle name="Normal 44 2 2 2 2 2 6 3" xfId="22094" xr:uid="{00000000-0005-0000-0000-000062560000}"/>
    <cellStyle name="Normal 44 2 2 2 2 2 8" xfId="17081" xr:uid="{00000000-0005-0000-0000-0000CD420000}"/>
    <cellStyle name="Normal 44 2 2 2 2 3" xfId="2343" xr:uid="{00000000-0005-0000-0000-000037090000}"/>
    <cellStyle name="Normal 44 2 2 2 2 3 2" xfId="4032" xr:uid="{00000000-0005-0000-0000-0000D10F0000}"/>
    <cellStyle name="Normal 44 2 2 2 2 3 2 2" xfId="14105" xr:uid="{00000000-0005-0000-0000-00002A370000}"/>
    <cellStyle name="Normal 44 2 2 2 2 3 2 2 3" xfId="29200" xr:uid="{00000000-0005-0000-0000-000024720000}"/>
    <cellStyle name="Normal 44 2 2 2 2 3 2 3" xfId="9085" xr:uid="{00000000-0005-0000-0000-00008E230000}"/>
    <cellStyle name="Normal 44 2 2 2 2 3 2 3 3" xfId="24183" xr:uid="{00000000-0005-0000-0000-00008B5E0000}"/>
    <cellStyle name="Normal 44 2 2 2 2 3 2 5" xfId="19170" xr:uid="{00000000-0005-0000-0000-0000F64A0000}"/>
    <cellStyle name="Normal 44 2 2 2 2 3 3" xfId="5724" xr:uid="{00000000-0005-0000-0000-00006D160000}"/>
    <cellStyle name="Normal 44 2 2 2 2 3 3 2" xfId="15776" xr:uid="{00000000-0005-0000-0000-0000B13D0000}"/>
    <cellStyle name="Normal 44 2 2 2 2 3 3 2 3" xfId="30871" xr:uid="{00000000-0005-0000-0000-0000AB780000}"/>
    <cellStyle name="Normal 44 2 2 2 2 3 3 3" xfId="10756" xr:uid="{00000000-0005-0000-0000-0000152A0000}"/>
    <cellStyle name="Normal 44 2 2 2 2 3 3 3 3" xfId="25854" xr:uid="{00000000-0005-0000-0000-000012650000}"/>
    <cellStyle name="Normal 44 2 2 2 2 3 3 5" xfId="20841" xr:uid="{00000000-0005-0000-0000-00007D510000}"/>
    <cellStyle name="Normal 44 2 2 2 2 3 4" xfId="12434" xr:uid="{00000000-0005-0000-0000-0000A3300000}"/>
    <cellStyle name="Normal 44 2 2 2 2 3 4 3" xfId="27529" xr:uid="{00000000-0005-0000-0000-00009D6B0000}"/>
    <cellStyle name="Normal 44 2 2 2 2 3 5" xfId="7413" xr:uid="{00000000-0005-0000-0000-0000061D0000}"/>
    <cellStyle name="Normal 44 2 2 2 2 3 5 3" xfId="22512" xr:uid="{00000000-0005-0000-0000-000004580000}"/>
    <cellStyle name="Normal 44 2 2 2 2 3 7" xfId="17499" xr:uid="{00000000-0005-0000-0000-00006F440000}"/>
    <cellStyle name="Normal 44 2 2 2 2 4" xfId="3195" xr:uid="{00000000-0005-0000-0000-00008C0C0000}"/>
    <cellStyle name="Normal 44 2 2 2 2 4 2" xfId="13269" xr:uid="{00000000-0005-0000-0000-0000E6330000}"/>
    <cellStyle name="Normal 44 2 2 2 2 4 2 3" xfId="28364" xr:uid="{00000000-0005-0000-0000-0000E06E0000}"/>
    <cellStyle name="Normal 44 2 2 2 2 4 3" xfId="8249" xr:uid="{00000000-0005-0000-0000-00004A200000}"/>
    <cellStyle name="Normal 44 2 2 2 2 4 3 3" xfId="23347" xr:uid="{00000000-0005-0000-0000-0000475B0000}"/>
    <cellStyle name="Normal 44 2 2 2 2 4 5" xfId="18334" xr:uid="{00000000-0005-0000-0000-0000B2470000}"/>
    <cellStyle name="Normal 44 2 2 2 2 5" xfId="4888" xr:uid="{00000000-0005-0000-0000-000029130000}"/>
    <cellStyle name="Normal 44 2 2 2 2 5 2" xfId="14940" xr:uid="{00000000-0005-0000-0000-00006D3A0000}"/>
    <cellStyle name="Normal 44 2 2 2 2 5 2 3" xfId="30035" xr:uid="{00000000-0005-0000-0000-000067750000}"/>
    <cellStyle name="Normal 44 2 2 2 2 5 3" xfId="9920" xr:uid="{00000000-0005-0000-0000-0000D1260000}"/>
    <cellStyle name="Normal 44 2 2 2 2 5 3 3" xfId="25018" xr:uid="{00000000-0005-0000-0000-0000CE610000}"/>
    <cellStyle name="Normal 44 2 2 2 2 5 5" xfId="20005" xr:uid="{00000000-0005-0000-0000-0000394E0000}"/>
    <cellStyle name="Normal 44 2 2 2 2 6" xfId="11598" xr:uid="{00000000-0005-0000-0000-00005F2D0000}"/>
    <cellStyle name="Normal 44 2 2 2 2 6 3" xfId="26693" xr:uid="{00000000-0005-0000-0000-000059680000}"/>
    <cellStyle name="Normal 44 2 2 2 2 7" xfId="6577" xr:uid="{00000000-0005-0000-0000-0000C2190000}"/>
    <cellStyle name="Normal 44 2 2 2 2 7 3" xfId="21676" xr:uid="{00000000-0005-0000-0000-0000C0540000}"/>
    <cellStyle name="Normal 44 2 2 2 2 9" xfId="16663" xr:uid="{00000000-0005-0000-0000-00002B410000}"/>
    <cellStyle name="Normal 44 2 2 2 3" xfId="1714" xr:uid="{00000000-0005-0000-0000-0000C2060000}"/>
    <cellStyle name="Normal 44 2 2 2 3 2" xfId="2553" xr:uid="{00000000-0005-0000-0000-0000090A0000}"/>
    <cellStyle name="Normal 44 2 2 2 3 2 2" xfId="4242" xr:uid="{00000000-0005-0000-0000-0000A3100000}"/>
    <cellStyle name="Normal 44 2 2 2 3 2 2 2" xfId="14315" xr:uid="{00000000-0005-0000-0000-0000FC370000}"/>
    <cellStyle name="Normal 44 2 2 2 3 2 2 2 3" xfId="29410" xr:uid="{00000000-0005-0000-0000-0000F6720000}"/>
    <cellStyle name="Normal 44 2 2 2 3 2 2 3" xfId="9295" xr:uid="{00000000-0005-0000-0000-000060240000}"/>
    <cellStyle name="Normal 44 2 2 2 3 2 2 3 3" xfId="24393" xr:uid="{00000000-0005-0000-0000-00005D5F0000}"/>
    <cellStyle name="Normal 44 2 2 2 3 2 2 5" xfId="19380" xr:uid="{00000000-0005-0000-0000-0000C84B0000}"/>
    <cellStyle name="Normal 44 2 2 2 3 2 3" xfId="5934" xr:uid="{00000000-0005-0000-0000-00003F170000}"/>
    <cellStyle name="Normal 44 2 2 2 3 2 3 2" xfId="15986" xr:uid="{00000000-0005-0000-0000-0000833E0000}"/>
    <cellStyle name="Normal 44 2 2 2 3 2 3 2 3" xfId="31081" xr:uid="{00000000-0005-0000-0000-00007D790000}"/>
    <cellStyle name="Normal 44 2 2 2 3 2 3 3" xfId="10966" xr:uid="{00000000-0005-0000-0000-0000E72A0000}"/>
    <cellStyle name="Normal 44 2 2 2 3 2 3 3 3" xfId="26064" xr:uid="{00000000-0005-0000-0000-0000E4650000}"/>
    <cellStyle name="Normal 44 2 2 2 3 2 3 5" xfId="21051" xr:uid="{00000000-0005-0000-0000-00004F520000}"/>
    <cellStyle name="Normal 44 2 2 2 3 2 4" xfId="12644" xr:uid="{00000000-0005-0000-0000-000075310000}"/>
    <cellStyle name="Normal 44 2 2 2 3 2 4 3" xfId="27739" xr:uid="{00000000-0005-0000-0000-00006F6C0000}"/>
    <cellStyle name="Normal 44 2 2 2 3 2 5" xfId="7623" xr:uid="{00000000-0005-0000-0000-0000D81D0000}"/>
    <cellStyle name="Normal 44 2 2 2 3 2 5 3" xfId="22722" xr:uid="{00000000-0005-0000-0000-0000D6580000}"/>
    <cellStyle name="Normal 44 2 2 2 3 2 7" xfId="17709" xr:uid="{00000000-0005-0000-0000-000041450000}"/>
    <cellStyle name="Normal 44 2 2 2 3 3" xfId="3405" xr:uid="{00000000-0005-0000-0000-00005E0D0000}"/>
    <cellStyle name="Normal 44 2 2 2 3 3 2" xfId="13479" xr:uid="{00000000-0005-0000-0000-0000B8340000}"/>
    <cellStyle name="Normal 44 2 2 2 3 3 2 3" xfId="28574" xr:uid="{00000000-0005-0000-0000-0000B26F0000}"/>
    <cellStyle name="Normal 44 2 2 2 3 3 3" xfId="8459" xr:uid="{00000000-0005-0000-0000-00001C210000}"/>
    <cellStyle name="Normal 44 2 2 2 3 3 3 3" xfId="23557" xr:uid="{00000000-0005-0000-0000-0000195C0000}"/>
    <cellStyle name="Normal 44 2 2 2 3 3 5" xfId="18544" xr:uid="{00000000-0005-0000-0000-000084480000}"/>
    <cellStyle name="Normal 44 2 2 2 3 4" xfId="5098" xr:uid="{00000000-0005-0000-0000-0000FB130000}"/>
    <cellStyle name="Normal 44 2 2 2 3 4 2" xfId="15150" xr:uid="{00000000-0005-0000-0000-00003F3B0000}"/>
    <cellStyle name="Normal 44 2 2 2 3 4 2 3" xfId="30245" xr:uid="{00000000-0005-0000-0000-000039760000}"/>
    <cellStyle name="Normal 44 2 2 2 3 4 3" xfId="10130" xr:uid="{00000000-0005-0000-0000-0000A3270000}"/>
    <cellStyle name="Normal 44 2 2 2 3 4 3 3" xfId="25228" xr:uid="{00000000-0005-0000-0000-0000A0620000}"/>
    <cellStyle name="Normal 44 2 2 2 3 4 5" xfId="20215" xr:uid="{00000000-0005-0000-0000-00000B4F0000}"/>
    <cellStyle name="Normal 44 2 2 2 3 5" xfId="11808" xr:uid="{00000000-0005-0000-0000-0000312E0000}"/>
    <cellStyle name="Normal 44 2 2 2 3 5 3" xfId="26903" xr:uid="{00000000-0005-0000-0000-00002B690000}"/>
    <cellStyle name="Normal 44 2 2 2 3 6" xfId="6787" xr:uid="{00000000-0005-0000-0000-0000941A0000}"/>
    <cellStyle name="Normal 44 2 2 2 3 6 3" xfId="21886" xr:uid="{00000000-0005-0000-0000-000092550000}"/>
    <cellStyle name="Normal 44 2 2 2 3 8" xfId="16873" xr:uid="{00000000-0005-0000-0000-0000FD410000}"/>
    <cellStyle name="Normal 44 2 2 2 4" xfId="2135" xr:uid="{00000000-0005-0000-0000-000067080000}"/>
    <cellStyle name="Normal 44 2 2 2 4 2" xfId="3824" xr:uid="{00000000-0005-0000-0000-0000010F0000}"/>
    <cellStyle name="Normal 44 2 2 2 4 2 2" xfId="13897" xr:uid="{00000000-0005-0000-0000-00005A360000}"/>
    <cellStyle name="Normal 44 2 2 2 4 2 2 3" xfId="28992" xr:uid="{00000000-0005-0000-0000-000054710000}"/>
    <cellStyle name="Normal 44 2 2 2 4 2 3" xfId="8877" xr:uid="{00000000-0005-0000-0000-0000BE220000}"/>
    <cellStyle name="Normal 44 2 2 2 4 2 3 3" xfId="23975" xr:uid="{00000000-0005-0000-0000-0000BB5D0000}"/>
    <cellStyle name="Normal 44 2 2 2 4 2 5" xfId="18962" xr:uid="{00000000-0005-0000-0000-0000264A0000}"/>
    <cellStyle name="Normal 44 2 2 2 4 3" xfId="5516" xr:uid="{00000000-0005-0000-0000-00009D150000}"/>
    <cellStyle name="Normal 44 2 2 2 4 3 2" xfId="15568" xr:uid="{00000000-0005-0000-0000-0000E13C0000}"/>
    <cellStyle name="Normal 44 2 2 2 4 3 2 3" xfId="30663" xr:uid="{00000000-0005-0000-0000-0000DB770000}"/>
    <cellStyle name="Normal 44 2 2 2 4 3 3" xfId="10548" xr:uid="{00000000-0005-0000-0000-000045290000}"/>
    <cellStyle name="Normal 44 2 2 2 4 3 3 3" xfId="25646" xr:uid="{00000000-0005-0000-0000-000042640000}"/>
    <cellStyle name="Normal 44 2 2 2 4 3 5" xfId="20633" xr:uid="{00000000-0005-0000-0000-0000AD500000}"/>
    <cellStyle name="Normal 44 2 2 2 4 4" xfId="12226" xr:uid="{00000000-0005-0000-0000-0000D32F0000}"/>
    <cellStyle name="Normal 44 2 2 2 4 4 3" xfId="27321" xr:uid="{00000000-0005-0000-0000-0000CD6A0000}"/>
    <cellStyle name="Normal 44 2 2 2 4 5" xfId="7205" xr:uid="{00000000-0005-0000-0000-0000361C0000}"/>
    <cellStyle name="Normal 44 2 2 2 4 5 3" xfId="22304" xr:uid="{00000000-0005-0000-0000-000034570000}"/>
    <cellStyle name="Normal 44 2 2 2 4 7" xfId="17291" xr:uid="{00000000-0005-0000-0000-00009F430000}"/>
    <cellStyle name="Normal 44 2 2 2 5" xfId="2987" xr:uid="{00000000-0005-0000-0000-0000BC0B0000}"/>
    <cellStyle name="Normal 44 2 2 2 5 2" xfId="13061" xr:uid="{00000000-0005-0000-0000-000016330000}"/>
    <cellStyle name="Normal 44 2 2 2 5 2 3" xfId="28156" xr:uid="{00000000-0005-0000-0000-0000106E0000}"/>
    <cellStyle name="Normal 44 2 2 2 5 3" xfId="8041" xr:uid="{00000000-0005-0000-0000-00007A1F0000}"/>
    <cellStyle name="Normal 44 2 2 2 5 3 3" xfId="23139" xr:uid="{00000000-0005-0000-0000-0000775A0000}"/>
    <cellStyle name="Normal 44 2 2 2 5 5" xfId="18126" xr:uid="{00000000-0005-0000-0000-0000E2460000}"/>
    <cellStyle name="Normal 44 2 2 2 6" xfId="4680" xr:uid="{00000000-0005-0000-0000-000059120000}"/>
    <cellStyle name="Normal 44 2 2 2 6 2" xfId="14732" xr:uid="{00000000-0005-0000-0000-00009D390000}"/>
    <cellStyle name="Normal 44 2 2 2 6 2 3" xfId="29827" xr:uid="{00000000-0005-0000-0000-000097740000}"/>
    <cellStyle name="Normal 44 2 2 2 6 3" xfId="9712" xr:uid="{00000000-0005-0000-0000-000001260000}"/>
    <cellStyle name="Normal 44 2 2 2 6 3 3" xfId="24810" xr:uid="{00000000-0005-0000-0000-0000FE600000}"/>
    <cellStyle name="Normal 44 2 2 2 6 5" xfId="19797" xr:uid="{00000000-0005-0000-0000-0000694D0000}"/>
    <cellStyle name="Normal 44 2 2 2 7" xfId="11390" xr:uid="{00000000-0005-0000-0000-00008F2C0000}"/>
    <cellStyle name="Normal 44 2 2 2 7 3" xfId="26485" xr:uid="{00000000-0005-0000-0000-000089670000}"/>
    <cellStyle name="Normal 44 2 2 2 8" xfId="6369" xr:uid="{00000000-0005-0000-0000-0000F2180000}"/>
    <cellStyle name="Normal 44 2 2 2 8 3" xfId="21468" xr:uid="{00000000-0005-0000-0000-0000F0530000}"/>
    <cellStyle name="Normal 44 2 2 3" xfId="1397" xr:uid="{00000000-0005-0000-0000-000085050000}"/>
    <cellStyle name="Normal 44 2 2 3 2" xfId="1818" xr:uid="{00000000-0005-0000-0000-00002A070000}"/>
    <cellStyle name="Normal 44 2 2 3 2 2" xfId="2657" xr:uid="{00000000-0005-0000-0000-0000710A0000}"/>
    <cellStyle name="Normal 44 2 2 3 2 2 2" xfId="4346" xr:uid="{00000000-0005-0000-0000-00000B110000}"/>
    <cellStyle name="Normal 44 2 2 3 2 2 2 2" xfId="14419" xr:uid="{00000000-0005-0000-0000-000064380000}"/>
    <cellStyle name="Normal 44 2 2 3 2 2 2 2 3" xfId="29514" xr:uid="{00000000-0005-0000-0000-00005E730000}"/>
    <cellStyle name="Normal 44 2 2 3 2 2 2 3" xfId="9399" xr:uid="{00000000-0005-0000-0000-0000C8240000}"/>
    <cellStyle name="Normal 44 2 2 3 2 2 2 3 3" xfId="24497" xr:uid="{00000000-0005-0000-0000-0000C55F0000}"/>
    <cellStyle name="Normal 44 2 2 3 2 2 2 5" xfId="19484" xr:uid="{00000000-0005-0000-0000-0000304C0000}"/>
    <cellStyle name="Normal 44 2 2 3 2 2 3" xfId="6038" xr:uid="{00000000-0005-0000-0000-0000A7170000}"/>
    <cellStyle name="Normal 44 2 2 3 2 2 3 2" xfId="16090" xr:uid="{00000000-0005-0000-0000-0000EB3E0000}"/>
    <cellStyle name="Normal 44 2 2 3 2 2 3 2 3" xfId="31185" xr:uid="{00000000-0005-0000-0000-0000E5790000}"/>
    <cellStyle name="Normal 44 2 2 3 2 2 3 3" xfId="11070" xr:uid="{00000000-0005-0000-0000-00004F2B0000}"/>
    <cellStyle name="Normal 44 2 2 3 2 2 3 3 3" xfId="26168" xr:uid="{00000000-0005-0000-0000-00004C660000}"/>
    <cellStyle name="Normal 44 2 2 3 2 2 3 5" xfId="21155" xr:uid="{00000000-0005-0000-0000-0000B7520000}"/>
    <cellStyle name="Normal 44 2 2 3 2 2 4" xfId="12748" xr:uid="{00000000-0005-0000-0000-0000DD310000}"/>
    <cellStyle name="Normal 44 2 2 3 2 2 4 3" xfId="27843" xr:uid="{00000000-0005-0000-0000-0000D76C0000}"/>
    <cellStyle name="Normal 44 2 2 3 2 2 5" xfId="7727" xr:uid="{00000000-0005-0000-0000-0000401E0000}"/>
    <cellStyle name="Normal 44 2 2 3 2 2 5 3" xfId="22826" xr:uid="{00000000-0005-0000-0000-00003E590000}"/>
    <cellStyle name="Normal 44 2 2 3 2 2 7" xfId="17813" xr:uid="{00000000-0005-0000-0000-0000A9450000}"/>
    <cellStyle name="Normal 44 2 2 3 2 3" xfId="3509" xr:uid="{00000000-0005-0000-0000-0000C60D0000}"/>
    <cellStyle name="Normal 44 2 2 3 2 3 2" xfId="13583" xr:uid="{00000000-0005-0000-0000-000020350000}"/>
    <cellStyle name="Normal 44 2 2 3 2 3 2 3" xfId="28678" xr:uid="{00000000-0005-0000-0000-00001A700000}"/>
    <cellStyle name="Normal 44 2 2 3 2 3 3" xfId="8563" xr:uid="{00000000-0005-0000-0000-000084210000}"/>
    <cellStyle name="Normal 44 2 2 3 2 3 3 3" xfId="23661" xr:uid="{00000000-0005-0000-0000-0000815C0000}"/>
    <cellStyle name="Normal 44 2 2 3 2 3 5" xfId="18648" xr:uid="{00000000-0005-0000-0000-0000EC480000}"/>
    <cellStyle name="Normal 44 2 2 3 2 4" xfId="5202" xr:uid="{00000000-0005-0000-0000-000063140000}"/>
    <cellStyle name="Normal 44 2 2 3 2 4 2" xfId="15254" xr:uid="{00000000-0005-0000-0000-0000A73B0000}"/>
    <cellStyle name="Normal 44 2 2 3 2 4 2 3" xfId="30349" xr:uid="{00000000-0005-0000-0000-0000A1760000}"/>
    <cellStyle name="Normal 44 2 2 3 2 4 3" xfId="10234" xr:uid="{00000000-0005-0000-0000-00000B280000}"/>
    <cellStyle name="Normal 44 2 2 3 2 4 3 3" xfId="25332" xr:uid="{00000000-0005-0000-0000-000008630000}"/>
    <cellStyle name="Normal 44 2 2 3 2 4 5" xfId="20319" xr:uid="{00000000-0005-0000-0000-0000734F0000}"/>
    <cellStyle name="Normal 44 2 2 3 2 5" xfId="11912" xr:uid="{00000000-0005-0000-0000-0000992E0000}"/>
    <cellStyle name="Normal 44 2 2 3 2 5 3" xfId="27007" xr:uid="{00000000-0005-0000-0000-000093690000}"/>
    <cellStyle name="Normal 44 2 2 3 2 6" xfId="6891" xr:uid="{00000000-0005-0000-0000-0000FC1A0000}"/>
    <cellStyle name="Normal 44 2 2 3 2 6 3" xfId="21990" xr:uid="{00000000-0005-0000-0000-0000FA550000}"/>
    <cellStyle name="Normal 44 2 2 3 2 8" xfId="16977" xr:uid="{00000000-0005-0000-0000-000065420000}"/>
    <cellStyle name="Normal 44 2 2 3 3" xfId="2239" xr:uid="{00000000-0005-0000-0000-0000CF080000}"/>
    <cellStyle name="Normal 44 2 2 3 3 2" xfId="3928" xr:uid="{00000000-0005-0000-0000-0000690F0000}"/>
    <cellStyle name="Normal 44 2 2 3 3 2 2" xfId="14001" xr:uid="{00000000-0005-0000-0000-0000C2360000}"/>
    <cellStyle name="Normal 44 2 2 3 3 2 2 3" xfId="29096" xr:uid="{00000000-0005-0000-0000-0000BC710000}"/>
    <cellStyle name="Normal 44 2 2 3 3 2 3" xfId="8981" xr:uid="{00000000-0005-0000-0000-000026230000}"/>
    <cellStyle name="Normal 44 2 2 3 3 2 3 3" xfId="24079" xr:uid="{00000000-0005-0000-0000-0000235E0000}"/>
    <cellStyle name="Normal 44 2 2 3 3 2 5" xfId="19066" xr:uid="{00000000-0005-0000-0000-00008E4A0000}"/>
    <cellStyle name="Normal 44 2 2 3 3 3" xfId="5620" xr:uid="{00000000-0005-0000-0000-000005160000}"/>
    <cellStyle name="Normal 44 2 2 3 3 3 2" xfId="15672" xr:uid="{00000000-0005-0000-0000-0000493D0000}"/>
    <cellStyle name="Normal 44 2 2 3 3 3 2 3" xfId="30767" xr:uid="{00000000-0005-0000-0000-000043780000}"/>
    <cellStyle name="Normal 44 2 2 3 3 3 3" xfId="10652" xr:uid="{00000000-0005-0000-0000-0000AD290000}"/>
    <cellStyle name="Normal 44 2 2 3 3 3 3 3" xfId="25750" xr:uid="{00000000-0005-0000-0000-0000AA640000}"/>
    <cellStyle name="Normal 44 2 2 3 3 3 5" xfId="20737" xr:uid="{00000000-0005-0000-0000-000015510000}"/>
    <cellStyle name="Normal 44 2 2 3 3 4" xfId="12330" xr:uid="{00000000-0005-0000-0000-00003B300000}"/>
    <cellStyle name="Normal 44 2 2 3 3 4 3" xfId="27425" xr:uid="{00000000-0005-0000-0000-0000356B0000}"/>
    <cellStyle name="Normal 44 2 2 3 3 5" xfId="7309" xr:uid="{00000000-0005-0000-0000-00009E1C0000}"/>
    <cellStyle name="Normal 44 2 2 3 3 5 3" xfId="22408" xr:uid="{00000000-0005-0000-0000-00009C570000}"/>
    <cellStyle name="Normal 44 2 2 3 3 7" xfId="17395" xr:uid="{00000000-0005-0000-0000-000007440000}"/>
    <cellStyle name="Normal 44 2 2 3 4" xfId="3091" xr:uid="{00000000-0005-0000-0000-0000240C0000}"/>
    <cellStyle name="Normal 44 2 2 3 4 2" xfId="13165" xr:uid="{00000000-0005-0000-0000-00007E330000}"/>
    <cellStyle name="Normal 44 2 2 3 4 2 3" xfId="28260" xr:uid="{00000000-0005-0000-0000-0000786E0000}"/>
    <cellStyle name="Normal 44 2 2 3 4 3" xfId="8145" xr:uid="{00000000-0005-0000-0000-0000E21F0000}"/>
    <cellStyle name="Normal 44 2 2 3 4 3 3" xfId="23243" xr:uid="{00000000-0005-0000-0000-0000DF5A0000}"/>
    <cellStyle name="Normal 44 2 2 3 4 5" xfId="18230" xr:uid="{00000000-0005-0000-0000-00004A470000}"/>
    <cellStyle name="Normal 44 2 2 3 5" xfId="4784" xr:uid="{00000000-0005-0000-0000-0000C1120000}"/>
    <cellStyle name="Normal 44 2 2 3 5 2" xfId="14836" xr:uid="{00000000-0005-0000-0000-0000053A0000}"/>
    <cellStyle name="Normal 44 2 2 3 5 2 3" xfId="29931" xr:uid="{00000000-0005-0000-0000-0000FF740000}"/>
    <cellStyle name="Normal 44 2 2 3 5 3" xfId="9816" xr:uid="{00000000-0005-0000-0000-000069260000}"/>
    <cellStyle name="Normal 44 2 2 3 5 3 3" xfId="24914" xr:uid="{00000000-0005-0000-0000-000066610000}"/>
    <cellStyle name="Normal 44 2 2 3 5 5" xfId="19901" xr:uid="{00000000-0005-0000-0000-0000D14D0000}"/>
    <cellStyle name="Normal 44 2 2 3 6" xfId="11494" xr:uid="{00000000-0005-0000-0000-0000F72C0000}"/>
    <cellStyle name="Normal 44 2 2 3 6 3" xfId="26589" xr:uid="{00000000-0005-0000-0000-0000F1670000}"/>
    <cellStyle name="Normal 44 2 2 3 7" xfId="6473" xr:uid="{00000000-0005-0000-0000-00005A190000}"/>
    <cellStyle name="Normal 44 2 2 3 7 3" xfId="21572" xr:uid="{00000000-0005-0000-0000-000058540000}"/>
    <cellStyle name="Normal 44 2 2 3 9" xfId="16559" xr:uid="{00000000-0005-0000-0000-0000C3400000}"/>
    <cellStyle name="Normal 44 2 2 4" xfId="1610" xr:uid="{00000000-0005-0000-0000-00005A060000}"/>
    <cellStyle name="Normal 44 2 2 4 2" xfId="2449" xr:uid="{00000000-0005-0000-0000-0000A1090000}"/>
    <cellStyle name="Normal 44 2 2 4 2 2" xfId="4138" xr:uid="{00000000-0005-0000-0000-00003B100000}"/>
    <cellStyle name="Normal 44 2 2 4 2 2 2" xfId="14211" xr:uid="{00000000-0005-0000-0000-000094370000}"/>
    <cellStyle name="Normal 44 2 2 4 2 2 2 3" xfId="29306" xr:uid="{00000000-0005-0000-0000-00008E720000}"/>
    <cellStyle name="Normal 44 2 2 4 2 2 3" xfId="9191" xr:uid="{00000000-0005-0000-0000-0000F8230000}"/>
    <cellStyle name="Normal 44 2 2 4 2 2 3 3" xfId="24289" xr:uid="{00000000-0005-0000-0000-0000F55E0000}"/>
    <cellStyle name="Normal 44 2 2 4 2 2 5" xfId="19276" xr:uid="{00000000-0005-0000-0000-0000604B0000}"/>
    <cellStyle name="Normal 44 2 2 4 2 3" xfId="5830" xr:uid="{00000000-0005-0000-0000-0000D7160000}"/>
    <cellStyle name="Normal 44 2 2 4 2 3 2" xfId="15882" xr:uid="{00000000-0005-0000-0000-00001B3E0000}"/>
    <cellStyle name="Normal 44 2 2 4 2 3 2 3" xfId="30977" xr:uid="{00000000-0005-0000-0000-000015790000}"/>
    <cellStyle name="Normal 44 2 2 4 2 3 3" xfId="10862" xr:uid="{00000000-0005-0000-0000-00007F2A0000}"/>
    <cellStyle name="Normal 44 2 2 4 2 3 3 3" xfId="25960" xr:uid="{00000000-0005-0000-0000-00007C650000}"/>
    <cellStyle name="Normal 44 2 2 4 2 3 5" xfId="20947" xr:uid="{00000000-0005-0000-0000-0000E7510000}"/>
    <cellStyle name="Normal 44 2 2 4 2 4" xfId="12540" xr:uid="{00000000-0005-0000-0000-00000D310000}"/>
    <cellStyle name="Normal 44 2 2 4 2 4 3" xfId="27635" xr:uid="{00000000-0005-0000-0000-0000076C0000}"/>
    <cellStyle name="Normal 44 2 2 4 2 5" xfId="7519" xr:uid="{00000000-0005-0000-0000-0000701D0000}"/>
    <cellStyle name="Normal 44 2 2 4 2 5 3" xfId="22618" xr:uid="{00000000-0005-0000-0000-00006E580000}"/>
    <cellStyle name="Normal 44 2 2 4 2 7" xfId="17605" xr:uid="{00000000-0005-0000-0000-0000D9440000}"/>
    <cellStyle name="Normal 44 2 2 4 3" xfId="3301" xr:uid="{00000000-0005-0000-0000-0000F60C0000}"/>
    <cellStyle name="Normal 44 2 2 4 3 2" xfId="13375" xr:uid="{00000000-0005-0000-0000-000050340000}"/>
    <cellStyle name="Normal 44 2 2 4 3 2 3" xfId="28470" xr:uid="{00000000-0005-0000-0000-00004A6F0000}"/>
    <cellStyle name="Normal 44 2 2 4 3 3" xfId="8355" xr:uid="{00000000-0005-0000-0000-0000B4200000}"/>
    <cellStyle name="Normal 44 2 2 4 3 3 3" xfId="23453" xr:uid="{00000000-0005-0000-0000-0000B15B0000}"/>
    <cellStyle name="Normal 44 2 2 4 3 5" xfId="18440" xr:uid="{00000000-0005-0000-0000-00001C480000}"/>
    <cellStyle name="Normal 44 2 2 4 4" xfId="4994" xr:uid="{00000000-0005-0000-0000-000093130000}"/>
    <cellStyle name="Normal 44 2 2 4 4 2" xfId="15046" xr:uid="{00000000-0005-0000-0000-0000D73A0000}"/>
    <cellStyle name="Normal 44 2 2 4 4 2 3" xfId="30141" xr:uid="{00000000-0005-0000-0000-0000D1750000}"/>
    <cellStyle name="Normal 44 2 2 4 4 3" xfId="10026" xr:uid="{00000000-0005-0000-0000-00003B270000}"/>
    <cellStyle name="Normal 44 2 2 4 4 3 3" xfId="25124" xr:uid="{00000000-0005-0000-0000-000038620000}"/>
    <cellStyle name="Normal 44 2 2 4 4 5" xfId="20111" xr:uid="{00000000-0005-0000-0000-0000A34E0000}"/>
    <cellStyle name="Normal 44 2 2 4 5" xfId="11704" xr:uid="{00000000-0005-0000-0000-0000C92D0000}"/>
    <cellStyle name="Normal 44 2 2 4 5 3" xfId="26799" xr:uid="{00000000-0005-0000-0000-0000C3680000}"/>
    <cellStyle name="Normal 44 2 2 4 6" xfId="6683" xr:uid="{00000000-0005-0000-0000-00002C1A0000}"/>
    <cellStyle name="Normal 44 2 2 4 6 3" xfId="21782" xr:uid="{00000000-0005-0000-0000-00002A550000}"/>
    <cellStyle name="Normal 44 2 2 4 8" xfId="16769" xr:uid="{00000000-0005-0000-0000-000095410000}"/>
    <cellStyle name="Normal 44 2 2 5" xfId="2031" xr:uid="{00000000-0005-0000-0000-0000FF070000}"/>
    <cellStyle name="Normal 44 2 2 5 2" xfId="3720" xr:uid="{00000000-0005-0000-0000-0000990E0000}"/>
    <cellStyle name="Normal 44 2 2 5 2 2" xfId="13793" xr:uid="{00000000-0005-0000-0000-0000F2350000}"/>
    <cellStyle name="Normal 44 2 2 5 2 2 3" xfId="28888" xr:uid="{00000000-0005-0000-0000-0000EC700000}"/>
    <cellStyle name="Normal 44 2 2 5 2 3" xfId="8773" xr:uid="{00000000-0005-0000-0000-000056220000}"/>
    <cellStyle name="Normal 44 2 2 5 2 3 3" xfId="23871" xr:uid="{00000000-0005-0000-0000-0000535D0000}"/>
    <cellStyle name="Normal 44 2 2 5 2 5" xfId="18858" xr:uid="{00000000-0005-0000-0000-0000BE490000}"/>
    <cellStyle name="Normal 44 2 2 5 3" xfId="5412" xr:uid="{00000000-0005-0000-0000-000035150000}"/>
    <cellStyle name="Normal 44 2 2 5 3 2" xfId="15464" xr:uid="{00000000-0005-0000-0000-0000793C0000}"/>
    <cellStyle name="Normal 44 2 2 5 3 2 3" xfId="30559" xr:uid="{00000000-0005-0000-0000-000073770000}"/>
    <cellStyle name="Normal 44 2 2 5 3 3" xfId="10444" xr:uid="{00000000-0005-0000-0000-0000DD280000}"/>
    <cellStyle name="Normal 44 2 2 5 3 3 3" xfId="25542" xr:uid="{00000000-0005-0000-0000-0000DA630000}"/>
    <cellStyle name="Normal 44 2 2 5 3 5" xfId="20529" xr:uid="{00000000-0005-0000-0000-000045500000}"/>
    <cellStyle name="Normal 44 2 2 5 4" xfId="12122" xr:uid="{00000000-0005-0000-0000-00006B2F0000}"/>
    <cellStyle name="Normal 44 2 2 5 4 3" xfId="27217" xr:uid="{00000000-0005-0000-0000-0000656A0000}"/>
    <cellStyle name="Normal 44 2 2 5 5" xfId="7101" xr:uid="{00000000-0005-0000-0000-0000CE1B0000}"/>
    <cellStyle name="Normal 44 2 2 5 5 3" xfId="22200" xr:uid="{00000000-0005-0000-0000-0000CC560000}"/>
    <cellStyle name="Normal 44 2 2 5 7" xfId="17187" xr:uid="{00000000-0005-0000-0000-000037430000}"/>
    <cellStyle name="Normal 44 2 2 6" xfId="2883" xr:uid="{00000000-0005-0000-0000-0000540B0000}"/>
    <cellStyle name="Normal 44 2 2 6 2" xfId="12957" xr:uid="{00000000-0005-0000-0000-0000AE320000}"/>
    <cellStyle name="Normal 44 2 2 6 2 3" xfId="28052" xr:uid="{00000000-0005-0000-0000-0000A86D0000}"/>
    <cellStyle name="Normal 44 2 2 6 3" xfId="7937" xr:uid="{00000000-0005-0000-0000-0000121F0000}"/>
    <cellStyle name="Normal 44 2 2 6 3 3" xfId="23035" xr:uid="{00000000-0005-0000-0000-00000F5A0000}"/>
    <cellStyle name="Normal 44 2 2 6 5" xfId="18022" xr:uid="{00000000-0005-0000-0000-00007A460000}"/>
    <cellStyle name="Normal 44 2 2 7" xfId="4576" xr:uid="{00000000-0005-0000-0000-0000F1110000}"/>
    <cellStyle name="Normal 44 2 2 7 2" xfId="14628" xr:uid="{00000000-0005-0000-0000-000035390000}"/>
    <cellStyle name="Normal 44 2 2 7 2 3" xfId="29723" xr:uid="{00000000-0005-0000-0000-00002F740000}"/>
    <cellStyle name="Normal 44 2 2 7 3" xfId="9608" xr:uid="{00000000-0005-0000-0000-000099250000}"/>
    <cellStyle name="Normal 44 2 2 7 3 3" xfId="24706" xr:uid="{00000000-0005-0000-0000-000096600000}"/>
    <cellStyle name="Normal 44 2 2 7 5" xfId="19693" xr:uid="{00000000-0005-0000-0000-0000014D0000}"/>
    <cellStyle name="Normal 44 2 2 8" xfId="11286" xr:uid="{00000000-0005-0000-0000-0000272C0000}"/>
    <cellStyle name="Normal 44 2 2 8 3" xfId="26381" xr:uid="{00000000-0005-0000-0000-000021670000}"/>
    <cellStyle name="Normal 44 2 2 9" xfId="6265" xr:uid="{00000000-0005-0000-0000-00008A180000}"/>
    <cellStyle name="Normal 44 2 2 9 3" xfId="21364" xr:uid="{00000000-0005-0000-0000-000088530000}"/>
    <cellStyle name="Normal 44 2 3" xfId="1230" xr:uid="{00000000-0005-0000-0000-0000DE040000}"/>
    <cellStyle name="Normal 44 2 3 10" xfId="16403" xr:uid="{00000000-0005-0000-0000-000027400000}"/>
    <cellStyle name="Normal 44 2 3 2" xfId="1449" xr:uid="{00000000-0005-0000-0000-0000B9050000}"/>
    <cellStyle name="Normal 44 2 3 2 2" xfId="1870" xr:uid="{00000000-0005-0000-0000-00005E070000}"/>
    <cellStyle name="Normal 44 2 3 2 2 2" xfId="2709" xr:uid="{00000000-0005-0000-0000-0000A50A0000}"/>
    <cellStyle name="Normal 44 2 3 2 2 2 2" xfId="4398" xr:uid="{00000000-0005-0000-0000-00003F110000}"/>
    <cellStyle name="Normal 44 2 3 2 2 2 2 2" xfId="14471" xr:uid="{00000000-0005-0000-0000-000098380000}"/>
    <cellStyle name="Normal 44 2 3 2 2 2 2 2 3" xfId="29566" xr:uid="{00000000-0005-0000-0000-000092730000}"/>
    <cellStyle name="Normal 44 2 3 2 2 2 2 3" xfId="9451" xr:uid="{00000000-0005-0000-0000-0000FC240000}"/>
    <cellStyle name="Normal 44 2 3 2 2 2 2 3 3" xfId="24549" xr:uid="{00000000-0005-0000-0000-0000F95F0000}"/>
    <cellStyle name="Normal 44 2 3 2 2 2 2 5" xfId="19536" xr:uid="{00000000-0005-0000-0000-0000644C0000}"/>
    <cellStyle name="Normal 44 2 3 2 2 2 3" xfId="6090" xr:uid="{00000000-0005-0000-0000-0000DB170000}"/>
    <cellStyle name="Normal 44 2 3 2 2 2 3 2" xfId="16142" xr:uid="{00000000-0005-0000-0000-00001F3F0000}"/>
    <cellStyle name="Normal 44 2 3 2 2 2 3 2 3" xfId="31237" xr:uid="{00000000-0005-0000-0000-0000197A0000}"/>
    <cellStyle name="Normal 44 2 3 2 2 2 3 3" xfId="11122" xr:uid="{00000000-0005-0000-0000-0000832B0000}"/>
    <cellStyle name="Normal 44 2 3 2 2 2 3 3 3" xfId="26220" xr:uid="{00000000-0005-0000-0000-000080660000}"/>
    <cellStyle name="Normal 44 2 3 2 2 2 3 5" xfId="21207" xr:uid="{00000000-0005-0000-0000-0000EB520000}"/>
    <cellStyle name="Normal 44 2 3 2 2 2 4" xfId="12800" xr:uid="{00000000-0005-0000-0000-000011320000}"/>
    <cellStyle name="Normal 44 2 3 2 2 2 4 3" xfId="27895" xr:uid="{00000000-0005-0000-0000-00000B6D0000}"/>
    <cellStyle name="Normal 44 2 3 2 2 2 5" xfId="7779" xr:uid="{00000000-0005-0000-0000-0000741E0000}"/>
    <cellStyle name="Normal 44 2 3 2 2 2 5 3" xfId="22878" xr:uid="{00000000-0005-0000-0000-000072590000}"/>
    <cellStyle name="Normal 44 2 3 2 2 2 7" xfId="17865" xr:uid="{00000000-0005-0000-0000-0000DD450000}"/>
    <cellStyle name="Normal 44 2 3 2 2 3" xfId="3561" xr:uid="{00000000-0005-0000-0000-0000FA0D0000}"/>
    <cellStyle name="Normal 44 2 3 2 2 3 2" xfId="13635" xr:uid="{00000000-0005-0000-0000-000054350000}"/>
    <cellStyle name="Normal 44 2 3 2 2 3 2 3" xfId="28730" xr:uid="{00000000-0005-0000-0000-00004E700000}"/>
    <cellStyle name="Normal 44 2 3 2 2 3 3" xfId="8615" xr:uid="{00000000-0005-0000-0000-0000B8210000}"/>
    <cellStyle name="Normal 44 2 3 2 2 3 3 3" xfId="23713" xr:uid="{00000000-0005-0000-0000-0000B55C0000}"/>
    <cellStyle name="Normal 44 2 3 2 2 3 5" xfId="18700" xr:uid="{00000000-0005-0000-0000-000020490000}"/>
    <cellStyle name="Normal 44 2 3 2 2 4" xfId="5254" xr:uid="{00000000-0005-0000-0000-000097140000}"/>
    <cellStyle name="Normal 44 2 3 2 2 4 2" xfId="15306" xr:uid="{00000000-0005-0000-0000-0000DB3B0000}"/>
    <cellStyle name="Normal 44 2 3 2 2 4 2 3" xfId="30401" xr:uid="{00000000-0005-0000-0000-0000D5760000}"/>
    <cellStyle name="Normal 44 2 3 2 2 4 3" xfId="10286" xr:uid="{00000000-0005-0000-0000-00003F280000}"/>
    <cellStyle name="Normal 44 2 3 2 2 4 3 3" xfId="25384" xr:uid="{00000000-0005-0000-0000-00003C630000}"/>
    <cellStyle name="Normal 44 2 3 2 2 4 5" xfId="20371" xr:uid="{00000000-0005-0000-0000-0000A74F0000}"/>
    <cellStyle name="Normal 44 2 3 2 2 5" xfId="11964" xr:uid="{00000000-0005-0000-0000-0000CD2E0000}"/>
    <cellStyle name="Normal 44 2 3 2 2 5 3" xfId="27059" xr:uid="{00000000-0005-0000-0000-0000C7690000}"/>
    <cellStyle name="Normal 44 2 3 2 2 6" xfId="6943" xr:uid="{00000000-0005-0000-0000-0000301B0000}"/>
    <cellStyle name="Normal 44 2 3 2 2 6 3" xfId="22042" xr:uid="{00000000-0005-0000-0000-00002E560000}"/>
    <cellStyle name="Normal 44 2 3 2 2 8" xfId="17029" xr:uid="{00000000-0005-0000-0000-000099420000}"/>
    <cellStyle name="Normal 44 2 3 2 3" xfId="2291" xr:uid="{00000000-0005-0000-0000-000003090000}"/>
    <cellStyle name="Normal 44 2 3 2 3 2" xfId="3980" xr:uid="{00000000-0005-0000-0000-00009D0F0000}"/>
    <cellStyle name="Normal 44 2 3 2 3 2 2" xfId="14053" xr:uid="{00000000-0005-0000-0000-0000F6360000}"/>
    <cellStyle name="Normal 44 2 3 2 3 2 2 3" xfId="29148" xr:uid="{00000000-0005-0000-0000-0000F0710000}"/>
    <cellStyle name="Normal 44 2 3 2 3 2 3" xfId="9033" xr:uid="{00000000-0005-0000-0000-00005A230000}"/>
    <cellStyle name="Normal 44 2 3 2 3 2 3 3" xfId="24131" xr:uid="{00000000-0005-0000-0000-0000575E0000}"/>
    <cellStyle name="Normal 44 2 3 2 3 2 5" xfId="19118" xr:uid="{00000000-0005-0000-0000-0000C24A0000}"/>
    <cellStyle name="Normal 44 2 3 2 3 3" xfId="5672" xr:uid="{00000000-0005-0000-0000-000039160000}"/>
    <cellStyle name="Normal 44 2 3 2 3 3 2" xfId="15724" xr:uid="{00000000-0005-0000-0000-00007D3D0000}"/>
    <cellStyle name="Normal 44 2 3 2 3 3 2 3" xfId="30819" xr:uid="{00000000-0005-0000-0000-000077780000}"/>
    <cellStyle name="Normal 44 2 3 2 3 3 3" xfId="10704" xr:uid="{00000000-0005-0000-0000-0000E1290000}"/>
    <cellStyle name="Normal 44 2 3 2 3 3 3 3" xfId="25802" xr:uid="{00000000-0005-0000-0000-0000DE640000}"/>
    <cellStyle name="Normal 44 2 3 2 3 3 5" xfId="20789" xr:uid="{00000000-0005-0000-0000-000049510000}"/>
    <cellStyle name="Normal 44 2 3 2 3 4" xfId="12382" xr:uid="{00000000-0005-0000-0000-00006F300000}"/>
    <cellStyle name="Normal 44 2 3 2 3 4 3" xfId="27477" xr:uid="{00000000-0005-0000-0000-0000696B0000}"/>
    <cellStyle name="Normal 44 2 3 2 3 5" xfId="7361" xr:uid="{00000000-0005-0000-0000-0000D21C0000}"/>
    <cellStyle name="Normal 44 2 3 2 3 5 3" xfId="22460" xr:uid="{00000000-0005-0000-0000-0000D0570000}"/>
    <cellStyle name="Normal 44 2 3 2 3 7" xfId="17447" xr:uid="{00000000-0005-0000-0000-00003B440000}"/>
    <cellStyle name="Normal 44 2 3 2 4" xfId="3143" xr:uid="{00000000-0005-0000-0000-0000580C0000}"/>
    <cellStyle name="Normal 44 2 3 2 4 2" xfId="13217" xr:uid="{00000000-0005-0000-0000-0000B2330000}"/>
    <cellStyle name="Normal 44 2 3 2 4 2 3" xfId="28312" xr:uid="{00000000-0005-0000-0000-0000AC6E0000}"/>
    <cellStyle name="Normal 44 2 3 2 4 3" xfId="8197" xr:uid="{00000000-0005-0000-0000-000016200000}"/>
    <cellStyle name="Normal 44 2 3 2 4 3 3" xfId="23295" xr:uid="{00000000-0005-0000-0000-0000135B0000}"/>
    <cellStyle name="Normal 44 2 3 2 4 5" xfId="18282" xr:uid="{00000000-0005-0000-0000-00007E470000}"/>
    <cellStyle name="Normal 44 2 3 2 5" xfId="4836" xr:uid="{00000000-0005-0000-0000-0000F5120000}"/>
    <cellStyle name="Normal 44 2 3 2 5 2" xfId="14888" xr:uid="{00000000-0005-0000-0000-0000393A0000}"/>
    <cellStyle name="Normal 44 2 3 2 5 2 3" xfId="29983" xr:uid="{00000000-0005-0000-0000-000033750000}"/>
    <cellStyle name="Normal 44 2 3 2 5 3" xfId="9868" xr:uid="{00000000-0005-0000-0000-00009D260000}"/>
    <cellStyle name="Normal 44 2 3 2 5 3 3" xfId="24966" xr:uid="{00000000-0005-0000-0000-00009A610000}"/>
    <cellStyle name="Normal 44 2 3 2 5 5" xfId="19953" xr:uid="{00000000-0005-0000-0000-0000054E0000}"/>
    <cellStyle name="Normal 44 2 3 2 6" xfId="11546" xr:uid="{00000000-0005-0000-0000-00002B2D0000}"/>
    <cellStyle name="Normal 44 2 3 2 6 3" xfId="26641" xr:uid="{00000000-0005-0000-0000-000025680000}"/>
    <cellStyle name="Normal 44 2 3 2 7" xfId="6525" xr:uid="{00000000-0005-0000-0000-00008E190000}"/>
    <cellStyle name="Normal 44 2 3 2 7 3" xfId="21624" xr:uid="{00000000-0005-0000-0000-00008C540000}"/>
    <cellStyle name="Normal 44 2 3 2 9" xfId="16611" xr:uid="{00000000-0005-0000-0000-0000F7400000}"/>
    <cellStyle name="Normal 44 2 3 3" xfId="1662" xr:uid="{00000000-0005-0000-0000-00008E060000}"/>
    <cellStyle name="Normal 44 2 3 3 2" xfId="2501" xr:uid="{00000000-0005-0000-0000-0000D5090000}"/>
    <cellStyle name="Normal 44 2 3 3 2 2" xfId="4190" xr:uid="{00000000-0005-0000-0000-00006F100000}"/>
    <cellStyle name="Normal 44 2 3 3 2 2 2" xfId="14263" xr:uid="{00000000-0005-0000-0000-0000C8370000}"/>
    <cellStyle name="Normal 44 2 3 3 2 2 2 3" xfId="29358" xr:uid="{00000000-0005-0000-0000-0000C2720000}"/>
    <cellStyle name="Normal 44 2 3 3 2 2 3" xfId="9243" xr:uid="{00000000-0005-0000-0000-00002C240000}"/>
    <cellStyle name="Normal 44 2 3 3 2 2 3 3" xfId="24341" xr:uid="{00000000-0005-0000-0000-0000295F0000}"/>
    <cellStyle name="Normal 44 2 3 3 2 2 5" xfId="19328" xr:uid="{00000000-0005-0000-0000-0000944B0000}"/>
    <cellStyle name="Normal 44 2 3 3 2 3" xfId="5882" xr:uid="{00000000-0005-0000-0000-00000B170000}"/>
    <cellStyle name="Normal 44 2 3 3 2 3 2" xfId="15934" xr:uid="{00000000-0005-0000-0000-00004F3E0000}"/>
    <cellStyle name="Normal 44 2 3 3 2 3 2 3" xfId="31029" xr:uid="{00000000-0005-0000-0000-000049790000}"/>
    <cellStyle name="Normal 44 2 3 3 2 3 3" xfId="10914" xr:uid="{00000000-0005-0000-0000-0000B32A0000}"/>
    <cellStyle name="Normal 44 2 3 3 2 3 3 3" xfId="26012" xr:uid="{00000000-0005-0000-0000-0000B0650000}"/>
    <cellStyle name="Normal 44 2 3 3 2 3 5" xfId="20999" xr:uid="{00000000-0005-0000-0000-00001B520000}"/>
    <cellStyle name="Normal 44 2 3 3 2 4" xfId="12592" xr:uid="{00000000-0005-0000-0000-000041310000}"/>
    <cellStyle name="Normal 44 2 3 3 2 4 3" xfId="27687" xr:uid="{00000000-0005-0000-0000-00003B6C0000}"/>
    <cellStyle name="Normal 44 2 3 3 2 5" xfId="7571" xr:uid="{00000000-0005-0000-0000-0000A41D0000}"/>
    <cellStyle name="Normal 44 2 3 3 2 5 3" xfId="22670" xr:uid="{00000000-0005-0000-0000-0000A2580000}"/>
    <cellStyle name="Normal 44 2 3 3 2 7" xfId="17657" xr:uid="{00000000-0005-0000-0000-00000D450000}"/>
    <cellStyle name="Normal 44 2 3 3 3" xfId="3353" xr:uid="{00000000-0005-0000-0000-00002A0D0000}"/>
    <cellStyle name="Normal 44 2 3 3 3 2" xfId="13427" xr:uid="{00000000-0005-0000-0000-000084340000}"/>
    <cellStyle name="Normal 44 2 3 3 3 2 3" xfId="28522" xr:uid="{00000000-0005-0000-0000-00007E6F0000}"/>
    <cellStyle name="Normal 44 2 3 3 3 3" xfId="8407" xr:uid="{00000000-0005-0000-0000-0000E8200000}"/>
    <cellStyle name="Normal 44 2 3 3 3 3 3" xfId="23505" xr:uid="{00000000-0005-0000-0000-0000E55B0000}"/>
    <cellStyle name="Normal 44 2 3 3 3 5" xfId="18492" xr:uid="{00000000-0005-0000-0000-000050480000}"/>
    <cellStyle name="Normal 44 2 3 3 4" xfId="5046" xr:uid="{00000000-0005-0000-0000-0000C7130000}"/>
    <cellStyle name="Normal 44 2 3 3 4 2" xfId="15098" xr:uid="{00000000-0005-0000-0000-00000B3B0000}"/>
    <cellStyle name="Normal 44 2 3 3 4 2 3" xfId="30193" xr:uid="{00000000-0005-0000-0000-000005760000}"/>
    <cellStyle name="Normal 44 2 3 3 4 3" xfId="10078" xr:uid="{00000000-0005-0000-0000-00006F270000}"/>
    <cellStyle name="Normal 44 2 3 3 4 3 3" xfId="25176" xr:uid="{00000000-0005-0000-0000-00006C620000}"/>
    <cellStyle name="Normal 44 2 3 3 4 5" xfId="20163" xr:uid="{00000000-0005-0000-0000-0000D74E0000}"/>
    <cellStyle name="Normal 44 2 3 3 5" xfId="11756" xr:uid="{00000000-0005-0000-0000-0000FD2D0000}"/>
    <cellStyle name="Normal 44 2 3 3 5 3" xfId="26851" xr:uid="{00000000-0005-0000-0000-0000F7680000}"/>
    <cellStyle name="Normal 44 2 3 3 6" xfId="6735" xr:uid="{00000000-0005-0000-0000-0000601A0000}"/>
    <cellStyle name="Normal 44 2 3 3 6 3" xfId="21834" xr:uid="{00000000-0005-0000-0000-00005E550000}"/>
    <cellStyle name="Normal 44 2 3 3 8" xfId="16821" xr:uid="{00000000-0005-0000-0000-0000C9410000}"/>
    <cellStyle name="Normal 44 2 3 4" xfId="2083" xr:uid="{00000000-0005-0000-0000-000033080000}"/>
    <cellStyle name="Normal 44 2 3 4 2" xfId="3772" xr:uid="{00000000-0005-0000-0000-0000CD0E0000}"/>
    <cellStyle name="Normal 44 2 3 4 2 2" xfId="13845" xr:uid="{00000000-0005-0000-0000-000026360000}"/>
    <cellStyle name="Normal 44 2 3 4 2 2 3" xfId="28940" xr:uid="{00000000-0005-0000-0000-000020710000}"/>
    <cellStyle name="Normal 44 2 3 4 2 3" xfId="8825" xr:uid="{00000000-0005-0000-0000-00008A220000}"/>
    <cellStyle name="Normal 44 2 3 4 2 3 3" xfId="23923" xr:uid="{00000000-0005-0000-0000-0000875D0000}"/>
    <cellStyle name="Normal 44 2 3 4 2 5" xfId="18910" xr:uid="{00000000-0005-0000-0000-0000F2490000}"/>
    <cellStyle name="Normal 44 2 3 4 3" xfId="5464" xr:uid="{00000000-0005-0000-0000-000069150000}"/>
    <cellStyle name="Normal 44 2 3 4 3 2" xfId="15516" xr:uid="{00000000-0005-0000-0000-0000AD3C0000}"/>
    <cellStyle name="Normal 44 2 3 4 3 2 3" xfId="30611" xr:uid="{00000000-0005-0000-0000-0000A7770000}"/>
    <cellStyle name="Normal 44 2 3 4 3 3" xfId="10496" xr:uid="{00000000-0005-0000-0000-000011290000}"/>
    <cellStyle name="Normal 44 2 3 4 3 3 3" xfId="25594" xr:uid="{00000000-0005-0000-0000-00000E640000}"/>
    <cellStyle name="Normal 44 2 3 4 3 5" xfId="20581" xr:uid="{00000000-0005-0000-0000-000079500000}"/>
    <cellStyle name="Normal 44 2 3 4 4" xfId="12174" xr:uid="{00000000-0005-0000-0000-00009F2F0000}"/>
    <cellStyle name="Normal 44 2 3 4 4 3" xfId="27269" xr:uid="{00000000-0005-0000-0000-0000996A0000}"/>
    <cellStyle name="Normal 44 2 3 4 5" xfId="7153" xr:uid="{00000000-0005-0000-0000-0000021C0000}"/>
    <cellStyle name="Normal 44 2 3 4 5 3" xfId="22252" xr:uid="{00000000-0005-0000-0000-000000570000}"/>
    <cellStyle name="Normal 44 2 3 4 7" xfId="17239" xr:uid="{00000000-0005-0000-0000-00006B430000}"/>
    <cellStyle name="Normal 44 2 3 5" xfId="2935" xr:uid="{00000000-0005-0000-0000-0000880B0000}"/>
    <cellStyle name="Normal 44 2 3 5 2" xfId="13009" xr:uid="{00000000-0005-0000-0000-0000E2320000}"/>
    <cellStyle name="Normal 44 2 3 5 2 3" xfId="28104" xr:uid="{00000000-0005-0000-0000-0000DC6D0000}"/>
    <cellStyle name="Normal 44 2 3 5 3" xfId="7989" xr:uid="{00000000-0005-0000-0000-0000461F0000}"/>
    <cellStyle name="Normal 44 2 3 5 3 3" xfId="23087" xr:uid="{00000000-0005-0000-0000-0000435A0000}"/>
    <cellStyle name="Normal 44 2 3 5 5" xfId="18074" xr:uid="{00000000-0005-0000-0000-0000AE460000}"/>
    <cellStyle name="Normal 44 2 3 6" xfId="4628" xr:uid="{00000000-0005-0000-0000-000025120000}"/>
    <cellStyle name="Normal 44 2 3 6 2" xfId="14680" xr:uid="{00000000-0005-0000-0000-000069390000}"/>
    <cellStyle name="Normal 44 2 3 6 2 3" xfId="29775" xr:uid="{00000000-0005-0000-0000-000063740000}"/>
    <cellStyle name="Normal 44 2 3 6 3" xfId="9660" xr:uid="{00000000-0005-0000-0000-0000CD250000}"/>
    <cellStyle name="Normal 44 2 3 6 3 3" xfId="24758" xr:uid="{00000000-0005-0000-0000-0000CA600000}"/>
    <cellStyle name="Normal 44 2 3 6 5" xfId="19745" xr:uid="{00000000-0005-0000-0000-0000354D0000}"/>
    <cellStyle name="Normal 44 2 3 7" xfId="11338" xr:uid="{00000000-0005-0000-0000-00005B2C0000}"/>
    <cellStyle name="Normal 44 2 3 7 3" xfId="26433" xr:uid="{00000000-0005-0000-0000-000055670000}"/>
    <cellStyle name="Normal 44 2 3 8" xfId="6317" xr:uid="{00000000-0005-0000-0000-0000BE180000}"/>
    <cellStyle name="Normal 44 2 3 8 3" xfId="21416" xr:uid="{00000000-0005-0000-0000-0000BC530000}"/>
    <cellStyle name="Normal 44 2 4" xfId="1343" xr:uid="{00000000-0005-0000-0000-00004F050000}"/>
    <cellStyle name="Normal 44 2 4 2" xfId="1766" xr:uid="{00000000-0005-0000-0000-0000F6060000}"/>
    <cellStyle name="Normal 44 2 4 2 2" xfId="2605" xr:uid="{00000000-0005-0000-0000-00003D0A0000}"/>
    <cellStyle name="Normal 44 2 4 2 2 2" xfId="4294" xr:uid="{00000000-0005-0000-0000-0000D7100000}"/>
    <cellStyle name="Normal 44 2 4 2 2 2 2" xfId="14367" xr:uid="{00000000-0005-0000-0000-000030380000}"/>
    <cellStyle name="Normal 44 2 4 2 2 2 2 3" xfId="29462" xr:uid="{00000000-0005-0000-0000-00002A730000}"/>
    <cellStyle name="Normal 44 2 4 2 2 2 3" xfId="9347" xr:uid="{00000000-0005-0000-0000-000094240000}"/>
    <cellStyle name="Normal 44 2 4 2 2 2 3 3" xfId="24445" xr:uid="{00000000-0005-0000-0000-0000915F0000}"/>
    <cellStyle name="Normal 44 2 4 2 2 2 5" xfId="19432" xr:uid="{00000000-0005-0000-0000-0000FC4B0000}"/>
    <cellStyle name="Normal 44 2 4 2 2 3" xfId="5986" xr:uid="{00000000-0005-0000-0000-000073170000}"/>
    <cellStyle name="Normal 44 2 4 2 2 3 2" xfId="16038" xr:uid="{00000000-0005-0000-0000-0000B73E0000}"/>
    <cellStyle name="Normal 44 2 4 2 2 3 2 3" xfId="31133" xr:uid="{00000000-0005-0000-0000-0000B1790000}"/>
    <cellStyle name="Normal 44 2 4 2 2 3 3" xfId="11018" xr:uid="{00000000-0005-0000-0000-00001B2B0000}"/>
    <cellStyle name="Normal 44 2 4 2 2 3 3 3" xfId="26116" xr:uid="{00000000-0005-0000-0000-000018660000}"/>
    <cellStyle name="Normal 44 2 4 2 2 3 5" xfId="21103" xr:uid="{00000000-0005-0000-0000-000083520000}"/>
    <cellStyle name="Normal 44 2 4 2 2 4" xfId="12696" xr:uid="{00000000-0005-0000-0000-0000A9310000}"/>
    <cellStyle name="Normal 44 2 4 2 2 4 3" xfId="27791" xr:uid="{00000000-0005-0000-0000-0000A36C0000}"/>
    <cellStyle name="Normal 44 2 4 2 2 5" xfId="7675" xr:uid="{00000000-0005-0000-0000-00000C1E0000}"/>
    <cellStyle name="Normal 44 2 4 2 2 5 3" xfId="22774" xr:uid="{00000000-0005-0000-0000-00000A590000}"/>
    <cellStyle name="Normal 44 2 4 2 2 7" xfId="17761" xr:uid="{00000000-0005-0000-0000-000075450000}"/>
    <cellStyle name="Normal 44 2 4 2 3" xfId="3457" xr:uid="{00000000-0005-0000-0000-0000920D0000}"/>
    <cellStyle name="Normal 44 2 4 2 3 2" xfId="13531" xr:uid="{00000000-0005-0000-0000-0000EC340000}"/>
    <cellStyle name="Normal 44 2 4 2 3 2 3" xfId="28626" xr:uid="{00000000-0005-0000-0000-0000E66F0000}"/>
    <cellStyle name="Normal 44 2 4 2 3 3" xfId="8511" xr:uid="{00000000-0005-0000-0000-000050210000}"/>
    <cellStyle name="Normal 44 2 4 2 3 3 3" xfId="23609" xr:uid="{00000000-0005-0000-0000-00004D5C0000}"/>
    <cellStyle name="Normal 44 2 4 2 3 5" xfId="18596" xr:uid="{00000000-0005-0000-0000-0000B8480000}"/>
    <cellStyle name="Normal 44 2 4 2 4" xfId="5150" xr:uid="{00000000-0005-0000-0000-00002F140000}"/>
    <cellStyle name="Normal 44 2 4 2 4 2" xfId="15202" xr:uid="{00000000-0005-0000-0000-0000733B0000}"/>
    <cellStyle name="Normal 44 2 4 2 4 2 3" xfId="30297" xr:uid="{00000000-0005-0000-0000-00006D760000}"/>
    <cellStyle name="Normal 44 2 4 2 4 3" xfId="10182" xr:uid="{00000000-0005-0000-0000-0000D7270000}"/>
    <cellStyle name="Normal 44 2 4 2 4 3 3" xfId="25280" xr:uid="{00000000-0005-0000-0000-0000D4620000}"/>
    <cellStyle name="Normal 44 2 4 2 4 5" xfId="20267" xr:uid="{00000000-0005-0000-0000-00003F4F0000}"/>
    <cellStyle name="Normal 44 2 4 2 5" xfId="11860" xr:uid="{00000000-0005-0000-0000-0000652E0000}"/>
    <cellStyle name="Normal 44 2 4 2 5 3" xfId="26955" xr:uid="{00000000-0005-0000-0000-00005F690000}"/>
    <cellStyle name="Normal 44 2 4 2 6" xfId="6839" xr:uid="{00000000-0005-0000-0000-0000C81A0000}"/>
    <cellStyle name="Normal 44 2 4 2 6 3" xfId="21938" xr:uid="{00000000-0005-0000-0000-0000C6550000}"/>
    <cellStyle name="Normal 44 2 4 2 8" xfId="16925" xr:uid="{00000000-0005-0000-0000-000031420000}"/>
    <cellStyle name="Normal 44 2 4 3" xfId="2187" xr:uid="{00000000-0005-0000-0000-00009B080000}"/>
    <cellStyle name="Normal 44 2 4 3 2" xfId="3876" xr:uid="{00000000-0005-0000-0000-0000350F0000}"/>
    <cellStyle name="Normal 44 2 4 3 2 2" xfId="13949" xr:uid="{00000000-0005-0000-0000-00008E360000}"/>
    <cellStyle name="Normal 44 2 4 3 2 2 3" xfId="29044" xr:uid="{00000000-0005-0000-0000-000088710000}"/>
    <cellStyle name="Normal 44 2 4 3 2 3" xfId="8929" xr:uid="{00000000-0005-0000-0000-0000F2220000}"/>
    <cellStyle name="Normal 44 2 4 3 2 3 3" xfId="24027" xr:uid="{00000000-0005-0000-0000-0000EF5D0000}"/>
    <cellStyle name="Normal 44 2 4 3 2 5" xfId="19014" xr:uid="{00000000-0005-0000-0000-00005A4A0000}"/>
    <cellStyle name="Normal 44 2 4 3 3" xfId="5568" xr:uid="{00000000-0005-0000-0000-0000D1150000}"/>
    <cellStyle name="Normal 44 2 4 3 3 2" xfId="15620" xr:uid="{00000000-0005-0000-0000-0000153D0000}"/>
    <cellStyle name="Normal 44 2 4 3 3 2 3" xfId="30715" xr:uid="{00000000-0005-0000-0000-00000F780000}"/>
    <cellStyle name="Normal 44 2 4 3 3 3" xfId="10600" xr:uid="{00000000-0005-0000-0000-000079290000}"/>
    <cellStyle name="Normal 44 2 4 3 3 3 3" xfId="25698" xr:uid="{00000000-0005-0000-0000-000076640000}"/>
    <cellStyle name="Normal 44 2 4 3 3 5" xfId="20685" xr:uid="{00000000-0005-0000-0000-0000E1500000}"/>
    <cellStyle name="Normal 44 2 4 3 4" xfId="12278" xr:uid="{00000000-0005-0000-0000-000007300000}"/>
    <cellStyle name="Normal 44 2 4 3 4 3" xfId="27373" xr:uid="{00000000-0005-0000-0000-0000016B0000}"/>
    <cellStyle name="Normal 44 2 4 3 5" xfId="7257" xr:uid="{00000000-0005-0000-0000-00006A1C0000}"/>
    <cellStyle name="Normal 44 2 4 3 5 3" xfId="22356" xr:uid="{00000000-0005-0000-0000-000068570000}"/>
    <cellStyle name="Normal 44 2 4 3 7" xfId="17343" xr:uid="{00000000-0005-0000-0000-0000D3430000}"/>
    <cellStyle name="Normal 44 2 4 4" xfId="3039" xr:uid="{00000000-0005-0000-0000-0000F00B0000}"/>
    <cellStyle name="Normal 44 2 4 4 2" xfId="13113" xr:uid="{00000000-0005-0000-0000-00004A330000}"/>
    <cellStyle name="Normal 44 2 4 4 2 3" xfId="28208" xr:uid="{00000000-0005-0000-0000-0000446E0000}"/>
    <cellStyle name="Normal 44 2 4 4 3" xfId="8093" xr:uid="{00000000-0005-0000-0000-0000AE1F0000}"/>
    <cellStyle name="Normal 44 2 4 4 3 3" xfId="23191" xr:uid="{00000000-0005-0000-0000-0000AB5A0000}"/>
    <cellStyle name="Normal 44 2 4 4 5" xfId="18178" xr:uid="{00000000-0005-0000-0000-000016470000}"/>
    <cellStyle name="Normal 44 2 4 5" xfId="4732" xr:uid="{00000000-0005-0000-0000-00008D120000}"/>
    <cellStyle name="Normal 44 2 4 5 2" xfId="14784" xr:uid="{00000000-0005-0000-0000-0000D1390000}"/>
    <cellStyle name="Normal 44 2 4 5 2 3" xfId="29879" xr:uid="{00000000-0005-0000-0000-0000CB740000}"/>
    <cellStyle name="Normal 44 2 4 5 3" xfId="9764" xr:uid="{00000000-0005-0000-0000-000035260000}"/>
    <cellStyle name="Normal 44 2 4 5 3 3" xfId="24862" xr:uid="{00000000-0005-0000-0000-000032610000}"/>
    <cellStyle name="Normal 44 2 4 5 5" xfId="19849" xr:uid="{00000000-0005-0000-0000-00009D4D0000}"/>
    <cellStyle name="Normal 44 2 4 6" xfId="11442" xr:uid="{00000000-0005-0000-0000-0000C32C0000}"/>
    <cellStyle name="Normal 44 2 4 6 3" xfId="26537" xr:uid="{00000000-0005-0000-0000-0000BD670000}"/>
    <cellStyle name="Normal 44 2 4 7" xfId="6421" xr:uid="{00000000-0005-0000-0000-000026190000}"/>
    <cellStyle name="Normal 44 2 4 7 3" xfId="21520" xr:uid="{00000000-0005-0000-0000-000024540000}"/>
    <cellStyle name="Normal 44 2 4 9" xfId="16507" xr:uid="{00000000-0005-0000-0000-00008F400000}"/>
    <cellStyle name="Normal 44 2 5" xfId="1556" xr:uid="{00000000-0005-0000-0000-000024060000}"/>
    <cellStyle name="Normal 44 2 5 2" xfId="2397" xr:uid="{00000000-0005-0000-0000-00006D090000}"/>
    <cellStyle name="Normal 44 2 5 2 2" xfId="4086" xr:uid="{00000000-0005-0000-0000-000007100000}"/>
    <cellStyle name="Normal 44 2 5 2 2 2" xfId="14159" xr:uid="{00000000-0005-0000-0000-000060370000}"/>
    <cellStyle name="Normal 44 2 5 2 2 2 3" xfId="29254" xr:uid="{00000000-0005-0000-0000-00005A720000}"/>
    <cellStyle name="Normal 44 2 5 2 2 3" xfId="9139" xr:uid="{00000000-0005-0000-0000-0000C4230000}"/>
    <cellStyle name="Normal 44 2 5 2 2 3 3" xfId="24237" xr:uid="{00000000-0005-0000-0000-0000C15E0000}"/>
    <cellStyle name="Normal 44 2 5 2 2 5" xfId="19224" xr:uid="{00000000-0005-0000-0000-00002C4B0000}"/>
    <cellStyle name="Normal 44 2 5 2 3" xfId="5778" xr:uid="{00000000-0005-0000-0000-0000A3160000}"/>
    <cellStyle name="Normal 44 2 5 2 3 2" xfId="15830" xr:uid="{00000000-0005-0000-0000-0000E73D0000}"/>
    <cellStyle name="Normal 44 2 5 2 3 2 3" xfId="30925" xr:uid="{00000000-0005-0000-0000-0000E1780000}"/>
    <cellStyle name="Normal 44 2 5 2 3 3" xfId="10810" xr:uid="{00000000-0005-0000-0000-00004B2A0000}"/>
    <cellStyle name="Normal 44 2 5 2 3 3 3" xfId="25908" xr:uid="{00000000-0005-0000-0000-000048650000}"/>
    <cellStyle name="Normal 44 2 5 2 3 5" xfId="20895" xr:uid="{00000000-0005-0000-0000-0000B3510000}"/>
    <cellStyle name="Normal 44 2 5 2 4" xfId="12488" xr:uid="{00000000-0005-0000-0000-0000D9300000}"/>
    <cellStyle name="Normal 44 2 5 2 4 3" xfId="27583" xr:uid="{00000000-0005-0000-0000-0000D36B0000}"/>
    <cellStyle name="Normal 44 2 5 2 5" xfId="7467" xr:uid="{00000000-0005-0000-0000-00003C1D0000}"/>
    <cellStyle name="Normal 44 2 5 2 5 3" xfId="22566" xr:uid="{00000000-0005-0000-0000-00003A580000}"/>
    <cellStyle name="Normal 44 2 5 2 7" xfId="17553" xr:uid="{00000000-0005-0000-0000-0000A5440000}"/>
    <cellStyle name="Normal 44 2 5 3" xfId="3249" xr:uid="{00000000-0005-0000-0000-0000C20C0000}"/>
    <cellStyle name="Normal 44 2 5 3 2" xfId="13323" xr:uid="{00000000-0005-0000-0000-00001C340000}"/>
    <cellStyle name="Normal 44 2 5 3 2 3" xfId="28418" xr:uid="{00000000-0005-0000-0000-0000166F0000}"/>
    <cellStyle name="Normal 44 2 5 3 3" xfId="8303" xr:uid="{00000000-0005-0000-0000-000080200000}"/>
    <cellStyle name="Normal 44 2 5 3 3 3" xfId="23401" xr:uid="{00000000-0005-0000-0000-00007D5B0000}"/>
    <cellStyle name="Normal 44 2 5 3 5" xfId="18388" xr:uid="{00000000-0005-0000-0000-0000E8470000}"/>
    <cellStyle name="Normal 44 2 5 4" xfId="4942" xr:uid="{00000000-0005-0000-0000-00005F130000}"/>
    <cellStyle name="Normal 44 2 5 4 2" xfId="14994" xr:uid="{00000000-0005-0000-0000-0000A33A0000}"/>
    <cellStyle name="Normal 44 2 5 4 2 3" xfId="30089" xr:uid="{00000000-0005-0000-0000-00009D750000}"/>
    <cellStyle name="Normal 44 2 5 4 3" xfId="9974" xr:uid="{00000000-0005-0000-0000-000007270000}"/>
    <cellStyle name="Normal 44 2 5 4 3 3" xfId="25072" xr:uid="{00000000-0005-0000-0000-000004620000}"/>
    <cellStyle name="Normal 44 2 5 4 5" xfId="20059" xr:uid="{00000000-0005-0000-0000-00006F4E0000}"/>
    <cellStyle name="Normal 44 2 5 5" xfId="11652" xr:uid="{00000000-0005-0000-0000-0000952D0000}"/>
    <cellStyle name="Normal 44 2 5 5 3" xfId="26747" xr:uid="{00000000-0005-0000-0000-00008F680000}"/>
    <cellStyle name="Normal 44 2 5 6" xfId="6631" xr:uid="{00000000-0005-0000-0000-0000F8190000}"/>
    <cellStyle name="Normal 44 2 5 6 3" xfId="21730" xr:uid="{00000000-0005-0000-0000-0000F6540000}"/>
    <cellStyle name="Normal 44 2 5 8" xfId="16717" xr:uid="{00000000-0005-0000-0000-000061410000}"/>
    <cellStyle name="Normal 44 2 6" xfId="1977" xr:uid="{00000000-0005-0000-0000-0000C9070000}"/>
    <cellStyle name="Normal 44 2 6 2" xfId="3668" xr:uid="{00000000-0005-0000-0000-0000650E0000}"/>
    <cellStyle name="Normal 44 2 6 2 2" xfId="13741" xr:uid="{00000000-0005-0000-0000-0000BE350000}"/>
    <cellStyle name="Normal 44 2 6 2 2 3" xfId="28836" xr:uid="{00000000-0005-0000-0000-0000B8700000}"/>
    <cellStyle name="Normal 44 2 6 2 3" xfId="8721" xr:uid="{00000000-0005-0000-0000-000022220000}"/>
    <cellStyle name="Normal 44 2 6 2 3 3" xfId="23819" xr:uid="{00000000-0005-0000-0000-00001F5D0000}"/>
    <cellStyle name="Normal 44 2 6 2 5" xfId="18806" xr:uid="{00000000-0005-0000-0000-00008A490000}"/>
    <cellStyle name="Normal 44 2 6 3" xfId="5360" xr:uid="{00000000-0005-0000-0000-000001150000}"/>
    <cellStyle name="Normal 44 2 6 3 2" xfId="15412" xr:uid="{00000000-0005-0000-0000-0000453C0000}"/>
    <cellStyle name="Normal 44 2 6 3 2 3" xfId="30507" xr:uid="{00000000-0005-0000-0000-00003F770000}"/>
    <cellStyle name="Normal 44 2 6 3 3" xfId="10392" xr:uid="{00000000-0005-0000-0000-0000A9280000}"/>
    <cellStyle name="Normal 44 2 6 3 3 3" xfId="25490" xr:uid="{00000000-0005-0000-0000-0000A6630000}"/>
    <cellStyle name="Normal 44 2 6 3 5" xfId="20477" xr:uid="{00000000-0005-0000-0000-000011500000}"/>
    <cellStyle name="Normal 44 2 6 4" xfId="12070" xr:uid="{00000000-0005-0000-0000-0000372F0000}"/>
    <cellStyle name="Normal 44 2 6 4 3" xfId="27165" xr:uid="{00000000-0005-0000-0000-0000316A0000}"/>
    <cellStyle name="Normal 44 2 6 5" xfId="7049" xr:uid="{00000000-0005-0000-0000-00009A1B0000}"/>
    <cellStyle name="Normal 44 2 6 5 3" xfId="22148" xr:uid="{00000000-0005-0000-0000-000098560000}"/>
    <cellStyle name="Normal 44 2 6 7" xfId="17135" xr:uid="{00000000-0005-0000-0000-000003430000}"/>
    <cellStyle name="Normal 44 2 7" xfId="2827" xr:uid="{00000000-0005-0000-0000-00001C0B0000}"/>
    <cellStyle name="Normal 44 2 7 2" xfId="12905" xr:uid="{00000000-0005-0000-0000-00007A320000}"/>
    <cellStyle name="Normal 44 2 7 2 3" xfId="28000" xr:uid="{00000000-0005-0000-0000-0000746D0000}"/>
    <cellStyle name="Normal 44 2 7 3" xfId="7885" xr:uid="{00000000-0005-0000-0000-0000DE1E0000}"/>
    <cellStyle name="Normal 44 2 7 3 3" xfId="22983" xr:uid="{00000000-0005-0000-0000-0000DB590000}"/>
    <cellStyle name="Normal 44 2 7 5" xfId="17970" xr:uid="{00000000-0005-0000-0000-000046460000}"/>
    <cellStyle name="Normal 44 2 8" xfId="4521" xr:uid="{00000000-0005-0000-0000-0000BA110000}"/>
    <cellStyle name="Normal 44 2 8 2" xfId="14576" xr:uid="{00000000-0005-0000-0000-000001390000}"/>
    <cellStyle name="Normal 44 2 8 2 3" xfId="29671" xr:uid="{00000000-0005-0000-0000-0000FB730000}"/>
    <cellStyle name="Normal 44 2 8 3" xfId="9556" xr:uid="{00000000-0005-0000-0000-000065250000}"/>
    <cellStyle name="Normal 44 2 8 3 3" xfId="24654" xr:uid="{00000000-0005-0000-0000-000062600000}"/>
    <cellStyle name="Normal 44 2 8 5" xfId="19641" xr:uid="{00000000-0005-0000-0000-0000CD4C0000}"/>
    <cellStyle name="Normal 44 2 9" xfId="11232" xr:uid="{00000000-0005-0000-0000-0000F12B0000}"/>
    <cellStyle name="Normal 44 2 9 3" xfId="26329" xr:uid="{00000000-0005-0000-0000-0000ED660000}"/>
    <cellStyle name="Normal 45" xfId="169" xr:uid="{00000000-0005-0000-0000-0000AF000000}"/>
    <cellStyle name="Normal 45 2" xfId="851" xr:uid="{00000000-0005-0000-0000-000062030000}"/>
    <cellStyle name="Normal 45 2 10" xfId="6212" xr:uid="{00000000-0005-0000-0000-000055180000}"/>
    <cellStyle name="Normal 45 2 10 3" xfId="21313" xr:uid="{00000000-0005-0000-0000-000055530000}"/>
    <cellStyle name="Normal 45 2 12" xfId="16298" xr:uid="{00000000-0005-0000-0000-0000BE3F0000}"/>
    <cellStyle name="Normal 45 2 2" xfId="1177" xr:uid="{00000000-0005-0000-0000-0000A9040000}"/>
    <cellStyle name="Normal 45 2 2 11" xfId="16352" xr:uid="{00000000-0005-0000-0000-0000F43F0000}"/>
    <cellStyle name="Normal 45 2 2 2" xfId="1285" xr:uid="{00000000-0005-0000-0000-000015050000}"/>
    <cellStyle name="Normal 45 2 2 2 10" xfId="16456" xr:uid="{00000000-0005-0000-0000-00005C400000}"/>
    <cellStyle name="Normal 45 2 2 2 2" xfId="1502" xr:uid="{00000000-0005-0000-0000-0000EE050000}"/>
    <cellStyle name="Normal 45 2 2 2 2 2" xfId="1923" xr:uid="{00000000-0005-0000-0000-000093070000}"/>
    <cellStyle name="Normal 45 2 2 2 2 2 2" xfId="2762" xr:uid="{00000000-0005-0000-0000-0000DA0A0000}"/>
    <cellStyle name="Normal 45 2 2 2 2 2 2 2" xfId="4451" xr:uid="{00000000-0005-0000-0000-000074110000}"/>
    <cellStyle name="Normal 45 2 2 2 2 2 2 2 2" xfId="14524" xr:uid="{00000000-0005-0000-0000-0000CD380000}"/>
    <cellStyle name="Normal 45 2 2 2 2 2 2 2 2 3" xfId="29619" xr:uid="{00000000-0005-0000-0000-0000C7730000}"/>
    <cellStyle name="Normal 45 2 2 2 2 2 2 2 3" xfId="9504" xr:uid="{00000000-0005-0000-0000-000031250000}"/>
    <cellStyle name="Normal 45 2 2 2 2 2 2 2 3 3" xfId="24602" xr:uid="{00000000-0005-0000-0000-00002E600000}"/>
    <cellStyle name="Normal 45 2 2 2 2 2 2 2 5" xfId="19589" xr:uid="{00000000-0005-0000-0000-0000994C0000}"/>
    <cellStyle name="Normal 45 2 2 2 2 2 2 3" xfId="6143" xr:uid="{00000000-0005-0000-0000-000010180000}"/>
    <cellStyle name="Normal 45 2 2 2 2 2 2 3 2" xfId="16195" xr:uid="{00000000-0005-0000-0000-0000543F0000}"/>
    <cellStyle name="Normal 45 2 2 2 2 2 2 3 3" xfId="11175" xr:uid="{00000000-0005-0000-0000-0000B82B0000}"/>
    <cellStyle name="Normal 45 2 2 2 2 2 2 3 3 3" xfId="26273" xr:uid="{00000000-0005-0000-0000-0000B5660000}"/>
    <cellStyle name="Normal 45 2 2 2 2 2 2 3 5" xfId="21260" xr:uid="{00000000-0005-0000-0000-000020530000}"/>
    <cellStyle name="Normal 45 2 2 2 2 2 2 4" xfId="12853" xr:uid="{00000000-0005-0000-0000-000046320000}"/>
    <cellStyle name="Normal 45 2 2 2 2 2 2 4 3" xfId="27948" xr:uid="{00000000-0005-0000-0000-0000406D0000}"/>
    <cellStyle name="Normal 45 2 2 2 2 2 2 5" xfId="7832" xr:uid="{00000000-0005-0000-0000-0000A91E0000}"/>
    <cellStyle name="Normal 45 2 2 2 2 2 2 5 3" xfId="22931" xr:uid="{00000000-0005-0000-0000-0000A7590000}"/>
    <cellStyle name="Normal 45 2 2 2 2 2 2 7" xfId="17918" xr:uid="{00000000-0005-0000-0000-000012460000}"/>
    <cellStyle name="Normal 45 2 2 2 2 2 3" xfId="3614" xr:uid="{00000000-0005-0000-0000-00002F0E0000}"/>
    <cellStyle name="Normal 45 2 2 2 2 2 3 2" xfId="13688" xr:uid="{00000000-0005-0000-0000-000089350000}"/>
    <cellStyle name="Normal 45 2 2 2 2 2 3 2 3" xfId="28783" xr:uid="{00000000-0005-0000-0000-000083700000}"/>
    <cellStyle name="Normal 45 2 2 2 2 2 3 3" xfId="8668" xr:uid="{00000000-0005-0000-0000-0000ED210000}"/>
    <cellStyle name="Normal 45 2 2 2 2 2 3 3 3" xfId="23766" xr:uid="{00000000-0005-0000-0000-0000EA5C0000}"/>
    <cellStyle name="Normal 45 2 2 2 2 2 3 5" xfId="18753" xr:uid="{00000000-0005-0000-0000-000055490000}"/>
    <cellStyle name="Normal 45 2 2 2 2 2 4" xfId="5307" xr:uid="{00000000-0005-0000-0000-0000CC140000}"/>
    <cellStyle name="Normal 45 2 2 2 2 2 4 2" xfId="15359" xr:uid="{00000000-0005-0000-0000-0000103C0000}"/>
    <cellStyle name="Normal 45 2 2 2 2 2 4 2 3" xfId="30454" xr:uid="{00000000-0005-0000-0000-00000A770000}"/>
    <cellStyle name="Normal 45 2 2 2 2 2 4 3" xfId="10339" xr:uid="{00000000-0005-0000-0000-000074280000}"/>
    <cellStyle name="Normal 45 2 2 2 2 2 4 3 3" xfId="25437" xr:uid="{00000000-0005-0000-0000-000071630000}"/>
    <cellStyle name="Normal 45 2 2 2 2 2 4 5" xfId="20424" xr:uid="{00000000-0005-0000-0000-0000DC4F0000}"/>
    <cellStyle name="Normal 45 2 2 2 2 2 5" xfId="12017" xr:uid="{00000000-0005-0000-0000-0000022F0000}"/>
    <cellStyle name="Normal 45 2 2 2 2 2 5 3" xfId="27112" xr:uid="{00000000-0005-0000-0000-0000FC690000}"/>
    <cellStyle name="Normal 45 2 2 2 2 2 6" xfId="6996" xr:uid="{00000000-0005-0000-0000-0000651B0000}"/>
    <cellStyle name="Normal 45 2 2 2 2 2 6 3" xfId="22095" xr:uid="{00000000-0005-0000-0000-000063560000}"/>
    <cellStyle name="Normal 45 2 2 2 2 2 8" xfId="17082" xr:uid="{00000000-0005-0000-0000-0000CE420000}"/>
    <cellStyle name="Normal 45 2 2 2 2 3" xfId="2344" xr:uid="{00000000-0005-0000-0000-000038090000}"/>
    <cellStyle name="Normal 45 2 2 2 2 3 2" xfId="4033" xr:uid="{00000000-0005-0000-0000-0000D20F0000}"/>
    <cellStyle name="Normal 45 2 2 2 2 3 2 2" xfId="14106" xr:uid="{00000000-0005-0000-0000-00002B370000}"/>
    <cellStyle name="Normal 45 2 2 2 2 3 2 2 3" xfId="29201" xr:uid="{00000000-0005-0000-0000-000025720000}"/>
    <cellStyle name="Normal 45 2 2 2 2 3 2 3" xfId="9086" xr:uid="{00000000-0005-0000-0000-00008F230000}"/>
    <cellStyle name="Normal 45 2 2 2 2 3 2 3 3" xfId="24184" xr:uid="{00000000-0005-0000-0000-00008C5E0000}"/>
    <cellStyle name="Normal 45 2 2 2 2 3 2 5" xfId="19171" xr:uid="{00000000-0005-0000-0000-0000F74A0000}"/>
    <cellStyle name="Normal 45 2 2 2 2 3 3" xfId="5725" xr:uid="{00000000-0005-0000-0000-00006E160000}"/>
    <cellStyle name="Normal 45 2 2 2 2 3 3 2" xfId="15777" xr:uid="{00000000-0005-0000-0000-0000B23D0000}"/>
    <cellStyle name="Normal 45 2 2 2 2 3 3 2 3" xfId="30872" xr:uid="{00000000-0005-0000-0000-0000AC780000}"/>
    <cellStyle name="Normal 45 2 2 2 2 3 3 3" xfId="10757" xr:uid="{00000000-0005-0000-0000-0000162A0000}"/>
    <cellStyle name="Normal 45 2 2 2 2 3 3 3 3" xfId="25855" xr:uid="{00000000-0005-0000-0000-000013650000}"/>
    <cellStyle name="Normal 45 2 2 2 2 3 3 5" xfId="20842" xr:uid="{00000000-0005-0000-0000-00007E510000}"/>
    <cellStyle name="Normal 45 2 2 2 2 3 4" xfId="12435" xr:uid="{00000000-0005-0000-0000-0000A4300000}"/>
    <cellStyle name="Normal 45 2 2 2 2 3 4 3" xfId="27530" xr:uid="{00000000-0005-0000-0000-00009E6B0000}"/>
    <cellStyle name="Normal 45 2 2 2 2 3 5" xfId="7414" xr:uid="{00000000-0005-0000-0000-0000071D0000}"/>
    <cellStyle name="Normal 45 2 2 2 2 3 5 3" xfId="22513" xr:uid="{00000000-0005-0000-0000-000005580000}"/>
    <cellStyle name="Normal 45 2 2 2 2 3 7" xfId="17500" xr:uid="{00000000-0005-0000-0000-000070440000}"/>
    <cellStyle name="Normal 45 2 2 2 2 4" xfId="3196" xr:uid="{00000000-0005-0000-0000-00008D0C0000}"/>
    <cellStyle name="Normal 45 2 2 2 2 4 2" xfId="13270" xr:uid="{00000000-0005-0000-0000-0000E7330000}"/>
    <cellStyle name="Normal 45 2 2 2 2 4 2 3" xfId="28365" xr:uid="{00000000-0005-0000-0000-0000E16E0000}"/>
    <cellStyle name="Normal 45 2 2 2 2 4 3" xfId="8250" xr:uid="{00000000-0005-0000-0000-00004B200000}"/>
    <cellStyle name="Normal 45 2 2 2 2 4 3 3" xfId="23348" xr:uid="{00000000-0005-0000-0000-0000485B0000}"/>
    <cellStyle name="Normal 45 2 2 2 2 4 5" xfId="18335" xr:uid="{00000000-0005-0000-0000-0000B3470000}"/>
    <cellStyle name="Normal 45 2 2 2 2 5" xfId="4889" xr:uid="{00000000-0005-0000-0000-00002A130000}"/>
    <cellStyle name="Normal 45 2 2 2 2 5 2" xfId="14941" xr:uid="{00000000-0005-0000-0000-00006E3A0000}"/>
    <cellStyle name="Normal 45 2 2 2 2 5 2 3" xfId="30036" xr:uid="{00000000-0005-0000-0000-000068750000}"/>
    <cellStyle name="Normal 45 2 2 2 2 5 3" xfId="9921" xr:uid="{00000000-0005-0000-0000-0000D2260000}"/>
    <cellStyle name="Normal 45 2 2 2 2 5 3 3" xfId="25019" xr:uid="{00000000-0005-0000-0000-0000CF610000}"/>
    <cellStyle name="Normal 45 2 2 2 2 5 5" xfId="20006" xr:uid="{00000000-0005-0000-0000-00003A4E0000}"/>
    <cellStyle name="Normal 45 2 2 2 2 6" xfId="11599" xr:uid="{00000000-0005-0000-0000-0000602D0000}"/>
    <cellStyle name="Normal 45 2 2 2 2 6 3" xfId="26694" xr:uid="{00000000-0005-0000-0000-00005A680000}"/>
    <cellStyle name="Normal 45 2 2 2 2 7" xfId="6578" xr:uid="{00000000-0005-0000-0000-0000C3190000}"/>
    <cellStyle name="Normal 45 2 2 2 2 7 3" xfId="21677" xr:uid="{00000000-0005-0000-0000-0000C1540000}"/>
    <cellStyle name="Normal 45 2 2 2 2 9" xfId="16664" xr:uid="{00000000-0005-0000-0000-00002C410000}"/>
    <cellStyle name="Normal 45 2 2 2 3" xfId="1715" xr:uid="{00000000-0005-0000-0000-0000C3060000}"/>
    <cellStyle name="Normal 45 2 2 2 3 2" xfId="2554" xr:uid="{00000000-0005-0000-0000-00000A0A0000}"/>
    <cellStyle name="Normal 45 2 2 2 3 2 2" xfId="4243" xr:uid="{00000000-0005-0000-0000-0000A4100000}"/>
    <cellStyle name="Normal 45 2 2 2 3 2 2 2" xfId="14316" xr:uid="{00000000-0005-0000-0000-0000FD370000}"/>
    <cellStyle name="Normal 45 2 2 2 3 2 2 2 3" xfId="29411" xr:uid="{00000000-0005-0000-0000-0000F7720000}"/>
    <cellStyle name="Normal 45 2 2 2 3 2 2 3" xfId="9296" xr:uid="{00000000-0005-0000-0000-000061240000}"/>
    <cellStyle name="Normal 45 2 2 2 3 2 2 3 3" xfId="24394" xr:uid="{00000000-0005-0000-0000-00005E5F0000}"/>
    <cellStyle name="Normal 45 2 2 2 3 2 2 5" xfId="19381" xr:uid="{00000000-0005-0000-0000-0000C94B0000}"/>
    <cellStyle name="Normal 45 2 2 2 3 2 3" xfId="5935" xr:uid="{00000000-0005-0000-0000-000040170000}"/>
    <cellStyle name="Normal 45 2 2 2 3 2 3 2" xfId="15987" xr:uid="{00000000-0005-0000-0000-0000843E0000}"/>
    <cellStyle name="Normal 45 2 2 2 3 2 3 2 3" xfId="31082" xr:uid="{00000000-0005-0000-0000-00007E790000}"/>
    <cellStyle name="Normal 45 2 2 2 3 2 3 3" xfId="10967" xr:uid="{00000000-0005-0000-0000-0000E82A0000}"/>
    <cellStyle name="Normal 45 2 2 2 3 2 3 3 3" xfId="26065" xr:uid="{00000000-0005-0000-0000-0000E5650000}"/>
    <cellStyle name="Normal 45 2 2 2 3 2 3 5" xfId="21052" xr:uid="{00000000-0005-0000-0000-000050520000}"/>
    <cellStyle name="Normal 45 2 2 2 3 2 4" xfId="12645" xr:uid="{00000000-0005-0000-0000-000076310000}"/>
    <cellStyle name="Normal 45 2 2 2 3 2 4 3" xfId="27740" xr:uid="{00000000-0005-0000-0000-0000706C0000}"/>
    <cellStyle name="Normal 45 2 2 2 3 2 5" xfId="7624" xr:uid="{00000000-0005-0000-0000-0000D91D0000}"/>
    <cellStyle name="Normal 45 2 2 2 3 2 5 3" xfId="22723" xr:uid="{00000000-0005-0000-0000-0000D7580000}"/>
    <cellStyle name="Normal 45 2 2 2 3 2 7" xfId="17710" xr:uid="{00000000-0005-0000-0000-000042450000}"/>
    <cellStyle name="Normal 45 2 2 2 3 3" xfId="3406" xr:uid="{00000000-0005-0000-0000-00005F0D0000}"/>
    <cellStyle name="Normal 45 2 2 2 3 3 2" xfId="13480" xr:uid="{00000000-0005-0000-0000-0000B9340000}"/>
    <cellStyle name="Normal 45 2 2 2 3 3 2 3" xfId="28575" xr:uid="{00000000-0005-0000-0000-0000B36F0000}"/>
    <cellStyle name="Normal 45 2 2 2 3 3 3" xfId="8460" xr:uid="{00000000-0005-0000-0000-00001D210000}"/>
    <cellStyle name="Normal 45 2 2 2 3 3 3 3" xfId="23558" xr:uid="{00000000-0005-0000-0000-00001A5C0000}"/>
    <cellStyle name="Normal 45 2 2 2 3 3 5" xfId="18545" xr:uid="{00000000-0005-0000-0000-000085480000}"/>
    <cellStyle name="Normal 45 2 2 2 3 4" xfId="5099" xr:uid="{00000000-0005-0000-0000-0000FC130000}"/>
    <cellStyle name="Normal 45 2 2 2 3 4 2" xfId="15151" xr:uid="{00000000-0005-0000-0000-0000403B0000}"/>
    <cellStyle name="Normal 45 2 2 2 3 4 2 3" xfId="30246" xr:uid="{00000000-0005-0000-0000-00003A760000}"/>
    <cellStyle name="Normal 45 2 2 2 3 4 3" xfId="10131" xr:uid="{00000000-0005-0000-0000-0000A4270000}"/>
    <cellStyle name="Normal 45 2 2 2 3 4 3 3" xfId="25229" xr:uid="{00000000-0005-0000-0000-0000A1620000}"/>
    <cellStyle name="Normal 45 2 2 2 3 4 5" xfId="20216" xr:uid="{00000000-0005-0000-0000-00000C4F0000}"/>
    <cellStyle name="Normal 45 2 2 2 3 5" xfId="11809" xr:uid="{00000000-0005-0000-0000-0000322E0000}"/>
    <cellStyle name="Normal 45 2 2 2 3 5 3" xfId="26904" xr:uid="{00000000-0005-0000-0000-00002C690000}"/>
    <cellStyle name="Normal 45 2 2 2 3 6" xfId="6788" xr:uid="{00000000-0005-0000-0000-0000951A0000}"/>
    <cellStyle name="Normal 45 2 2 2 3 6 3" xfId="21887" xr:uid="{00000000-0005-0000-0000-000093550000}"/>
    <cellStyle name="Normal 45 2 2 2 3 8" xfId="16874" xr:uid="{00000000-0005-0000-0000-0000FE410000}"/>
    <cellStyle name="Normal 45 2 2 2 4" xfId="2136" xr:uid="{00000000-0005-0000-0000-000068080000}"/>
    <cellStyle name="Normal 45 2 2 2 4 2" xfId="3825" xr:uid="{00000000-0005-0000-0000-0000020F0000}"/>
    <cellStyle name="Normal 45 2 2 2 4 2 2" xfId="13898" xr:uid="{00000000-0005-0000-0000-00005B360000}"/>
    <cellStyle name="Normal 45 2 2 2 4 2 2 3" xfId="28993" xr:uid="{00000000-0005-0000-0000-000055710000}"/>
    <cellStyle name="Normal 45 2 2 2 4 2 3" xfId="8878" xr:uid="{00000000-0005-0000-0000-0000BF220000}"/>
    <cellStyle name="Normal 45 2 2 2 4 2 3 3" xfId="23976" xr:uid="{00000000-0005-0000-0000-0000BC5D0000}"/>
    <cellStyle name="Normal 45 2 2 2 4 2 5" xfId="18963" xr:uid="{00000000-0005-0000-0000-0000274A0000}"/>
    <cellStyle name="Normal 45 2 2 2 4 3" xfId="5517" xr:uid="{00000000-0005-0000-0000-00009E150000}"/>
    <cellStyle name="Normal 45 2 2 2 4 3 2" xfId="15569" xr:uid="{00000000-0005-0000-0000-0000E23C0000}"/>
    <cellStyle name="Normal 45 2 2 2 4 3 2 3" xfId="30664" xr:uid="{00000000-0005-0000-0000-0000DC770000}"/>
    <cellStyle name="Normal 45 2 2 2 4 3 3" xfId="10549" xr:uid="{00000000-0005-0000-0000-000046290000}"/>
    <cellStyle name="Normal 45 2 2 2 4 3 3 3" xfId="25647" xr:uid="{00000000-0005-0000-0000-000043640000}"/>
    <cellStyle name="Normal 45 2 2 2 4 3 5" xfId="20634" xr:uid="{00000000-0005-0000-0000-0000AE500000}"/>
    <cellStyle name="Normal 45 2 2 2 4 4" xfId="12227" xr:uid="{00000000-0005-0000-0000-0000D42F0000}"/>
    <cellStyle name="Normal 45 2 2 2 4 4 3" xfId="27322" xr:uid="{00000000-0005-0000-0000-0000CE6A0000}"/>
    <cellStyle name="Normal 45 2 2 2 4 5" xfId="7206" xr:uid="{00000000-0005-0000-0000-0000371C0000}"/>
    <cellStyle name="Normal 45 2 2 2 4 5 3" xfId="22305" xr:uid="{00000000-0005-0000-0000-000035570000}"/>
    <cellStyle name="Normal 45 2 2 2 4 7" xfId="17292" xr:uid="{00000000-0005-0000-0000-0000A0430000}"/>
    <cellStyle name="Normal 45 2 2 2 5" xfId="2988" xr:uid="{00000000-0005-0000-0000-0000BD0B0000}"/>
    <cellStyle name="Normal 45 2 2 2 5 2" xfId="13062" xr:uid="{00000000-0005-0000-0000-000017330000}"/>
    <cellStyle name="Normal 45 2 2 2 5 2 3" xfId="28157" xr:uid="{00000000-0005-0000-0000-0000116E0000}"/>
    <cellStyle name="Normal 45 2 2 2 5 3" xfId="8042" xr:uid="{00000000-0005-0000-0000-00007B1F0000}"/>
    <cellStyle name="Normal 45 2 2 2 5 3 3" xfId="23140" xr:uid="{00000000-0005-0000-0000-0000785A0000}"/>
    <cellStyle name="Normal 45 2 2 2 5 5" xfId="18127" xr:uid="{00000000-0005-0000-0000-0000E3460000}"/>
    <cellStyle name="Normal 45 2 2 2 6" xfId="4681" xr:uid="{00000000-0005-0000-0000-00005A120000}"/>
    <cellStyle name="Normal 45 2 2 2 6 2" xfId="14733" xr:uid="{00000000-0005-0000-0000-00009E390000}"/>
    <cellStyle name="Normal 45 2 2 2 6 2 3" xfId="29828" xr:uid="{00000000-0005-0000-0000-000098740000}"/>
    <cellStyle name="Normal 45 2 2 2 6 3" xfId="9713" xr:uid="{00000000-0005-0000-0000-000002260000}"/>
    <cellStyle name="Normal 45 2 2 2 6 3 3" xfId="24811" xr:uid="{00000000-0005-0000-0000-0000FF600000}"/>
    <cellStyle name="Normal 45 2 2 2 6 5" xfId="19798" xr:uid="{00000000-0005-0000-0000-00006A4D0000}"/>
    <cellStyle name="Normal 45 2 2 2 7" xfId="11391" xr:uid="{00000000-0005-0000-0000-0000902C0000}"/>
    <cellStyle name="Normal 45 2 2 2 7 3" xfId="26486" xr:uid="{00000000-0005-0000-0000-00008A670000}"/>
    <cellStyle name="Normal 45 2 2 2 8" xfId="6370" xr:uid="{00000000-0005-0000-0000-0000F3180000}"/>
    <cellStyle name="Normal 45 2 2 2 8 3" xfId="21469" xr:uid="{00000000-0005-0000-0000-0000F1530000}"/>
    <cellStyle name="Normal 45 2 2 3" xfId="1398" xr:uid="{00000000-0005-0000-0000-000086050000}"/>
    <cellStyle name="Normal 45 2 2 3 2" xfId="1819" xr:uid="{00000000-0005-0000-0000-00002B070000}"/>
    <cellStyle name="Normal 45 2 2 3 2 2" xfId="2658" xr:uid="{00000000-0005-0000-0000-0000720A0000}"/>
    <cellStyle name="Normal 45 2 2 3 2 2 2" xfId="4347" xr:uid="{00000000-0005-0000-0000-00000C110000}"/>
    <cellStyle name="Normal 45 2 2 3 2 2 2 2" xfId="14420" xr:uid="{00000000-0005-0000-0000-000065380000}"/>
    <cellStyle name="Normal 45 2 2 3 2 2 2 2 3" xfId="29515" xr:uid="{00000000-0005-0000-0000-00005F730000}"/>
    <cellStyle name="Normal 45 2 2 3 2 2 2 3" xfId="9400" xr:uid="{00000000-0005-0000-0000-0000C9240000}"/>
    <cellStyle name="Normal 45 2 2 3 2 2 2 3 3" xfId="24498" xr:uid="{00000000-0005-0000-0000-0000C65F0000}"/>
    <cellStyle name="Normal 45 2 2 3 2 2 2 5" xfId="19485" xr:uid="{00000000-0005-0000-0000-0000314C0000}"/>
    <cellStyle name="Normal 45 2 2 3 2 2 3" xfId="6039" xr:uid="{00000000-0005-0000-0000-0000A8170000}"/>
    <cellStyle name="Normal 45 2 2 3 2 2 3 2" xfId="16091" xr:uid="{00000000-0005-0000-0000-0000EC3E0000}"/>
    <cellStyle name="Normal 45 2 2 3 2 2 3 2 3" xfId="31186" xr:uid="{00000000-0005-0000-0000-0000E6790000}"/>
    <cellStyle name="Normal 45 2 2 3 2 2 3 3" xfId="11071" xr:uid="{00000000-0005-0000-0000-0000502B0000}"/>
    <cellStyle name="Normal 45 2 2 3 2 2 3 3 3" xfId="26169" xr:uid="{00000000-0005-0000-0000-00004D660000}"/>
    <cellStyle name="Normal 45 2 2 3 2 2 3 5" xfId="21156" xr:uid="{00000000-0005-0000-0000-0000B8520000}"/>
    <cellStyle name="Normal 45 2 2 3 2 2 4" xfId="12749" xr:uid="{00000000-0005-0000-0000-0000DE310000}"/>
    <cellStyle name="Normal 45 2 2 3 2 2 4 3" xfId="27844" xr:uid="{00000000-0005-0000-0000-0000D86C0000}"/>
    <cellStyle name="Normal 45 2 2 3 2 2 5" xfId="7728" xr:uid="{00000000-0005-0000-0000-0000411E0000}"/>
    <cellStyle name="Normal 45 2 2 3 2 2 5 3" xfId="22827" xr:uid="{00000000-0005-0000-0000-00003F590000}"/>
    <cellStyle name="Normal 45 2 2 3 2 2 7" xfId="17814" xr:uid="{00000000-0005-0000-0000-0000AA450000}"/>
    <cellStyle name="Normal 45 2 2 3 2 3" xfId="3510" xr:uid="{00000000-0005-0000-0000-0000C70D0000}"/>
    <cellStyle name="Normal 45 2 2 3 2 3 2" xfId="13584" xr:uid="{00000000-0005-0000-0000-000021350000}"/>
    <cellStyle name="Normal 45 2 2 3 2 3 2 3" xfId="28679" xr:uid="{00000000-0005-0000-0000-00001B700000}"/>
    <cellStyle name="Normal 45 2 2 3 2 3 3" xfId="8564" xr:uid="{00000000-0005-0000-0000-000085210000}"/>
    <cellStyle name="Normal 45 2 2 3 2 3 3 3" xfId="23662" xr:uid="{00000000-0005-0000-0000-0000825C0000}"/>
    <cellStyle name="Normal 45 2 2 3 2 3 5" xfId="18649" xr:uid="{00000000-0005-0000-0000-0000ED480000}"/>
    <cellStyle name="Normal 45 2 2 3 2 4" xfId="5203" xr:uid="{00000000-0005-0000-0000-000064140000}"/>
    <cellStyle name="Normal 45 2 2 3 2 4 2" xfId="15255" xr:uid="{00000000-0005-0000-0000-0000A83B0000}"/>
    <cellStyle name="Normal 45 2 2 3 2 4 2 3" xfId="30350" xr:uid="{00000000-0005-0000-0000-0000A2760000}"/>
    <cellStyle name="Normal 45 2 2 3 2 4 3" xfId="10235" xr:uid="{00000000-0005-0000-0000-00000C280000}"/>
    <cellStyle name="Normal 45 2 2 3 2 4 3 3" xfId="25333" xr:uid="{00000000-0005-0000-0000-000009630000}"/>
    <cellStyle name="Normal 45 2 2 3 2 4 5" xfId="20320" xr:uid="{00000000-0005-0000-0000-0000744F0000}"/>
    <cellStyle name="Normal 45 2 2 3 2 5" xfId="11913" xr:uid="{00000000-0005-0000-0000-00009A2E0000}"/>
    <cellStyle name="Normal 45 2 2 3 2 5 3" xfId="27008" xr:uid="{00000000-0005-0000-0000-000094690000}"/>
    <cellStyle name="Normal 45 2 2 3 2 6" xfId="6892" xr:uid="{00000000-0005-0000-0000-0000FD1A0000}"/>
    <cellStyle name="Normal 45 2 2 3 2 6 3" xfId="21991" xr:uid="{00000000-0005-0000-0000-0000FB550000}"/>
    <cellStyle name="Normal 45 2 2 3 2 8" xfId="16978" xr:uid="{00000000-0005-0000-0000-000066420000}"/>
    <cellStyle name="Normal 45 2 2 3 3" xfId="2240" xr:uid="{00000000-0005-0000-0000-0000D0080000}"/>
    <cellStyle name="Normal 45 2 2 3 3 2" xfId="3929" xr:uid="{00000000-0005-0000-0000-00006A0F0000}"/>
    <cellStyle name="Normal 45 2 2 3 3 2 2" xfId="14002" xr:uid="{00000000-0005-0000-0000-0000C3360000}"/>
    <cellStyle name="Normal 45 2 2 3 3 2 2 3" xfId="29097" xr:uid="{00000000-0005-0000-0000-0000BD710000}"/>
    <cellStyle name="Normal 45 2 2 3 3 2 3" xfId="8982" xr:uid="{00000000-0005-0000-0000-000027230000}"/>
    <cellStyle name="Normal 45 2 2 3 3 2 3 3" xfId="24080" xr:uid="{00000000-0005-0000-0000-0000245E0000}"/>
    <cellStyle name="Normal 45 2 2 3 3 2 5" xfId="19067" xr:uid="{00000000-0005-0000-0000-00008F4A0000}"/>
    <cellStyle name="Normal 45 2 2 3 3 3" xfId="5621" xr:uid="{00000000-0005-0000-0000-000006160000}"/>
    <cellStyle name="Normal 45 2 2 3 3 3 2" xfId="15673" xr:uid="{00000000-0005-0000-0000-00004A3D0000}"/>
    <cellStyle name="Normal 45 2 2 3 3 3 2 3" xfId="30768" xr:uid="{00000000-0005-0000-0000-000044780000}"/>
    <cellStyle name="Normal 45 2 2 3 3 3 3" xfId="10653" xr:uid="{00000000-0005-0000-0000-0000AE290000}"/>
    <cellStyle name="Normal 45 2 2 3 3 3 3 3" xfId="25751" xr:uid="{00000000-0005-0000-0000-0000AB640000}"/>
    <cellStyle name="Normal 45 2 2 3 3 3 5" xfId="20738" xr:uid="{00000000-0005-0000-0000-000016510000}"/>
    <cellStyle name="Normal 45 2 2 3 3 4" xfId="12331" xr:uid="{00000000-0005-0000-0000-00003C300000}"/>
    <cellStyle name="Normal 45 2 2 3 3 4 3" xfId="27426" xr:uid="{00000000-0005-0000-0000-0000366B0000}"/>
    <cellStyle name="Normal 45 2 2 3 3 5" xfId="7310" xr:uid="{00000000-0005-0000-0000-00009F1C0000}"/>
    <cellStyle name="Normal 45 2 2 3 3 5 3" xfId="22409" xr:uid="{00000000-0005-0000-0000-00009D570000}"/>
    <cellStyle name="Normal 45 2 2 3 3 7" xfId="17396" xr:uid="{00000000-0005-0000-0000-000008440000}"/>
    <cellStyle name="Normal 45 2 2 3 4" xfId="3092" xr:uid="{00000000-0005-0000-0000-0000250C0000}"/>
    <cellStyle name="Normal 45 2 2 3 4 2" xfId="13166" xr:uid="{00000000-0005-0000-0000-00007F330000}"/>
    <cellStyle name="Normal 45 2 2 3 4 2 3" xfId="28261" xr:uid="{00000000-0005-0000-0000-0000796E0000}"/>
    <cellStyle name="Normal 45 2 2 3 4 3" xfId="8146" xr:uid="{00000000-0005-0000-0000-0000E31F0000}"/>
    <cellStyle name="Normal 45 2 2 3 4 3 3" xfId="23244" xr:uid="{00000000-0005-0000-0000-0000E05A0000}"/>
    <cellStyle name="Normal 45 2 2 3 4 5" xfId="18231" xr:uid="{00000000-0005-0000-0000-00004B470000}"/>
    <cellStyle name="Normal 45 2 2 3 5" xfId="4785" xr:uid="{00000000-0005-0000-0000-0000C2120000}"/>
    <cellStyle name="Normal 45 2 2 3 5 2" xfId="14837" xr:uid="{00000000-0005-0000-0000-0000063A0000}"/>
    <cellStyle name="Normal 45 2 2 3 5 2 3" xfId="29932" xr:uid="{00000000-0005-0000-0000-000000750000}"/>
    <cellStyle name="Normal 45 2 2 3 5 3" xfId="9817" xr:uid="{00000000-0005-0000-0000-00006A260000}"/>
    <cellStyle name="Normal 45 2 2 3 5 3 3" xfId="24915" xr:uid="{00000000-0005-0000-0000-000067610000}"/>
    <cellStyle name="Normal 45 2 2 3 5 5" xfId="19902" xr:uid="{00000000-0005-0000-0000-0000D24D0000}"/>
    <cellStyle name="Normal 45 2 2 3 6" xfId="11495" xr:uid="{00000000-0005-0000-0000-0000F82C0000}"/>
    <cellStyle name="Normal 45 2 2 3 6 3" xfId="26590" xr:uid="{00000000-0005-0000-0000-0000F2670000}"/>
    <cellStyle name="Normal 45 2 2 3 7" xfId="6474" xr:uid="{00000000-0005-0000-0000-00005B190000}"/>
    <cellStyle name="Normal 45 2 2 3 7 3" xfId="21573" xr:uid="{00000000-0005-0000-0000-000059540000}"/>
    <cellStyle name="Normal 45 2 2 3 9" xfId="16560" xr:uid="{00000000-0005-0000-0000-0000C4400000}"/>
    <cellStyle name="Normal 45 2 2 4" xfId="1611" xr:uid="{00000000-0005-0000-0000-00005B060000}"/>
    <cellStyle name="Normal 45 2 2 4 2" xfId="2450" xr:uid="{00000000-0005-0000-0000-0000A2090000}"/>
    <cellStyle name="Normal 45 2 2 4 2 2" xfId="4139" xr:uid="{00000000-0005-0000-0000-00003C100000}"/>
    <cellStyle name="Normal 45 2 2 4 2 2 2" xfId="14212" xr:uid="{00000000-0005-0000-0000-000095370000}"/>
    <cellStyle name="Normal 45 2 2 4 2 2 2 3" xfId="29307" xr:uid="{00000000-0005-0000-0000-00008F720000}"/>
    <cellStyle name="Normal 45 2 2 4 2 2 3" xfId="9192" xr:uid="{00000000-0005-0000-0000-0000F9230000}"/>
    <cellStyle name="Normal 45 2 2 4 2 2 3 3" xfId="24290" xr:uid="{00000000-0005-0000-0000-0000F65E0000}"/>
    <cellStyle name="Normal 45 2 2 4 2 2 5" xfId="19277" xr:uid="{00000000-0005-0000-0000-0000614B0000}"/>
    <cellStyle name="Normal 45 2 2 4 2 3" xfId="5831" xr:uid="{00000000-0005-0000-0000-0000D8160000}"/>
    <cellStyle name="Normal 45 2 2 4 2 3 2" xfId="15883" xr:uid="{00000000-0005-0000-0000-00001C3E0000}"/>
    <cellStyle name="Normal 45 2 2 4 2 3 2 3" xfId="30978" xr:uid="{00000000-0005-0000-0000-000016790000}"/>
    <cellStyle name="Normal 45 2 2 4 2 3 3" xfId="10863" xr:uid="{00000000-0005-0000-0000-0000802A0000}"/>
    <cellStyle name="Normal 45 2 2 4 2 3 3 3" xfId="25961" xr:uid="{00000000-0005-0000-0000-00007D650000}"/>
    <cellStyle name="Normal 45 2 2 4 2 3 5" xfId="20948" xr:uid="{00000000-0005-0000-0000-0000E8510000}"/>
    <cellStyle name="Normal 45 2 2 4 2 4" xfId="12541" xr:uid="{00000000-0005-0000-0000-00000E310000}"/>
    <cellStyle name="Normal 45 2 2 4 2 4 3" xfId="27636" xr:uid="{00000000-0005-0000-0000-0000086C0000}"/>
    <cellStyle name="Normal 45 2 2 4 2 5" xfId="7520" xr:uid="{00000000-0005-0000-0000-0000711D0000}"/>
    <cellStyle name="Normal 45 2 2 4 2 5 3" xfId="22619" xr:uid="{00000000-0005-0000-0000-00006F580000}"/>
    <cellStyle name="Normal 45 2 2 4 2 7" xfId="17606" xr:uid="{00000000-0005-0000-0000-0000DA440000}"/>
    <cellStyle name="Normal 45 2 2 4 3" xfId="3302" xr:uid="{00000000-0005-0000-0000-0000F70C0000}"/>
    <cellStyle name="Normal 45 2 2 4 3 2" xfId="13376" xr:uid="{00000000-0005-0000-0000-000051340000}"/>
    <cellStyle name="Normal 45 2 2 4 3 2 3" xfId="28471" xr:uid="{00000000-0005-0000-0000-00004B6F0000}"/>
    <cellStyle name="Normal 45 2 2 4 3 3" xfId="8356" xr:uid="{00000000-0005-0000-0000-0000B5200000}"/>
    <cellStyle name="Normal 45 2 2 4 3 3 3" xfId="23454" xr:uid="{00000000-0005-0000-0000-0000B25B0000}"/>
    <cellStyle name="Normal 45 2 2 4 3 5" xfId="18441" xr:uid="{00000000-0005-0000-0000-00001D480000}"/>
    <cellStyle name="Normal 45 2 2 4 4" xfId="4995" xr:uid="{00000000-0005-0000-0000-000094130000}"/>
    <cellStyle name="Normal 45 2 2 4 4 2" xfId="15047" xr:uid="{00000000-0005-0000-0000-0000D83A0000}"/>
    <cellStyle name="Normal 45 2 2 4 4 2 3" xfId="30142" xr:uid="{00000000-0005-0000-0000-0000D2750000}"/>
    <cellStyle name="Normal 45 2 2 4 4 3" xfId="10027" xr:uid="{00000000-0005-0000-0000-00003C270000}"/>
    <cellStyle name="Normal 45 2 2 4 4 3 3" xfId="25125" xr:uid="{00000000-0005-0000-0000-000039620000}"/>
    <cellStyle name="Normal 45 2 2 4 4 5" xfId="20112" xr:uid="{00000000-0005-0000-0000-0000A44E0000}"/>
    <cellStyle name="Normal 45 2 2 4 5" xfId="11705" xr:uid="{00000000-0005-0000-0000-0000CA2D0000}"/>
    <cellStyle name="Normal 45 2 2 4 5 3" xfId="26800" xr:uid="{00000000-0005-0000-0000-0000C4680000}"/>
    <cellStyle name="Normal 45 2 2 4 6" xfId="6684" xr:uid="{00000000-0005-0000-0000-00002D1A0000}"/>
    <cellStyle name="Normal 45 2 2 4 6 3" xfId="21783" xr:uid="{00000000-0005-0000-0000-00002B550000}"/>
    <cellStyle name="Normal 45 2 2 4 8" xfId="16770" xr:uid="{00000000-0005-0000-0000-000096410000}"/>
    <cellStyle name="Normal 45 2 2 5" xfId="2032" xr:uid="{00000000-0005-0000-0000-000000080000}"/>
    <cellStyle name="Normal 45 2 2 5 2" xfId="3721" xr:uid="{00000000-0005-0000-0000-00009A0E0000}"/>
    <cellStyle name="Normal 45 2 2 5 2 2" xfId="13794" xr:uid="{00000000-0005-0000-0000-0000F3350000}"/>
    <cellStyle name="Normal 45 2 2 5 2 2 3" xfId="28889" xr:uid="{00000000-0005-0000-0000-0000ED700000}"/>
    <cellStyle name="Normal 45 2 2 5 2 3" xfId="8774" xr:uid="{00000000-0005-0000-0000-000057220000}"/>
    <cellStyle name="Normal 45 2 2 5 2 3 3" xfId="23872" xr:uid="{00000000-0005-0000-0000-0000545D0000}"/>
    <cellStyle name="Normal 45 2 2 5 2 5" xfId="18859" xr:uid="{00000000-0005-0000-0000-0000BF490000}"/>
    <cellStyle name="Normal 45 2 2 5 3" xfId="5413" xr:uid="{00000000-0005-0000-0000-000036150000}"/>
    <cellStyle name="Normal 45 2 2 5 3 2" xfId="15465" xr:uid="{00000000-0005-0000-0000-00007A3C0000}"/>
    <cellStyle name="Normal 45 2 2 5 3 2 3" xfId="30560" xr:uid="{00000000-0005-0000-0000-000074770000}"/>
    <cellStyle name="Normal 45 2 2 5 3 3" xfId="10445" xr:uid="{00000000-0005-0000-0000-0000DE280000}"/>
    <cellStyle name="Normal 45 2 2 5 3 3 3" xfId="25543" xr:uid="{00000000-0005-0000-0000-0000DB630000}"/>
    <cellStyle name="Normal 45 2 2 5 3 5" xfId="20530" xr:uid="{00000000-0005-0000-0000-000046500000}"/>
    <cellStyle name="Normal 45 2 2 5 4" xfId="12123" xr:uid="{00000000-0005-0000-0000-00006C2F0000}"/>
    <cellStyle name="Normal 45 2 2 5 4 3" xfId="27218" xr:uid="{00000000-0005-0000-0000-0000666A0000}"/>
    <cellStyle name="Normal 45 2 2 5 5" xfId="7102" xr:uid="{00000000-0005-0000-0000-0000CF1B0000}"/>
    <cellStyle name="Normal 45 2 2 5 5 3" xfId="22201" xr:uid="{00000000-0005-0000-0000-0000CD560000}"/>
    <cellStyle name="Normal 45 2 2 5 7" xfId="17188" xr:uid="{00000000-0005-0000-0000-000038430000}"/>
    <cellStyle name="Normal 45 2 2 6" xfId="2884" xr:uid="{00000000-0005-0000-0000-0000550B0000}"/>
    <cellStyle name="Normal 45 2 2 6 2" xfId="12958" xr:uid="{00000000-0005-0000-0000-0000AF320000}"/>
    <cellStyle name="Normal 45 2 2 6 2 3" xfId="28053" xr:uid="{00000000-0005-0000-0000-0000A96D0000}"/>
    <cellStyle name="Normal 45 2 2 6 3" xfId="7938" xr:uid="{00000000-0005-0000-0000-0000131F0000}"/>
    <cellStyle name="Normal 45 2 2 6 3 3" xfId="23036" xr:uid="{00000000-0005-0000-0000-0000105A0000}"/>
    <cellStyle name="Normal 45 2 2 6 5" xfId="18023" xr:uid="{00000000-0005-0000-0000-00007B460000}"/>
    <cellStyle name="Normal 45 2 2 7" xfId="4577" xr:uid="{00000000-0005-0000-0000-0000F2110000}"/>
    <cellStyle name="Normal 45 2 2 7 2" xfId="14629" xr:uid="{00000000-0005-0000-0000-000036390000}"/>
    <cellStyle name="Normal 45 2 2 7 2 3" xfId="29724" xr:uid="{00000000-0005-0000-0000-000030740000}"/>
    <cellStyle name="Normal 45 2 2 7 3" xfId="9609" xr:uid="{00000000-0005-0000-0000-00009A250000}"/>
    <cellStyle name="Normal 45 2 2 7 3 3" xfId="24707" xr:uid="{00000000-0005-0000-0000-000097600000}"/>
    <cellStyle name="Normal 45 2 2 7 5" xfId="19694" xr:uid="{00000000-0005-0000-0000-0000024D0000}"/>
    <cellStyle name="Normal 45 2 2 8" xfId="11287" xr:uid="{00000000-0005-0000-0000-0000282C0000}"/>
    <cellStyle name="Normal 45 2 2 8 3" xfId="26382" xr:uid="{00000000-0005-0000-0000-000022670000}"/>
    <cellStyle name="Normal 45 2 2 9" xfId="6266" xr:uid="{00000000-0005-0000-0000-00008B180000}"/>
    <cellStyle name="Normal 45 2 2 9 3" xfId="21365" xr:uid="{00000000-0005-0000-0000-000089530000}"/>
    <cellStyle name="Normal 45 2 3" xfId="1231" xr:uid="{00000000-0005-0000-0000-0000DF040000}"/>
    <cellStyle name="Normal 45 2 3 10" xfId="16404" xr:uid="{00000000-0005-0000-0000-000028400000}"/>
    <cellStyle name="Normal 45 2 3 2" xfId="1450" xr:uid="{00000000-0005-0000-0000-0000BA050000}"/>
    <cellStyle name="Normal 45 2 3 2 2" xfId="1871" xr:uid="{00000000-0005-0000-0000-00005F070000}"/>
    <cellStyle name="Normal 45 2 3 2 2 2" xfId="2710" xr:uid="{00000000-0005-0000-0000-0000A60A0000}"/>
    <cellStyle name="Normal 45 2 3 2 2 2 2" xfId="4399" xr:uid="{00000000-0005-0000-0000-000040110000}"/>
    <cellStyle name="Normal 45 2 3 2 2 2 2 2" xfId="14472" xr:uid="{00000000-0005-0000-0000-000099380000}"/>
    <cellStyle name="Normal 45 2 3 2 2 2 2 2 3" xfId="29567" xr:uid="{00000000-0005-0000-0000-000093730000}"/>
    <cellStyle name="Normal 45 2 3 2 2 2 2 3" xfId="9452" xr:uid="{00000000-0005-0000-0000-0000FD240000}"/>
    <cellStyle name="Normal 45 2 3 2 2 2 2 3 3" xfId="24550" xr:uid="{00000000-0005-0000-0000-0000FA5F0000}"/>
    <cellStyle name="Normal 45 2 3 2 2 2 2 5" xfId="19537" xr:uid="{00000000-0005-0000-0000-0000654C0000}"/>
    <cellStyle name="Normal 45 2 3 2 2 2 3" xfId="6091" xr:uid="{00000000-0005-0000-0000-0000DC170000}"/>
    <cellStyle name="Normal 45 2 3 2 2 2 3 2" xfId="16143" xr:uid="{00000000-0005-0000-0000-0000203F0000}"/>
    <cellStyle name="Normal 45 2 3 2 2 2 3 2 3" xfId="31238" xr:uid="{00000000-0005-0000-0000-00001A7A0000}"/>
    <cellStyle name="Normal 45 2 3 2 2 2 3 3" xfId="11123" xr:uid="{00000000-0005-0000-0000-0000842B0000}"/>
    <cellStyle name="Normal 45 2 3 2 2 2 3 3 3" xfId="26221" xr:uid="{00000000-0005-0000-0000-000081660000}"/>
    <cellStyle name="Normal 45 2 3 2 2 2 3 5" xfId="21208" xr:uid="{00000000-0005-0000-0000-0000EC520000}"/>
    <cellStyle name="Normal 45 2 3 2 2 2 4" xfId="12801" xr:uid="{00000000-0005-0000-0000-000012320000}"/>
    <cellStyle name="Normal 45 2 3 2 2 2 4 3" xfId="27896" xr:uid="{00000000-0005-0000-0000-00000C6D0000}"/>
    <cellStyle name="Normal 45 2 3 2 2 2 5" xfId="7780" xr:uid="{00000000-0005-0000-0000-0000751E0000}"/>
    <cellStyle name="Normal 45 2 3 2 2 2 5 3" xfId="22879" xr:uid="{00000000-0005-0000-0000-000073590000}"/>
    <cellStyle name="Normal 45 2 3 2 2 2 7" xfId="17866" xr:uid="{00000000-0005-0000-0000-0000DE450000}"/>
    <cellStyle name="Normal 45 2 3 2 2 3" xfId="3562" xr:uid="{00000000-0005-0000-0000-0000FB0D0000}"/>
    <cellStyle name="Normal 45 2 3 2 2 3 2" xfId="13636" xr:uid="{00000000-0005-0000-0000-000055350000}"/>
    <cellStyle name="Normal 45 2 3 2 2 3 2 3" xfId="28731" xr:uid="{00000000-0005-0000-0000-00004F700000}"/>
    <cellStyle name="Normal 45 2 3 2 2 3 3" xfId="8616" xr:uid="{00000000-0005-0000-0000-0000B9210000}"/>
    <cellStyle name="Normal 45 2 3 2 2 3 3 3" xfId="23714" xr:uid="{00000000-0005-0000-0000-0000B65C0000}"/>
    <cellStyle name="Normal 45 2 3 2 2 3 5" xfId="18701" xr:uid="{00000000-0005-0000-0000-000021490000}"/>
    <cellStyle name="Normal 45 2 3 2 2 4" xfId="5255" xr:uid="{00000000-0005-0000-0000-000098140000}"/>
    <cellStyle name="Normal 45 2 3 2 2 4 2" xfId="15307" xr:uid="{00000000-0005-0000-0000-0000DC3B0000}"/>
    <cellStyle name="Normal 45 2 3 2 2 4 2 3" xfId="30402" xr:uid="{00000000-0005-0000-0000-0000D6760000}"/>
    <cellStyle name="Normal 45 2 3 2 2 4 3" xfId="10287" xr:uid="{00000000-0005-0000-0000-000040280000}"/>
    <cellStyle name="Normal 45 2 3 2 2 4 3 3" xfId="25385" xr:uid="{00000000-0005-0000-0000-00003D630000}"/>
    <cellStyle name="Normal 45 2 3 2 2 4 5" xfId="20372" xr:uid="{00000000-0005-0000-0000-0000A84F0000}"/>
    <cellStyle name="Normal 45 2 3 2 2 5" xfId="11965" xr:uid="{00000000-0005-0000-0000-0000CE2E0000}"/>
    <cellStyle name="Normal 45 2 3 2 2 5 3" xfId="27060" xr:uid="{00000000-0005-0000-0000-0000C8690000}"/>
    <cellStyle name="Normal 45 2 3 2 2 6" xfId="6944" xr:uid="{00000000-0005-0000-0000-0000311B0000}"/>
    <cellStyle name="Normal 45 2 3 2 2 6 3" xfId="22043" xr:uid="{00000000-0005-0000-0000-00002F560000}"/>
    <cellStyle name="Normal 45 2 3 2 2 8" xfId="17030" xr:uid="{00000000-0005-0000-0000-00009A420000}"/>
    <cellStyle name="Normal 45 2 3 2 3" xfId="2292" xr:uid="{00000000-0005-0000-0000-000004090000}"/>
    <cellStyle name="Normal 45 2 3 2 3 2" xfId="3981" xr:uid="{00000000-0005-0000-0000-00009E0F0000}"/>
    <cellStyle name="Normal 45 2 3 2 3 2 2" xfId="14054" xr:uid="{00000000-0005-0000-0000-0000F7360000}"/>
    <cellStyle name="Normal 45 2 3 2 3 2 2 3" xfId="29149" xr:uid="{00000000-0005-0000-0000-0000F1710000}"/>
    <cellStyle name="Normal 45 2 3 2 3 2 3" xfId="9034" xr:uid="{00000000-0005-0000-0000-00005B230000}"/>
    <cellStyle name="Normal 45 2 3 2 3 2 3 3" xfId="24132" xr:uid="{00000000-0005-0000-0000-0000585E0000}"/>
    <cellStyle name="Normal 45 2 3 2 3 2 5" xfId="19119" xr:uid="{00000000-0005-0000-0000-0000C34A0000}"/>
    <cellStyle name="Normal 45 2 3 2 3 3" xfId="5673" xr:uid="{00000000-0005-0000-0000-00003A160000}"/>
    <cellStyle name="Normal 45 2 3 2 3 3 2" xfId="15725" xr:uid="{00000000-0005-0000-0000-00007E3D0000}"/>
    <cellStyle name="Normal 45 2 3 2 3 3 2 3" xfId="30820" xr:uid="{00000000-0005-0000-0000-000078780000}"/>
    <cellStyle name="Normal 45 2 3 2 3 3 3" xfId="10705" xr:uid="{00000000-0005-0000-0000-0000E2290000}"/>
    <cellStyle name="Normal 45 2 3 2 3 3 3 3" xfId="25803" xr:uid="{00000000-0005-0000-0000-0000DF640000}"/>
    <cellStyle name="Normal 45 2 3 2 3 3 5" xfId="20790" xr:uid="{00000000-0005-0000-0000-00004A510000}"/>
    <cellStyle name="Normal 45 2 3 2 3 4" xfId="12383" xr:uid="{00000000-0005-0000-0000-000070300000}"/>
    <cellStyle name="Normal 45 2 3 2 3 4 3" xfId="27478" xr:uid="{00000000-0005-0000-0000-00006A6B0000}"/>
    <cellStyle name="Normal 45 2 3 2 3 5" xfId="7362" xr:uid="{00000000-0005-0000-0000-0000D31C0000}"/>
    <cellStyle name="Normal 45 2 3 2 3 5 3" xfId="22461" xr:uid="{00000000-0005-0000-0000-0000D1570000}"/>
    <cellStyle name="Normal 45 2 3 2 3 7" xfId="17448" xr:uid="{00000000-0005-0000-0000-00003C440000}"/>
    <cellStyle name="Normal 45 2 3 2 4" xfId="3144" xr:uid="{00000000-0005-0000-0000-0000590C0000}"/>
    <cellStyle name="Normal 45 2 3 2 4 2" xfId="13218" xr:uid="{00000000-0005-0000-0000-0000B3330000}"/>
    <cellStyle name="Normal 45 2 3 2 4 2 3" xfId="28313" xr:uid="{00000000-0005-0000-0000-0000AD6E0000}"/>
    <cellStyle name="Normal 45 2 3 2 4 3" xfId="8198" xr:uid="{00000000-0005-0000-0000-000017200000}"/>
    <cellStyle name="Normal 45 2 3 2 4 3 3" xfId="23296" xr:uid="{00000000-0005-0000-0000-0000145B0000}"/>
    <cellStyle name="Normal 45 2 3 2 4 5" xfId="18283" xr:uid="{00000000-0005-0000-0000-00007F470000}"/>
    <cellStyle name="Normal 45 2 3 2 5" xfId="4837" xr:uid="{00000000-0005-0000-0000-0000F6120000}"/>
    <cellStyle name="Normal 45 2 3 2 5 2" xfId="14889" xr:uid="{00000000-0005-0000-0000-00003A3A0000}"/>
    <cellStyle name="Normal 45 2 3 2 5 2 3" xfId="29984" xr:uid="{00000000-0005-0000-0000-000034750000}"/>
    <cellStyle name="Normal 45 2 3 2 5 3" xfId="9869" xr:uid="{00000000-0005-0000-0000-00009E260000}"/>
    <cellStyle name="Normal 45 2 3 2 5 3 3" xfId="24967" xr:uid="{00000000-0005-0000-0000-00009B610000}"/>
    <cellStyle name="Normal 45 2 3 2 5 5" xfId="19954" xr:uid="{00000000-0005-0000-0000-0000064E0000}"/>
    <cellStyle name="Normal 45 2 3 2 6" xfId="11547" xr:uid="{00000000-0005-0000-0000-00002C2D0000}"/>
    <cellStyle name="Normal 45 2 3 2 6 3" xfId="26642" xr:uid="{00000000-0005-0000-0000-000026680000}"/>
    <cellStyle name="Normal 45 2 3 2 7" xfId="6526" xr:uid="{00000000-0005-0000-0000-00008F190000}"/>
    <cellStyle name="Normal 45 2 3 2 7 3" xfId="21625" xr:uid="{00000000-0005-0000-0000-00008D540000}"/>
    <cellStyle name="Normal 45 2 3 2 9" xfId="16612" xr:uid="{00000000-0005-0000-0000-0000F8400000}"/>
    <cellStyle name="Normal 45 2 3 3" xfId="1663" xr:uid="{00000000-0005-0000-0000-00008F060000}"/>
    <cellStyle name="Normal 45 2 3 3 2" xfId="2502" xr:uid="{00000000-0005-0000-0000-0000D6090000}"/>
    <cellStyle name="Normal 45 2 3 3 2 2" xfId="4191" xr:uid="{00000000-0005-0000-0000-000070100000}"/>
    <cellStyle name="Normal 45 2 3 3 2 2 2" xfId="14264" xr:uid="{00000000-0005-0000-0000-0000C9370000}"/>
    <cellStyle name="Normal 45 2 3 3 2 2 2 3" xfId="29359" xr:uid="{00000000-0005-0000-0000-0000C3720000}"/>
    <cellStyle name="Normal 45 2 3 3 2 2 3" xfId="9244" xr:uid="{00000000-0005-0000-0000-00002D240000}"/>
    <cellStyle name="Normal 45 2 3 3 2 2 3 3" xfId="24342" xr:uid="{00000000-0005-0000-0000-00002A5F0000}"/>
    <cellStyle name="Normal 45 2 3 3 2 2 5" xfId="19329" xr:uid="{00000000-0005-0000-0000-0000954B0000}"/>
    <cellStyle name="Normal 45 2 3 3 2 3" xfId="5883" xr:uid="{00000000-0005-0000-0000-00000C170000}"/>
    <cellStyle name="Normal 45 2 3 3 2 3 2" xfId="15935" xr:uid="{00000000-0005-0000-0000-0000503E0000}"/>
    <cellStyle name="Normal 45 2 3 3 2 3 2 3" xfId="31030" xr:uid="{00000000-0005-0000-0000-00004A790000}"/>
    <cellStyle name="Normal 45 2 3 3 2 3 3" xfId="10915" xr:uid="{00000000-0005-0000-0000-0000B42A0000}"/>
    <cellStyle name="Normal 45 2 3 3 2 3 3 3" xfId="26013" xr:uid="{00000000-0005-0000-0000-0000B1650000}"/>
    <cellStyle name="Normal 45 2 3 3 2 3 5" xfId="21000" xr:uid="{00000000-0005-0000-0000-00001C520000}"/>
    <cellStyle name="Normal 45 2 3 3 2 4" xfId="12593" xr:uid="{00000000-0005-0000-0000-000042310000}"/>
    <cellStyle name="Normal 45 2 3 3 2 4 3" xfId="27688" xr:uid="{00000000-0005-0000-0000-00003C6C0000}"/>
    <cellStyle name="Normal 45 2 3 3 2 5" xfId="7572" xr:uid="{00000000-0005-0000-0000-0000A51D0000}"/>
    <cellStyle name="Normal 45 2 3 3 2 5 3" xfId="22671" xr:uid="{00000000-0005-0000-0000-0000A3580000}"/>
    <cellStyle name="Normal 45 2 3 3 2 7" xfId="17658" xr:uid="{00000000-0005-0000-0000-00000E450000}"/>
    <cellStyle name="Normal 45 2 3 3 3" xfId="3354" xr:uid="{00000000-0005-0000-0000-00002B0D0000}"/>
    <cellStyle name="Normal 45 2 3 3 3 2" xfId="13428" xr:uid="{00000000-0005-0000-0000-000085340000}"/>
    <cellStyle name="Normal 45 2 3 3 3 2 3" xfId="28523" xr:uid="{00000000-0005-0000-0000-00007F6F0000}"/>
    <cellStyle name="Normal 45 2 3 3 3 3" xfId="8408" xr:uid="{00000000-0005-0000-0000-0000E9200000}"/>
    <cellStyle name="Normal 45 2 3 3 3 3 3" xfId="23506" xr:uid="{00000000-0005-0000-0000-0000E65B0000}"/>
    <cellStyle name="Normal 45 2 3 3 3 5" xfId="18493" xr:uid="{00000000-0005-0000-0000-000051480000}"/>
    <cellStyle name="Normal 45 2 3 3 4" xfId="5047" xr:uid="{00000000-0005-0000-0000-0000C8130000}"/>
    <cellStyle name="Normal 45 2 3 3 4 2" xfId="15099" xr:uid="{00000000-0005-0000-0000-00000C3B0000}"/>
    <cellStyle name="Normal 45 2 3 3 4 2 3" xfId="30194" xr:uid="{00000000-0005-0000-0000-000006760000}"/>
    <cellStyle name="Normal 45 2 3 3 4 3" xfId="10079" xr:uid="{00000000-0005-0000-0000-000070270000}"/>
    <cellStyle name="Normal 45 2 3 3 4 3 3" xfId="25177" xr:uid="{00000000-0005-0000-0000-00006D620000}"/>
    <cellStyle name="Normal 45 2 3 3 4 5" xfId="20164" xr:uid="{00000000-0005-0000-0000-0000D84E0000}"/>
    <cellStyle name="Normal 45 2 3 3 5" xfId="11757" xr:uid="{00000000-0005-0000-0000-0000FE2D0000}"/>
    <cellStyle name="Normal 45 2 3 3 5 3" xfId="26852" xr:uid="{00000000-0005-0000-0000-0000F8680000}"/>
    <cellStyle name="Normal 45 2 3 3 6" xfId="6736" xr:uid="{00000000-0005-0000-0000-0000611A0000}"/>
    <cellStyle name="Normal 45 2 3 3 6 3" xfId="21835" xr:uid="{00000000-0005-0000-0000-00005F550000}"/>
    <cellStyle name="Normal 45 2 3 3 8" xfId="16822" xr:uid="{00000000-0005-0000-0000-0000CA410000}"/>
    <cellStyle name="Normal 45 2 3 4" xfId="2084" xr:uid="{00000000-0005-0000-0000-000034080000}"/>
    <cellStyle name="Normal 45 2 3 4 2" xfId="3773" xr:uid="{00000000-0005-0000-0000-0000CE0E0000}"/>
    <cellStyle name="Normal 45 2 3 4 2 2" xfId="13846" xr:uid="{00000000-0005-0000-0000-000027360000}"/>
    <cellStyle name="Normal 45 2 3 4 2 2 3" xfId="28941" xr:uid="{00000000-0005-0000-0000-000021710000}"/>
    <cellStyle name="Normal 45 2 3 4 2 3" xfId="8826" xr:uid="{00000000-0005-0000-0000-00008B220000}"/>
    <cellStyle name="Normal 45 2 3 4 2 3 3" xfId="23924" xr:uid="{00000000-0005-0000-0000-0000885D0000}"/>
    <cellStyle name="Normal 45 2 3 4 2 5" xfId="18911" xr:uid="{00000000-0005-0000-0000-0000F3490000}"/>
    <cellStyle name="Normal 45 2 3 4 3" xfId="5465" xr:uid="{00000000-0005-0000-0000-00006A150000}"/>
    <cellStyle name="Normal 45 2 3 4 3 2" xfId="15517" xr:uid="{00000000-0005-0000-0000-0000AE3C0000}"/>
    <cellStyle name="Normal 45 2 3 4 3 2 3" xfId="30612" xr:uid="{00000000-0005-0000-0000-0000A8770000}"/>
    <cellStyle name="Normal 45 2 3 4 3 3" xfId="10497" xr:uid="{00000000-0005-0000-0000-000012290000}"/>
    <cellStyle name="Normal 45 2 3 4 3 3 3" xfId="25595" xr:uid="{00000000-0005-0000-0000-00000F640000}"/>
    <cellStyle name="Normal 45 2 3 4 3 5" xfId="20582" xr:uid="{00000000-0005-0000-0000-00007A500000}"/>
    <cellStyle name="Normal 45 2 3 4 4" xfId="12175" xr:uid="{00000000-0005-0000-0000-0000A02F0000}"/>
    <cellStyle name="Normal 45 2 3 4 4 3" xfId="27270" xr:uid="{00000000-0005-0000-0000-00009A6A0000}"/>
    <cellStyle name="Normal 45 2 3 4 5" xfId="7154" xr:uid="{00000000-0005-0000-0000-0000031C0000}"/>
    <cellStyle name="Normal 45 2 3 4 5 3" xfId="22253" xr:uid="{00000000-0005-0000-0000-000001570000}"/>
    <cellStyle name="Normal 45 2 3 4 7" xfId="17240" xr:uid="{00000000-0005-0000-0000-00006C430000}"/>
    <cellStyle name="Normal 45 2 3 5" xfId="2936" xr:uid="{00000000-0005-0000-0000-0000890B0000}"/>
    <cellStyle name="Normal 45 2 3 5 2" xfId="13010" xr:uid="{00000000-0005-0000-0000-0000E3320000}"/>
    <cellStyle name="Normal 45 2 3 5 2 3" xfId="28105" xr:uid="{00000000-0005-0000-0000-0000DD6D0000}"/>
    <cellStyle name="Normal 45 2 3 5 3" xfId="7990" xr:uid="{00000000-0005-0000-0000-0000471F0000}"/>
    <cellStyle name="Normal 45 2 3 5 3 3" xfId="23088" xr:uid="{00000000-0005-0000-0000-0000445A0000}"/>
    <cellStyle name="Normal 45 2 3 5 5" xfId="18075" xr:uid="{00000000-0005-0000-0000-0000AF460000}"/>
    <cellStyle name="Normal 45 2 3 6" xfId="4629" xr:uid="{00000000-0005-0000-0000-000026120000}"/>
    <cellStyle name="Normal 45 2 3 6 2" xfId="14681" xr:uid="{00000000-0005-0000-0000-00006A390000}"/>
    <cellStyle name="Normal 45 2 3 6 2 3" xfId="29776" xr:uid="{00000000-0005-0000-0000-000064740000}"/>
    <cellStyle name="Normal 45 2 3 6 3" xfId="9661" xr:uid="{00000000-0005-0000-0000-0000CE250000}"/>
    <cellStyle name="Normal 45 2 3 6 3 3" xfId="24759" xr:uid="{00000000-0005-0000-0000-0000CB600000}"/>
    <cellStyle name="Normal 45 2 3 6 5" xfId="19746" xr:uid="{00000000-0005-0000-0000-0000364D0000}"/>
    <cellStyle name="Normal 45 2 3 7" xfId="11339" xr:uid="{00000000-0005-0000-0000-00005C2C0000}"/>
    <cellStyle name="Normal 45 2 3 7 3" xfId="26434" xr:uid="{00000000-0005-0000-0000-000056670000}"/>
    <cellStyle name="Normal 45 2 3 8" xfId="6318" xr:uid="{00000000-0005-0000-0000-0000BF180000}"/>
    <cellStyle name="Normal 45 2 3 8 3" xfId="21417" xr:uid="{00000000-0005-0000-0000-0000BD530000}"/>
    <cellStyle name="Normal 45 2 4" xfId="1344" xr:uid="{00000000-0005-0000-0000-000050050000}"/>
    <cellStyle name="Normal 45 2 4 2" xfId="1767" xr:uid="{00000000-0005-0000-0000-0000F7060000}"/>
    <cellStyle name="Normal 45 2 4 2 2" xfId="2606" xr:uid="{00000000-0005-0000-0000-00003E0A0000}"/>
    <cellStyle name="Normal 45 2 4 2 2 2" xfId="4295" xr:uid="{00000000-0005-0000-0000-0000D8100000}"/>
    <cellStyle name="Normal 45 2 4 2 2 2 2" xfId="14368" xr:uid="{00000000-0005-0000-0000-000031380000}"/>
    <cellStyle name="Normal 45 2 4 2 2 2 2 3" xfId="29463" xr:uid="{00000000-0005-0000-0000-00002B730000}"/>
    <cellStyle name="Normal 45 2 4 2 2 2 3" xfId="9348" xr:uid="{00000000-0005-0000-0000-000095240000}"/>
    <cellStyle name="Normal 45 2 4 2 2 2 3 3" xfId="24446" xr:uid="{00000000-0005-0000-0000-0000925F0000}"/>
    <cellStyle name="Normal 45 2 4 2 2 2 5" xfId="19433" xr:uid="{00000000-0005-0000-0000-0000FD4B0000}"/>
    <cellStyle name="Normal 45 2 4 2 2 3" xfId="5987" xr:uid="{00000000-0005-0000-0000-000074170000}"/>
    <cellStyle name="Normal 45 2 4 2 2 3 2" xfId="16039" xr:uid="{00000000-0005-0000-0000-0000B83E0000}"/>
    <cellStyle name="Normal 45 2 4 2 2 3 2 3" xfId="31134" xr:uid="{00000000-0005-0000-0000-0000B2790000}"/>
    <cellStyle name="Normal 45 2 4 2 2 3 3" xfId="11019" xr:uid="{00000000-0005-0000-0000-00001C2B0000}"/>
    <cellStyle name="Normal 45 2 4 2 2 3 3 3" xfId="26117" xr:uid="{00000000-0005-0000-0000-000019660000}"/>
    <cellStyle name="Normal 45 2 4 2 2 3 5" xfId="21104" xr:uid="{00000000-0005-0000-0000-000084520000}"/>
    <cellStyle name="Normal 45 2 4 2 2 4" xfId="12697" xr:uid="{00000000-0005-0000-0000-0000AA310000}"/>
    <cellStyle name="Normal 45 2 4 2 2 4 3" xfId="27792" xr:uid="{00000000-0005-0000-0000-0000A46C0000}"/>
    <cellStyle name="Normal 45 2 4 2 2 5" xfId="7676" xr:uid="{00000000-0005-0000-0000-00000D1E0000}"/>
    <cellStyle name="Normal 45 2 4 2 2 5 3" xfId="22775" xr:uid="{00000000-0005-0000-0000-00000B590000}"/>
    <cellStyle name="Normal 45 2 4 2 2 7" xfId="17762" xr:uid="{00000000-0005-0000-0000-000076450000}"/>
    <cellStyle name="Normal 45 2 4 2 3" xfId="3458" xr:uid="{00000000-0005-0000-0000-0000930D0000}"/>
    <cellStyle name="Normal 45 2 4 2 3 2" xfId="13532" xr:uid="{00000000-0005-0000-0000-0000ED340000}"/>
    <cellStyle name="Normal 45 2 4 2 3 2 3" xfId="28627" xr:uid="{00000000-0005-0000-0000-0000E76F0000}"/>
    <cellStyle name="Normal 45 2 4 2 3 3" xfId="8512" xr:uid="{00000000-0005-0000-0000-000051210000}"/>
    <cellStyle name="Normal 45 2 4 2 3 3 3" xfId="23610" xr:uid="{00000000-0005-0000-0000-00004E5C0000}"/>
    <cellStyle name="Normal 45 2 4 2 3 5" xfId="18597" xr:uid="{00000000-0005-0000-0000-0000B9480000}"/>
    <cellStyle name="Normal 45 2 4 2 4" xfId="5151" xr:uid="{00000000-0005-0000-0000-000030140000}"/>
    <cellStyle name="Normal 45 2 4 2 4 2" xfId="15203" xr:uid="{00000000-0005-0000-0000-0000743B0000}"/>
    <cellStyle name="Normal 45 2 4 2 4 2 3" xfId="30298" xr:uid="{00000000-0005-0000-0000-00006E760000}"/>
    <cellStyle name="Normal 45 2 4 2 4 3" xfId="10183" xr:uid="{00000000-0005-0000-0000-0000D8270000}"/>
    <cellStyle name="Normal 45 2 4 2 4 3 3" xfId="25281" xr:uid="{00000000-0005-0000-0000-0000D5620000}"/>
    <cellStyle name="Normal 45 2 4 2 4 5" xfId="20268" xr:uid="{00000000-0005-0000-0000-0000404F0000}"/>
    <cellStyle name="Normal 45 2 4 2 5" xfId="11861" xr:uid="{00000000-0005-0000-0000-0000662E0000}"/>
    <cellStyle name="Normal 45 2 4 2 5 3" xfId="26956" xr:uid="{00000000-0005-0000-0000-000060690000}"/>
    <cellStyle name="Normal 45 2 4 2 6" xfId="6840" xr:uid="{00000000-0005-0000-0000-0000C91A0000}"/>
    <cellStyle name="Normal 45 2 4 2 6 3" xfId="21939" xr:uid="{00000000-0005-0000-0000-0000C7550000}"/>
    <cellStyle name="Normal 45 2 4 2 8" xfId="16926" xr:uid="{00000000-0005-0000-0000-000032420000}"/>
    <cellStyle name="Normal 45 2 4 3" xfId="2188" xr:uid="{00000000-0005-0000-0000-00009C080000}"/>
    <cellStyle name="Normal 45 2 4 3 2" xfId="3877" xr:uid="{00000000-0005-0000-0000-0000360F0000}"/>
    <cellStyle name="Normal 45 2 4 3 2 2" xfId="13950" xr:uid="{00000000-0005-0000-0000-00008F360000}"/>
    <cellStyle name="Normal 45 2 4 3 2 2 3" xfId="29045" xr:uid="{00000000-0005-0000-0000-000089710000}"/>
    <cellStyle name="Normal 45 2 4 3 2 3" xfId="8930" xr:uid="{00000000-0005-0000-0000-0000F3220000}"/>
    <cellStyle name="Normal 45 2 4 3 2 3 3" xfId="24028" xr:uid="{00000000-0005-0000-0000-0000F05D0000}"/>
    <cellStyle name="Normal 45 2 4 3 2 5" xfId="19015" xr:uid="{00000000-0005-0000-0000-00005B4A0000}"/>
    <cellStyle name="Normal 45 2 4 3 3" xfId="5569" xr:uid="{00000000-0005-0000-0000-0000D2150000}"/>
    <cellStyle name="Normal 45 2 4 3 3 2" xfId="15621" xr:uid="{00000000-0005-0000-0000-0000163D0000}"/>
    <cellStyle name="Normal 45 2 4 3 3 2 3" xfId="30716" xr:uid="{00000000-0005-0000-0000-000010780000}"/>
    <cellStyle name="Normal 45 2 4 3 3 3" xfId="10601" xr:uid="{00000000-0005-0000-0000-00007A290000}"/>
    <cellStyle name="Normal 45 2 4 3 3 3 3" xfId="25699" xr:uid="{00000000-0005-0000-0000-000077640000}"/>
    <cellStyle name="Normal 45 2 4 3 3 5" xfId="20686" xr:uid="{00000000-0005-0000-0000-0000E2500000}"/>
    <cellStyle name="Normal 45 2 4 3 4" xfId="12279" xr:uid="{00000000-0005-0000-0000-000008300000}"/>
    <cellStyle name="Normal 45 2 4 3 4 3" xfId="27374" xr:uid="{00000000-0005-0000-0000-0000026B0000}"/>
    <cellStyle name="Normal 45 2 4 3 5" xfId="7258" xr:uid="{00000000-0005-0000-0000-00006B1C0000}"/>
    <cellStyle name="Normal 45 2 4 3 5 3" xfId="22357" xr:uid="{00000000-0005-0000-0000-000069570000}"/>
    <cellStyle name="Normal 45 2 4 3 7" xfId="17344" xr:uid="{00000000-0005-0000-0000-0000D4430000}"/>
    <cellStyle name="Normal 45 2 4 4" xfId="3040" xr:uid="{00000000-0005-0000-0000-0000F10B0000}"/>
    <cellStyle name="Normal 45 2 4 4 2" xfId="13114" xr:uid="{00000000-0005-0000-0000-00004B330000}"/>
    <cellStyle name="Normal 45 2 4 4 2 3" xfId="28209" xr:uid="{00000000-0005-0000-0000-0000456E0000}"/>
    <cellStyle name="Normal 45 2 4 4 3" xfId="8094" xr:uid="{00000000-0005-0000-0000-0000AF1F0000}"/>
    <cellStyle name="Normal 45 2 4 4 3 3" xfId="23192" xr:uid="{00000000-0005-0000-0000-0000AC5A0000}"/>
    <cellStyle name="Normal 45 2 4 4 5" xfId="18179" xr:uid="{00000000-0005-0000-0000-000017470000}"/>
    <cellStyle name="Normal 45 2 4 5" xfId="4733" xr:uid="{00000000-0005-0000-0000-00008E120000}"/>
    <cellStyle name="Normal 45 2 4 5 2" xfId="14785" xr:uid="{00000000-0005-0000-0000-0000D2390000}"/>
    <cellStyle name="Normal 45 2 4 5 2 3" xfId="29880" xr:uid="{00000000-0005-0000-0000-0000CC740000}"/>
    <cellStyle name="Normal 45 2 4 5 3" xfId="9765" xr:uid="{00000000-0005-0000-0000-000036260000}"/>
    <cellStyle name="Normal 45 2 4 5 3 3" xfId="24863" xr:uid="{00000000-0005-0000-0000-000033610000}"/>
    <cellStyle name="Normal 45 2 4 5 5" xfId="19850" xr:uid="{00000000-0005-0000-0000-00009E4D0000}"/>
    <cellStyle name="Normal 45 2 4 6" xfId="11443" xr:uid="{00000000-0005-0000-0000-0000C42C0000}"/>
    <cellStyle name="Normal 45 2 4 6 3" xfId="26538" xr:uid="{00000000-0005-0000-0000-0000BE670000}"/>
    <cellStyle name="Normal 45 2 4 7" xfId="6422" xr:uid="{00000000-0005-0000-0000-000027190000}"/>
    <cellStyle name="Normal 45 2 4 7 3" xfId="21521" xr:uid="{00000000-0005-0000-0000-000025540000}"/>
    <cellStyle name="Normal 45 2 4 9" xfId="16508" xr:uid="{00000000-0005-0000-0000-000090400000}"/>
    <cellStyle name="Normal 45 2 5" xfId="1557" xr:uid="{00000000-0005-0000-0000-000025060000}"/>
    <cellStyle name="Normal 45 2 5 2" xfId="2398" xr:uid="{00000000-0005-0000-0000-00006E090000}"/>
    <cellStyle name="Normal 45 2 5 2 2" xfId="4087" xr:uid="{00000000-0005-0000-0000-000008100000}"/>
    <cellStyle name="Normal 45 2 5 2 2 2" xfId="14160" xr:uid="{00000000-0005-0000-0000-000061370000}"/>
    <cellStyle name="Normal 45 2 5 2 2 2 3" xfId="29255" xr:uid="{00000000-0005-0000-0000-00005B720000}"/>
    <cellStyle name="Normal 45 2 5 2 2 3" xfId="9140" xr:uid="{00000000-0005-0000-0000-0000C5230000}"/>
    <cellStyle name="Normal 45 2 5 2 2 3 3" xfId="24238" xr:uid="{00000000-0005-0000-0000-0000C25E0000}"/>
    <cellStyle name="Normal 45 2 5 2 2 5" xfId="19225" xr:uid="{00000000-0005-0000-0000-00002D4B0000}"/>
    <cellStyle name="Normal 45 2 5 2 3" xfId="5779" xr:uid="{00000000-0005-0000-0000-0000A4160000}"/>
    <cellStyle name="Normal 45 2 5 2 3 2" xfId="15831" xr:uid="{00000000-0005-0000-0000-0000E83D0000}"/>
    <cellStyle name="Normal 45 2 5 2 3 2 3" xfId="30926" xr:uid="{00000000-0005-0000-0000-0000E2780000}"/>
    <cellStyle name="Normal 45 2 5 2 3 3" xfId="10811" xr:uid="{00000000-0005-0000-0000-00004C2A0000}"/>
    <cellStyle name="Normal 45 2 5 2 3 3 3" xfId="25909" xr:uid="{00000000-0005-0000-0000-000049650000}"/>
    <cellStyle name="Normal 45 2 5 2 3 5" xfId="20896" xr:uid="{00000000-0005-0000-0000-0000B4510000}"/>
    <cellStyle name="Normal 45 2 5 2 4" xfId="12489" xr:uid="{00000000-0005-0000-0000-0000DA300000}"/>
    <cellStyle name="Normal 45 2 5 2 4 3" xfId="27584" xr:uid="{00000000-0005-0000-0000-0000D46B0000}"/>
    <cellStyle name="Normal 45 2 5 2 5" xfId="7468" xr:uid="{00000000-0005-0000-0000-00003D1D0000}"/>
    <cellStyle name="Normal 45 2 5 2 5 3" xfId="22567" xr:uid="{00000000-0005-0000-0000-00003B580000}"/>
    <cellStyle name="Normal 45 2 5 2 7" xfId="17554" xr:uid="{00000000-0005-0000-0000-0000A6440000}"/>
    <cellStyle name="Normal 45 2 5 3" xfId="3250" xr:uid="{00000000-0005-0000-0000-0000C30C0000}"/>
    <cellStyle name="Normal 45 2 5 3 2" xfId="13324" xr:uid="{00000000-0005-0000-0000-00001D340000}"/>
    <cellStyle name="Normal 45 2 5 3 2 3" xfId="28419" xr:uid="{00000000-0005-0000-0000-0000176F0000}"/>
    <cellStyle name="Normal 45 2 5 3 3" xfId="8304" xr:uid="{00000000-0005-0000-0000-000081200000}"/>
    <cellStyle name="Normal 45 2 5 3 3 3" xfId="23402" xr:uid="{00000000-0005-0000-0000-00007E5B0000}"/>
    <cellStyle name="Normal 45 2 5 3 5" xfId="18389" xr:uid="{00000000-0005-0000-0000-0000E9470000}"/>
    <cellStyle name="Normal 45 2 5 4" xfId="4943" xr:uid="{00000000-0005-0000-0000-000060130000}"/>
    <cellStyle name="Normal 45 2 5 4 2" xfId="14995" xr:uid="{00000000-0005-0000-0000-0000A43A0000}"/>
    <cellStyle name="Normal 45 2 5 4 2 3" xfId="30090" xr:uid="{00000000-0005-0000-0000-00009E750000}"/>
    <cellStyle name="Normal 45 2 5 4 3" xfId="9975" xr:uid="{00000000-0005-0000-0000-000008270000}"/>
    <cellStyle name="Normal 45 2 5 4 3 3" xfId="25073" xr:uid="{00000000-0005-0000-0000-000005620000}"/>
    <cellStyle name="Normal 45 2 5 4 5" xfId="20060" xr:uid="{00000000-0005-0000-0000-0000704E0000}"/>
    <cellStyle name="Normal 45 2 5 5" xfId="11653" xr:uid="{00000000-0005-0000-0000-0000962D0000}"/>
    <cellStyle name="Normal 45 2 5 5 3" xfId="26748" xr:uid="{00000000-0005-0000-0000-000090680000}"/>
    <cellStyle name="Normal 45 2 5 6" xfId="6632" xr:uid="{00000000-0005-0000-0000-0000F9190000}"/>
    <cellStyle name="Normal 45 2 5 6 3" xfId="21731" xr:uid="{00000000-0005-0000-0000-0000F7540000}"/>
    <cellStyle name="Normal 45 2 5 8" xfId="16718" xr:uid="{00000000-0005-0000-0000-000062410000}"/>
    <cellStyle name="Normal 45 2 6" xfId="1978" xr:uid="{00000000-0005-0000-0000-0000CA070000}"/>
    <cellStyle name="Normal 45 2 6 2" xfId="3669" xr:uid="{00000000-0005-0000-0000-0000660E0000}"/>
    <cellStyle name="Normal 45 2 6 2 2" xfId="13742" xr:uid="{00000000-0005-0000-0000-0000BF350000}"/>
    <cellStyle name="Normal 45 2 6 2 2 3" xfId="28837" xr:uid="{00000000-0005-0000-0000-0000B9700000}"/>
    <cellStyle name="Normal 45 2 6 2 3" xfId="8722" xr:uid="{00000000-0005-0000-0000-000023220000}"/>
    <cellStyle name="Normal 45 2 6 2 3 3" xfId="23820" xr:uid="{00000000-0005-0000-0000-0000205D0000}"/>
    <cellStyle name="Normal 45 2 6 2 5" xfId="18807" xr:uid="{00000000-0005-0000-0000-00008B490000}"/>
    <cellStyle name="Normal 45 2 6 3" xfId="5361" xr:uid="{00000000-0005-0000-0000-000002150000}"/>
    <cellStyle name="Normal 45 2 6 3 2" xfId="15413" xr:uid="{00000000-0005-0000-0000-0000463C0000}"/>
    <cellStyle name="Normal 45 2 6 3 2 3" xfId="30508" xr:uid="{00000000-0005-0000-0000-000040770000}"/>
    <cellStyle name="Normal 45 2 6 3 3" xfId="10393" xr:uid="{00000000-0005-0000-0000-0000AA280000}"/>
    <cellStyle name="Normal 45 2 6 3 3 3" xfId="25491" xr:uid="{00000000-0005-0000-0000-0000A7630000}"/>
    <cellStyle name="Normal 45 2 6 3 5" xfId="20478" xr:uid="{00000000-0005-0000-0000-000012500000}"/>
    <cellStyle name="Normal 45 2 6 4" xfId="12071" xr:uid="{00000000-0005-0000-0000-0000382F0000}"/>
    <cellStyle name="Normal 45 2 6 4 3" xfId="27166" xr:uid="{00000000-0005-0000-0000-0000326A0000}"/>
    <cellStyle name="Normal 45 2 6 5" xfId="7050" xr:uid="{00000000-0005-0000-0000-00009B1B0000}"/>
    <cellStyle name="Normal 45 2 6 5 3" xfId="22149" xr:uid="{00000000-0005-0000-0000-000099560000}"/>
    <cellStyle name="Normal 45 2 6 7" xfId="17136" xr:uid="{00000000-0005-0000-0000-000004430000}"/>
    <cellStyle name="Normal 45 2 7" xfId="2828" xr:uid="{00000000-0005-0000-0000-00001D0B0000}"/>
    <cellStyle name="Normal 45 2 7 2" xfId="12906" xr:uid="{00000000-0005-0000-0000-00007B320000}"/>
    <cellStyle name="Normal 45 2 7 2 3" xfId="28001" xr:uid="{00000000-0005-0000-0000-0000756D0000}"/>
    <cellStyle name="Normal 45 2 7 3" xfId="7886" xr:uid="{00000000-0005-0000-0000-0000DF1E0000}"/>
    <cellStyle name="Normal 45 2 7 3 3" xfId="22984" xr:uid="{00000000-0005-0000-0000-0000DC590000}"/>
    <cellStyle name="Normal 45 2 7 5" xfId="17971" xr:uid="{00000000-0005-0000-0000-000047460000}"/>
    <cellStyle name="Normal 45 2 8" xfId="4522" xr:uid="{00000000-0005-0000-0000-0000BB110000}"/>
    <cellStyle name="Normal 45 2 8 2" xfId="14577" xr:uid="{00000000-0005-0000-0000-000002390000}"/>
    <cellStyle name="Normal 45 2 8 2 3" xfId="29672" xr:uid="{00000000-0005-0000-0000-0000FC730000}"/>
    <cellStyle name="Normal 45 2 8 3" xfId="9557" xr:uid="{00000000-0005-0000-0000-000066250000}"/>
    <cellStyle name="Normal 45 2 8 3 3" xfId="24655" xr:uid="{00000000-0005-0000-0000-000063600000}"/>
    <cellStyle name="Normal 45 2 8 5" xfId="19642" xr:uid="{00000000-0005-0000-0000-0000CE4C0000}"/>
    <cellStyle name="Normal 45 2 9" xfId="11233" xr:uid="{00000000-0005-0000-0000-0000F22B0000}"/>
    <cellStyle name="Normal 45 2 9 3" xfId="26330" xr:uid="{00000000-0005-0000-0000-0000EE660000}"/>
    <cellStyle name="Normal 46" xfId="350" xr:uid="{00000000-0005-0000-0000-000066010000}"/>
    <cellStyle name="Normal 46 2" xfId="852" xr:uid="{00000000-0005-0000-0000-000063030000}"/>
    <cellStyle name="Normal 46 2 10" xfId="6213" xr:uid="{00000000-0005-0000-0000-000056180000}"/>
    <cellStyle name="Normal 46 2 10 3" xfId="21314" xr:uid="{00000000-0005-0000-0000-000056530000}"/>
    <cellStyle name="Normal 46 2 12" xfId="16299" xr:uid="{00000000-0005-0000-0000-0000BF3F0000}"/>
    <cellStyle name="Normal 46 2 2" xfId="1178" xr:uid="{00000000-0005-0000-0000-0000AA040000}"/>
    <cellStyle name="Normal 46 2 2 11" xfId="16353" xr:uid="{00000000-0005-0000-0000-0000F53F0000}"/>
    <cellStyle name="Normal 46 2 2 2" xfId="1286" xr:uid="{00000000-0005-0000-0000-000016050000}"/>
    <cellStyle name="Normal 46 2 2 2 10" xfId="16457" xr:uid="{00000000-0005-0000-0000-00005D400000}"/>
    <cellStyle name="Normal 46 2 2 2 2" xfId="1503" xr:uid="{00000000-0005-0000-0000-0000EF050000}"/>
    <cellStyle name="Normal 46 2 2 2 2 2" xfId="1924" xr:uid="{00000000-0005-0000-0000-000094070000}"/>
    <cellStyle name="Normal 46 2 2 2 2 2 2" xfId="2763" xr:uid="{00000000-0005-0000-0000-0000DB0A0000}"/>
    <cellStyle name="Normal 46 2 2 2 2 2 2 2" xfId="4452" xr:uid="{00000000-0005-0000-0000-000075110000}"/>
    <cellStyle name="Normal 46 2 2 2 2 2 2 2 2" xfId="14525" xr:uid="{00000000-0005-0000-0000-0000CE380000}"/>
    <cellStyle name="Normal 46 2 2 2 2 2 2 2 2 3" xfId="29620" xr:uid="{00000000-0005-0000-0000-0000C8730000}"/>
    <cellStyle name="Normal 46 2 2 2 2 2 2 2 3" xfId="9505" xr:uid="{00000000-0005-0000-0000-000032250000}"/>
    <cellStyle name="Normal 46 2 2 2 2 2 2 2 3 3" xfId="24603" xr:uid="{00000000-0005-0000-0000-00002F600000}"/>
    <cellStyle name="Normal 46 2 2 2 2 2 2 2 5" xfId="19590" xr:uid="{00000000-0005-0000-0000-00009A4C0000}"/>
    <cellStyle name="Normal 46 2 2 2 2 2 2 3" xfId="6144" xr:uid="{00000000-0005-0000-0000-000011180000}"/>
    <cellStyle name="Normal 46 2 2 2 2 2 2 3 2" xfId="16196" xr:uid="{00000000-0005-0000-0000-0000553F0000}"/>
    <cellStyle name="Normal 46 2 2 2 2 2 2 3 3" xfId="11176" xr:uid="{00000000-0005-0000-0000-0000B92B0000}"/>
    <cellStyle name="Normal 46 2 2 2 2 2 2 3 3 3" xfId="26274" xr:uid="{00000000-0005-0000-0000-0000B6660000}"/>
    <cellStyle name="Normal 46 2 2 2 2 2 2 3 5" xfId="21261" xr:uid="{00000000-0005-0000-0000-000021530000}"/>
    <cellStyle name="Normal 46 2 2 2 2 2 2 4" xfId="12854" xr:uid="{00000000-0005-0000-0000-000047320000}"/>
    <cellStyle name="Normal 46 2 2 2 2 2 2 4 3" xfId="27949" xr:uid="{00000000-0005-0000-0000-0000416D0000}"/>
    <cellStyle name="Normal 46 2 2 2 2 2 2 5" xfId="7833" xr:uid="{00000000-0005-0000-0000-0000AA1E0000}"/>
    <cellStyle name="Normal 46 2 2 2 2 2 2 5 3" xfId="22932" xr:uid="{00000000-0005-0000-0000-0000A8590000}"/>
    <cellStyle name="Normal 46 2 2 2 2 2 2 7" xfId="17919" xr:uid="{00000000-0005-0000-0000-000013460000}"/>
    <cellStyle name="Normal 46 2 2 2 2 2 3" xfId="3615" xr:uid="{00000000-0005-0000-0000-0000300E0000}"/>
    <cellStyle name="Normal 46 2 2 2 2 2 3 2" xfId="13689" xr:uid="{00000000-0005-0000-0000-00008A350000}"/>
    <cellStyle name="Normal 46 2 2 2 2 2 3 2 3" xfId="28784" xr:uid="{00000000-0005-0000-0000-000084700000}"/>
    <cellStyle name="Normal 46 2 2 2 2 2 3 3" xfId="8669" xr:uid="{00000000-0005-0000-0000-0000EE210000}"/>
    <cellStyle name="Normal 46 2 2 2 2 2 3 3 3" xfId="23767" xr:uid="{00000000-0005-0000-0000-0000EB5C0000}"/>
    <cellStyle name="Normal 46 2 2 2 2 2 3 5" xfId="18754" xr:uid="{00000000-0005-0000-0000-000056490000}"/>
    <cellStyle name="Normal 46 2 2 2 2 2 4" xfId="5308" xr:uid="{00000000-0005-0000-0000-0000CD140000}"/>
    <cellStyle name="Normal 46 2 2 2 2 2 4 2" xfId="15360" xr:uid="{00000000-0005-0000-0000-0000113C0000}"/>
    <cellStyle name="Normal 46 2 2 2 2 2 4 2 3" xfId="30455" xr:uid="{00000000-0005-0000-0000-00000B770000}"/>
    <cellStyle name="Normal 46 2 2 2 2 2 4 3" xfId="10340" xr:uid="{00000000-0005-0000-0000-000075280000}"/>
    <cellStyle name="Normal 46 2 2 2 2 2 4 3 3" xfId="25438" xr:uid="{00000000-0005-0000-0000-000072630000}"/>
    <cellStyle name="Normal 46 2 2 2 2 2 4 5" xfId="20425" xr:uid="{00000000-0005-0000-0000-0000DD4F0000}"/>
    <cellStyle name="Normal 46 2 2 2 2 2 5" xfId="12018" xr:uid="{00000000-0005-0000-0000-0000032F0000}"/>
    <cellStyle name="Normal 46 2 2 2 2 2 5 3" xfId="27113" xr:uid="{00000000-0005-0000-0000-0000FD690000}"/>
    <cellStyle name="Normal 46 2 2 2 2 2 6" xfId="6997" xr:uid="{00000000-0005-0000-0000-0000661B0000}"/>
    <cellStyle name="Normal 46 2 2 2 2 2 6 3" xfId="22096" xr:uid="{00000000-0005-0000-0000-000064560000}"/>
    <cellStyle name="Normal 46 2 2 2 2 2 8" xfId="17083" xr:uid="{00000000-0005-0000-0000-0000CF420000}"/>
    <cellStyle name="Normal 46 2 2 2 2 3" xfId="2345" xr:uid="{00000000-0005-0000-0000-000039090000}"/>
    <cellStyle name="Normal 46 2 2 2 2 3 2" xfId="4034" xr:uid="{00000000-0005-0000-0000-0000D30F0000}"/>
    <cellStyle name="Normal 46 2 2 2 2 3 2 2" xfId="14107" xr:uid="{00000000-0005-0000-0000-00002C370000}"/>
    <cellStyle name="Normal 46 2 2 2 2 3 2 2 3" xfId="29202" xr:uid="{00000000-0005-0000-0000-000026720000}"/>
    <cellStyle name="Normal 46 2 2 2 2 3 2 3" xfId="9087" xr:uid="{00000000-0005-0000-0000-000090230000}"/>
    <cellStyle name="Normal 46 2 2 2 2 3 2 3 3" xfId="24185" xr:uid="{00000000-0005-0000-0000-00008D5E0000}"/>
    <cellStyle name="Normal 46 2 2 2 2 3 2 5" xfId="19172" xr:uid="{00000000-0005-0000-0000-0000F84A0000}"/>
    <cellStyle name="Normal 46 2 2 2 2 3 3" xfId="5726" xr:uid="{00000000-0005-0000-0000-00006F160000}"/>
    <cellStyle name="Normal 46 2 2 2 2 3 3 2" xfId="15778" xr:uid="{00000000-0005-0000-0000-0000B33D0000}"/>
    <cellStyle name="Normal 46 2 2 2 2 3 3 2 3" xfId="30873" xr:uid="{00000000-0005-0000-0000-0000AD780000}"/>
    <cellStyle name="Normal 46 2 2 2 2 3 3 3" xfId="10758" xr:uid="{00000000-0005-0000-0000-0000172A0000}"/>
    <cellStyle name="Normal 46 2 2 2 2 3 3 3 3" xfId="25856" xr:uid="{00000000-0005-0000-0000-000014650000}"/>
    <cellStyle name="Normal 46 2 2 2 2 3 3 5" xfId="20843" xr:uid="{00000000-0005-0000-0000-00007F510000}"/>
    <cellStyle name="Normal 46 2 2 2 2 3 4" xfId="12436" xr:uid="{00000000-0005-0000-0000-0000A5300000}"/>
    <cellStyle name="Normal 46 2 2 2 2 3 4 3" xfId="27531" xr:uid="{00000000-0005-0000-0000-00009F6B0000}"/>
    <cellStyle name="Normal 46 2 2 2 2 3 5" xfId="7415" xr:uid="{00000000-0005-0000-0000-0000081D0000}"/>
    <cellStyle name="Normal 46 2 2 2 2 3 5 3" xfId="22514" xr:uid="{00000000-0005-0000-0000-000006580000}"/>
    <cellStyle name="Normal 46 2 2 2 2 3 7" xfId="17501" xr:uid="{00000000-0005-0000-0000-000071440000}"/>
    <cellStyle name="Normal 46 2 2 2 2 4" xfId="3197" xr:uid="{00000000-0005-0000-0000-00008E0C0000}"/>
    <cellStyle name="Normal 46 2 2 2 2 4 2" xfId="13271" xr:uid="{00000000-0005-0000-0000-0000E8330000}"/>
    <cellStyle name="Normal 46 2 2 2 2 4 2 3" xfId="28366" xr:uid="{00000000-0005-0000-0000-0000E26E0000}"/>
    <cellStyle name="Normal 46 2 2 2 2 4 3" xfId="8251" xr:uid="{00000000-0005-0000-0000-00004C200000}"/>
    <cellStyle name="Normal 46 2 2 2 2 4 3 3" xfId="23349" xr:uid="{00000000-0005-0000-0000-0000495B0000}"/>
    <cellStyle name="Normal 46 2 2 2 2 4 5" xfId="18336" xr:uid="{00000000-0005-0000-0000-0000B4470000}"/>
    <cellStyle name="Normal 46 2 2 2 2 5" xfId="4890" xr:uid="{00000000-0005-0000-0000-00002B130000}"/>
    <cellStyle name="Normal 46 2 2 2 2 5 2" xfId="14942" xr:uid="{00000000-0005-0000-0000-00006F3A0000}"/>
    <cellStyle name="Normal 46 2 2 2 2 5 2 3" xfId="30037" xr:uid="{00000000-0005-0000-0000-000069750000}"/>
    <cellStyle name="Normal 46 2 2 2 2 5 3" xfId="9922" xr:uid="{00000000-0005-0000-0000-0000D3260000}"/>
    <cellStyle name="Normal 46 2 2 2 2 5 3 3" xfId="25020" xr:uid="{00000000-0005-0000-0000-0000D0610000}"/>
    <cellStyle name="Normal 46 2 2 2 2 5 5" xfId="20007" xr:uid="{00000000-0005-0000-0000-00003B4E0000}"/>
    <cellStyle name="Normal 46 2 2 2 2 6" xfId="11600" xr:uid="{00000000-0005-0000-0000-0000612D0000}"/>
    <cellStyle name="Normal 46 2 2 2 2 6 3" xfId="26695" xr:uid="{00000000-0005-0000-0000-00005B680000}"/>
    <cellStyle name="Normal 46 2 2 2 2 7" xfId="6579" xr:uid="{00000000-0005-0000-0000-0000C4190000}"/>
    <cellStyle name="Normal 46 2 2 2 2 7 3" xfId="21678" xr:uid="{00000000-0005-0000-0000-0000C2540000}"/>
    <cellStyle name="Normal 46 2 2 2 2 9" xfId="16665" xr:uid="{00000000-0005-0000-0000-00002D410000}"/>
    <cellStyle name="Normal 46 2 2 2 3" xfId="1716" xr:uid="{00000000-0005-0000-0000-0000C4060000}"/>
    <cellStyle name="Normal 46 2 2 2 3 2" xfId="2555" xr:uid="{00000000-0005-0000-0000-00000B0A0000}"/>
    <cellStyle name="Normal 46 2 2 2 3 2 2" xfId="4244" xr:uid="{00000000-0005-0000-0000-0000A5100000}"/>
    <cellStyle name="Normal 46 2 2 2 3 2 2 2" xfId="14317" xr:uid="{00000000-0005-0000-0000-0000FE370000}"/>
    <cellStyle name="Normal 46 2 2 2 3 2 2 2 3" xfId="29412" xr:uid="{00000000-0005-0000-0000-0000F8720000}"/>
    <cellStyle name="Normal 46 2 2 2 3 2 2 3" xfId="9297" xr:uid="{00000000-0005-0000-0000-000062240000}"/>
    <cellStyle name="Normal 46 2 2 2 3 2 2 3 3" xfId="24395" xr:uid="{00000000-0005-0000-0000-00005F5F0000}"/>
    <cellStyle name="Normal 46 2 2 2 3 2 2 5" xfId="19382" xr:uid="{00000000-0005-0000-0000-0000CA4B0000}"/>
    <cellStyle name="Normal 46 2 2 2 3 2 3" xfId="5936" xr:uid="{00000000-0005-0000-0000-000041170000}"/>
    <cellStyle name="Normal 46 2 2 2 3 2 3 2" xfId="15988" xr:uid="{00000000-0005-0000-0000-0000853E0000}"/>
    <cellStyle name="Normal 46 2 2 2 3 2 3 2 3" xfId="31083" xr:uid="{00000000-0005-0000-0000-00007F790000}"/>
    <cellStyle name="Normal 46 2 2 2 3 2 3 3" xfId="10968" xr:uid="{00000000-0005-0000-0000-0000E92A0000}"/>
    <cellStyle name="Normal 46 2 2 2 3 2 3 3 3" xfId="26066" xr:uid="{00000000-0005-0000-0000-0000E6650000}"/>
    <cellStyle name="Normal 46 2 2 2 3 2 3 5" xfId="21053" xr:uid="{00000000-0005-0000-0000-000051520000}"/>
    <cellStyle name="Normal 46 2 2 2 3 2 4" xfId="12646" xr:uid="{00000000-0005-0000-0000-000077310000}"/>
    <cellStyle name="Normal 46 2 2 2 3 2 4 3" xfId="27741" xr:uid="{00000000-0005-0000-0000-0000716C0000}"/>
    <cellStyle name="Normal 46 2 2 2 3 2 5" xfId="7625" xr:uid="{00000000-0005-0000-0000-0000DA1D0000}"/>
    <cellStyle name="Normal 46 2 2 2 3 2 5 3" xfId="22724" xr:uid="{00000000-0005-0000-0000-0000D8580000}"/>
    <cellStyle name="Normal 46 2 2 2 3 2 7" xfId="17711" xr:uid="{00000000-0005-0000-0000-000043450000}"/>
    <cellStyle name="Normal 46 2 2 2 3 3" xfId="3407" xr:uid="{00000000-0005-0000-0000-0000600D0000}"/>
    <cellStyle name="Normal 46 2 2 2 3 3 2" xfId="13481" xr:uid="{00000000-0005-0000-0000-0000BA340000}"/>
    <cellStyle name="Normal 46 2 2 2 3 3 2 3" xfId="28576" xr:uid="{00000000-0005-0000-0000-0000B46F0000}"/>
    <cellStyle name="Normal 46 2 2 2 3 3 3" xfId="8461" xr:uid="{00000000-0005-0000-0000-00001E210000}"/>
    <cellStyle name="Normal 46 2 2 2 3 3 3 3" xfId="23559" xr:uid="{00000000-0005-0000-0000-00001B5C0000}"/>
    <cellStyle name="Normal 46 2 2 2 3 3 5" xfId="18546" xr:uid="{00000000-0005-0000-0000-000086480000}"/>
    <cellStyle name="Normal 46 2 2 2 3 4" xfId="5100" xr:uid="{00000000-0005-0000-0000-0000FD130000}"/>
    <cellStyle name="Normal 46 2 2 2 3 4 2" xfId="15152" xr:uid="{00000000-0005-0000-0000-0000413B0000}"/>
    <cellStyle name="Normal 46 2 2 2 3 4 2 3" xfId="30247" xr:uid="{00000000-0005-0000-0000-00003B760000}"/>
    <cellStyle name="Normal 46 2 2 2 3 4 3" xfId="10132" xr:uid="{00000000-0005-0000-0000-0000A5270000}"/>
    <cellStyle name="Normal 46 2 2 2 3 4 3 3" xfId="25230" xr:uid="{00000000-0005-0000-0000-0000A2620000}"/>
    <cellStyle name="Normal 46 2 2 2 3 4 5" xfId="20217" xr:uid="{00000000-0005-0000-0000-00000D4F0000}"/>
    <cellStyle name="Normal 46 2 2 2 3 5" xfId="11810" xr:uid="{00000000-0005-0000-0000-0000332E0000}"/>
    <cellStyle name="Normal 46 2 2 2 3 5 3" xfId="26905" xr:uid="{00000000-0005-0000-0000-00002D690000}"/>
    <cellStyle name="Normal 46 2 2 2 3 6" xfId="6789" xr:uid="{00000000-0005-0000-0000-0000961A0000}"/>
    <cellStyle name="Normal 46 2 2 2 3 6 3" xfId="21888" xr:uid="{00000000-0005-0000-0000-000094550000}"/>
    <cellStyle name="Normal 46 2 2 2 3 8" xfId="16875" xr:uid="{00000000-0005-0000-0000-0000FF410000}"/>
    <cellStyle name="Normal 46 2 2 2 4" xfId="2137" xr:uid="{00000000-0005-0000-0000-000069080000}"/>
    <cellStyle name="Normal 46 2 2 2 4 2" xfId="3826" xr:uid="{00000000-0005-0000-0000-0000030F0000}"/>
    <cellStyle name="Normal 46 2 2 2 4 2 2" xfId="13899" xr:uid="{00000000-0005-0000-0000-00005C360000}"/>
    <cellStyle name="Normal 46 2 2 2 4 2 2 3" xfId="28994" xr:uid="{00000000-0005-0000-0000-000056710000}"/>
    <cellStyle name="Normal 46 2 2 2 4 2 3" xfId="8879" xr:uid="{00000000-0005-0000-0000-0000C0220000}"/>
    <cellStyle name="Normal 46 2 2 2 4 2 3 3" xfId="23977" xr:uid="{00000000-0005-0000-0000-0000BD5D0000}"/>
    <cellStyle name="Normal 46 2 2 2 4 2 5" xfId="18964" xr:uid="{00000000-0005-0000-0000-0000284A0000}"/>
    <cellStyle name="Normal 46 2 2 2 4 3" xfId="5518" xr:uid="{00000000-0005-0000-0000-00009F150000}"/>
    <cellStyle name="Normal 46 2 2 2 4 3 2" xfId="15570" xr:uid="{00000000-0005-0000-0000-0000E33C0000}"/>
    <cellStyle name="Normal 46 2 2 2 4 3 2 3" xfId="30665" xr:uid="{00000000-0005-0000-0000-0000DD770000}"/>
    <cellStyle name="Normal 46 2 2 2 4 3 3" xfId="10550" xr:uid="{00000000-0005-0000-0000-000047290000}"/>
    <cellStyle name="Normal 46 2 2 2 4 3 3 3" xfId="25648" xr:uid="{00000000-0005-0000-0000-000044640000}"/>
    <cellStyle name="Normal 46 2 2 2 4 3 5" xfId="20635" xr:uid="{00000000-0005-0000-0000-0000AF500000}"/>
    <cellStyle name="Normal 46 2 2 2 4 4" xfId="12228" xr:uid="{00000000-0005-0000-0000-0000D52F0000}"/>
    <cellStyle name="Normal 46 2 2 2 4 4 3" xfId="27323" xr:uid="{00000000-0005-0000-0000-0000CF6A0000}"/>
    <cellStyle name="Normal 46 2 2 2 4 5" xfId="7207" xr:uid="{00000000-0005-0000-0000-0000381C0000}"/>
    <cellStyle name="Normal 46 2 2 2 4 5 3" xfId="22306" xr:uid="{00000000-0005-0000-0000-000036570000}"/>
    <cellStyle name="Normal 46 2 2 2 4 7" xfId="17293" xr:uid="{00000000-0005-0000-0000-0000A1430000}"/>
    <cellStyle name="Normal 46 2 2 2 5" xfId="2989" xr:uid="{00000000-0005-0000-0000-0000BE0B0000}"/>
    <cellStyle name="Normal 46 2 2 2 5 2" xfId="13063" xr:uid="{00000000-0005-0000-0000-000018330000}"/>
    <cellStyle name="Normal 46 2 2 2 5 2 3" xfId="28158" xr:uid="{00000000-0005-0000-0000-0000126E0000}"/>
    <cellStyle name="Normal 46 2 2 2 5 3" xfId="8043" xr:uid="{00000000-0005-0000-0000-00007C1F0000}"/>
    <cellStyle name="Normal 46 2 2 2 5 3 3" xfId="23141" xr:uid="{00000000-0005-0000-0000-0000795A0000}"/>
    <cellStyle name="Normal 46 2 2 2 5 5" xfId="18128" xr:uid="{00000000-0005-0000-0000-0000E4460000}"/>
    <cellStyle name="Normal 46 2 2 2 6" xfId="4682" xr:uid="{00000000-0005-0000-0000-00005B120000}"/>
    <cellStyle name="Normal 46 2 2 2 6 2" xfId="14734" xr:uid="{00000000-0005-0000-0000-00009F390000}"/>
    <cellStyle name="Normal 46 2 2 2 6 2 3" xfId="29829" xr:uid="{00000000-0005-0000-0000-000099740000}"/>
    <cellStyle name="Normal 46 2 2 2 6 3" xfId="9714" xr:uid="{00000000-0005-0000-0000-000003260000}"/>
    <cellStyle name="Normal 46 2 2 2 6 3 3" xfId="24812" xr:uid="{00000000-0005-0000-0000-000000610000}"/>
    <cellStyle name="Normal 46 2 2 2 6 5" xfId="19799" xr:uid="{00000000-0005-0000-0000-00006B4D0000}"/>
    <cellStyle name="Normal 46 2 2 2 7" xfId="11392" xr:uid="{00000000-0005-0000-0000-0000912C0000}"/>
    <cellStyle name="Normal 46 2 2 2 7 3" xfId="26487" xr:uid="{00000000-0005-0000-0000-00008B670000}"/>
    <cellStyle name="Normal 46 2 2 2 8" xfId="6371" xr:uid="{00000000-0005-0000-0000-0000F4180000}"/>
    <cellStyle name="Normal 46 2 2 2 8 3" xfId="21470" xr:uid="{00000000-0005-0000-0000-0000F2530000}"/>
    <cellStyle name="Normal 46 2 2 3" xfId="1399" xr:uid="{00000000-0005-0000-0000-000087050000}"/>
    <cellStyle name="Normal 46 2 2 3 2" xfId="1820" xr:uid="{00000000-0005-0000-0000-00002C070000}"/>
    <cellStyle name="Normal 46 2 2 3 2 2" xfId="2659" xr:uid="{00000000-0005-0000-0000-0000730A0000}"/>
    <cellStyle name="Normal 46 2 2 3 2 2 2" xfId="4348" xr:uid="{00000000-0005-0000-0000-00000D110000}"/>
    <cellStyle name="Normal 46 2 2 3 2 2 2 2" xfId="14421" xr:uid="{00000000-0005-0000-0000-000066380000}"/>
    <cellStyle name="Normal 46 2 2 3 2 2 2 2 3" xfId="29516" xr:uid="{00000000-0005-0000-0000-000060730000}"/>
    <cellStyle name="Normal 46 2 2 3 2 2 2 3" xfId="9401" xr:uid="{00000000-0005-0000-0000-0000CA240000}"/>
    <cellStyle name="Normal 46 2 2 3 2 2 2 3 3" xfId="24499" xr:uid="{00000000-0005-0000-0000-0000C75F0000}"/>
    <cellStyle name="Normal 46 2 2 3 2 2 2 5" xfId="19486" xr:uid="{00000000-0005-0000-0000-0000324C0000}"/>
    <cellStyle name="Normal 46 2 2 3 2 2 3" xfId="6040" xr:uid="{00000000-0005-0000-0000-0000A9170000}"/>
    <cellStyle name="Normal 46 2 2 3 2 2 3 2" xfId="16092" xr:uid="{00000000-0005-0000-0000-0000ED3E0000}"/>
    <cellStyle name="Normal 46 2 2 3 2 2 3 2 3" xfId="31187" xr:uid="{00000000-0005-0000-0000-0000E7790000}"/>
    <cellStyle name="Normal 46 2 2 3 2 2 3 3" xfId="11072" xr:uid="{00000000-0005-0000-0000-0000512B0000}"/>
    <cellStyle name="Normal 46 2 2 3 2 2 3 3 3" xfId="26170" xr:uid="{00000000-0005-0000-0000-00004E660000}"/>
    <cellStyle name="Normal 46 2 2 3 2 2 3 5" xfId="21157" xr:uid="{00000000-0005-0000-0000-0000B9520000}"/>
    <cellStyle name="Normal 46 2 2 3 2 2 4" xfId="12750" xr:uid="{00000000-0005-0000-0000-0000DF310000}"/>
    <cellStyle name="Normal 46 2 2 3 2 2 4 3" xfId="27845" xr:uid="{00000000-0005-0000-0000-0000D96C0000}"/>
    <cellStyle name="Normal 46 2 2 3 2 2 5" xfId="7729" xr:uid="{00000000-0005-0000-0000-0000421E0000}"/>
    <cellStyle name="Normal 46 2 2 3 2 2 5 3" xfId="22828" xr:uid="{00000000-0005-0000-0000-000040590000}"/>
    <cellStyle name="Normal 46 2 2 3 2 2 7" xfId="17815" xr:uid="{00000000-0005-0000-0000-0000AB450000}"/>
    <cellStyle name="Normal 46 2 2 3 2 3" xfId="3511" xr:uid="{00000000-0005-0000-0000-0000C80D0000}"/>
    <cellStyle name="Normal 46 2 2 3 2 3 2" xfId="13585" xr:uid="{00000000-0005-0000-0000-000022350000}"/>
    <cellStyle name="Normal 46 2 2 3 2 3 2 3" xfId="28680" xr:uid="{00000000-0005-0000-0000-00001C700000}"/>
    <cellStyle name="Normal 46 2 2 3 2 3 3" xfId="8565" xr:uid="{00000000-0005-0000-0000-000086210000}"/>
    <cellStyle name="Normal 46 2 2 3 2 3 3 3" xfId="23663" xr:uid="{00000000-0005-0000-0000-0000835C0000}"/>
    <cellStyle name="Normal 46 2 2 3 2 3 5" xfId="18650" xr:uid="{00000000-0005-0000-0000-0000EE480000}"/>
    <cellStyle name="Normal 46 2 2 3 2 4" xfId="5204" xr:uid="{00000000-0005-0000-0000-000065140000}"/>
    <cellStyle name="Normal 46 2 2 3 2 4 2" xfId="15256" xr:uid="{00000000-0005-0000-0000-0000A93B0000}"/>
    <cellStyle name="Normal 46 2 2 3 2 4 2 3" xfId="30351" xr:uid="{00000000-0005-0000-0000-0000A3760000}"/>
    <cellStyle name="Normal 46 2 2 3 2 4 3" xfId="10236" xr:uid="{00000000-0005-0000-0000-00000D280000}"/>
    <cellStyle name="Normal 46 2 2 3 2 4 3 3" xfId="25334" xr:uid="{00000000-0005-0000-0000-00000A630000}"/>
    <cellStyle name="Normal 46 2 2 3 2 4 5" xfId="20321" xr:uid="{00000000-0005-0000-0000-0000754F0000}"/>
    <cellStyle name="Normal 46 2 2 3 2 5" xfId="11914" xr:uid="{00000000-0005-0000-0000-00009B2E0000}"/>
    <cellStyle name="Normal 46 2 2 3 2 5 3" xfId="27009" xr:uid="{00000000-0005-0000-0000-000095690000}"/>
    <cellStyle name="Normal 46 2 2 3 2 6" xfId="6893" xr:uid="{00000000-0005-0000-0000-0000FE1A0000}"/>
    <cellStyle name="Normal 46 2 2 3 2 6 3" xfId="21992" xr:uid="{00000000-0005-0000-0000-0000FC550000}"/>
    <cellStyle name="Normal 46 2 2 3 2 8" xfId="16979" xr:uid="{00000000-0005-0000-0000-000067420000}"/>
    <cellStyle name="Normal 46 2 2 3 3" xfId="2241" xr:uid="{00000000-0005-0000-0000-0000D1080000}"/>
    <cellStyle name="Normal 46 2 2 3 3 2" xfId="3930" xr:uid="{00000000-0005-0000-0000-00006B0F0000}"/>
    <cellStyle name="Normal 46 2 2 3 3 2 2" xfId="14003" xr:uid="{00000000-0005-0000-0000-0000C4360000}"/>
    <cellStyle name="Normal 46 2 2 3 3 2 2 3" xfId="29098" xr:uid="{00000000-0005-0000-0000-0000BE710000}"/>
    <cellStyle name="Normal 46 2 2 3 3 2 3" xfId="8983" xr:uid="{00000000-0005-0000-0000-000028230000}"/>
    <cellStyle name="Normal 46 2 2 3 3 2 3 3" xfId="24081" xr:uid="{00000000-0005-0000-0000-0000255E0000}"/>
    <cellStyle name="Normal 46 2 2 3 3 2 5" xfId="19068" xr:uid="{00000000-0005-0000-0000-0000904A0000}"/>
    <cellStyle name="Normal 46 2 2 3 3 3" xfId="5622" xr:uid="{00000000-0005-0000-0000-000007160000}"/>
    <cellStyle name="Normal 46 2 2 3 3 3 2" xfId="15674" xr:uid="{00000000-0005-0000-0000-00004B3D0000}"/>
    <cellStyle name="Normal 46 2 2 3 3 3 2 3" xfId="30769" xr:uid="{00000000-0005-0000-0000-000045780000}"/>
    <cellStyle name="Normal 46 2 2 3 3 3 3" xfId="10654" xr:uid="{00000000-0005-0000-0000-0000AF290000}"/>
    <cellStyle name="Normal 46 2 2 3 3 3 3 3" xfId="25752" xr:uid="{00000000-0005-0000-0000-0000AC640000}"/>
    <cellStyle name="Normal 46 2 2 3 3 3 5" xfId="20739" xr:uid="{00000000-0005-0000-0000-000017510000}"/>
    <cellStyle name="Normal 46 2 2 3 3 4" xfId="12332" xr:uid="{00000000-0005-0000-0000-00003D300000}"/>
    <cellStyle name="Normal 46 2 2 3 3 4 3" xfId="27427" xr:uid="{00000000-0005-0000-0000-0000376B0000}"/>
    <cellStyle name="Normal 46 2 2 3 3 5" xfId="7311" xr:uid="{00000000-0005-0000-0000-0000A01C0000}"/>
    <cellStyle name="Normal 46 2 2 3 3 5 3" xfId="22410" xr:uid="{00000000-0005-0000-0000-00009E570000}"/>
    <cellStyle name="Normal 46 2 2 3 3 7" xfId="17397" xr:uid="{00000000-0005-0000-0000-000009440000}"/>
    <cellStyle name="Normal 46 2 2 3 4" xfId="3093" xr:uid="{00000000-0005-0000-0000-0000260C0000}"/>
    <cellStyle name="Normal 46 2 2 3 4 2" xfId="13167" xr:uid="{00000000-0005-0000-0000-000080330000}"/>
    <cellStyle name="Normal 46 2 2 3 4 2 3" xfId="28262" xr:uid="{00000000-0005-0000-0000-00007A6E0000}"/>
    <cellStyle name="Normal 46 2 2 3 4 3" xfId="8147" xr:uid="{00000000-0005-0000-0000-0000E41F0000}"/>
    <cellStyle name="Normal 46 2 2 3 4 3 3" xfId="23245" xr:uid="{00000000-0005-0000-0000-0000E15A0000}"/>
    <cellStyle name="Normal 46 2 2 3 4 5" xfId="18232" xr:uid="{00000000-0005-0000-0000-00004C470000}"/>
    <cellStyle name="Normal 46 2 2 3 5" xfId="4786" xr:uid="{00000000-0005-0000-0000-0000C3120000}"/>
    <cellStyle name="Normal 46 2 2 3 5 2" xfId="14838" xr:uid="{00000000-0005-0000-0000-0000073A0000}"/>
    <cellStyle name="Normal 46 2 2 3 5 2 3" xfId="29933" xr:uid="{00000000-0005-0000-0000-000001750000}"/>
    <cellStyle name="Normal 46 2 2 3 5 3" xfId="9818" xr:uid="{00000000-0005-0000-0000-00006B260000}"/>
    <cellStyle name="Normal 46 2 2 3 5 3 3" xfId="24916" xr:uid="{00000000-0005-0000-0000-000068610000}"/>
    <cellStyle name="Normal 46 2 2 3 5 5" xfId="19903" xr:uid="{00000000-0005-0000-0000-0000D34D0000}"/>
    <cellStyle name="Normal 46 2 2 3 6" xfId="11496" xr:uid="{00000000-0005-0000-0000-0000F92C0000}"/>
    <cellStyle name="Normal 46 2 2 3 6 3" xfId="26591" xr:uid="{00000000-0005-0000-0000-0000F3670000}"/>
    <cellStyle name="Normal 46 2 2 3 7" xfId="6475" xr:uid="{00000000-0005-0000-0000-00005C190000}"/>
    <cellStyle name="Normal 46 2 2 3 7 3" xfId="21574" xr:uid="{00000000-0005-0000-0000-00005A540000}"/>
    <cellStyle name="Normal 46 2 2 3 9" xfId="16561" xr:uid="{00000000-0005-0000-0000-0000C5400000}"/>
    <cellStyle name="Normal 46 2 2 4" xfId="1612" xr:uid="{00000000-0005-0000-0000-00005C060000}"/>
    <cellStyle name="Normal 46 2 2 4 2" xfId="2451" xr:uid="{00000000-0005-0000-0000-0000A3090000}"/>
    <cellStyle name="Normal 46 2 2 4 2 2" xfId="4140" xr:uid="{00000000-0005-0000-0000-00003D100000}"/>
    <cellStyle name="Normal 46 2 2 4 2 2 2" xfId="14213" xr:uid="{00000000-0005-0000-0000-000096370000}"/>
    <cellStyle name="Normal 46 2 2 4 2 2 2 3" xfId="29308" xr:uid="{00000000-0005-0000-0000-000090720000}"/>
    <cellStyle name="Normal 46 2 2 4 2 2 3" xfId="9193" xr:uid="{00000000-0005-0000-0000-0000FA230000}"/>
    <cellStyle name="Normal 46 2 2 4 2 2 3 3" xfId="24291" xr:uid="{00000000-0005-0000-0000-0000F75E0000}"/>
    <cellStyle name="Normal 46 2 2 4 2 2 5" xfId="19278" xr:uid="{00000000-0005-0000-0000-0000624B0000}"/>
    <cellStyle name="Normal 46 2 2 4 2 3" xfId="5832" xr:uid="{00000000-0005-0000-0000-0000D9160000}"/>
    <cellStyle name="Normal 46 2 2 4 2 3 2" xfId="15884" xr:uid="{00000000-0005-0000-0000-00001D3E0000}"/>
    <cellStyle name="Normal 46 2 2 4 2 3 2 3" xfId="30979" xr:uid="{00000000-0005-0000-0000-000017790000}"/>
    <cellStyle name="Normal 46 2 2 4 2 3 3" xfId="10864" xr:uid="{00000000-0005-0000-0000-0000812A0000}"/>
    <cellStyle name="Normal 46 2 2 4 2 3 3 3" xfId="25962" xr:uid="{00000000-0005-0000-0000-00007E650000}"/>
    <cellStyle name="Normal 46 2 2 4 2 3 5" xfId="20949" xr:uid="{00000000-0005-0000-0000-0000E9510000}"/>
    <cellStyle name="Normal 46 2 2 4 2 4" xfId="12542" xr:uid="{00000000-0005-0000-0000-00000F310000}"/>
    <cellStyle name="Normal 46 2 2 4 2 4 3" xfId="27637" xr:uid="{00000000-0005-0000-0000-0000096C0000}"/>
    <cellStyle name="Normal 46 2 2 4 2 5" xfId="7521" xr:uid="{00000000-0005-0000-0000-0000721D0000}"/>
    <cellStyle name="Normal 46 2 2 4 2 5 3" xfId="22620" xr:uid="{00000000-0005-0000-0000-000070580000}"/>
    <cellStyle name="Normal 46 2 2 4 2 7" xfId="17607" xr:uid="{00000000-0005-0000-0000-0000DB440000}"/>
    <cellStyle name="Normal 46 2 2 4 3" xfId="3303" xr:uid="{00000000-0005-0000-0000-0000F80C0000}"/>
    <cellStyle name="Normal 46 2 2 4 3 2" xfId="13377" xr:uid="{00000000-0005-0000-0000-000052340000}"/>
    <cellStyle name="Normal 46 2 2 4 3 2 3" xfId="28472" xr:uid="{00000000-0005-0000-0000-00004C6F0000}"/>
    <cellStyle name="Normal 46 2 2 4 3 3" xfId="8357" xr:uid="{00000000-0005-0000-0000-0000B6200000}"/>
    <cellStyle name="Normal 46 2 2 4 3 3 3" xfId="23455" xr:uid="{00000000-0005-0000-0000-0000B35B0000}"/>
    <cellStyle name="Normal 46 2 2 4 3 5" xfId="18442" xr:uid="{00000000-0005-0000-0000-00001E480000}"/>
    <cellStyle name="Normal 46 2 2 4 4" xfId="4996" xr:uid="{00000000-0005-0000-0000-000095130000}"/>
    <cellStyle name="Normal 46 2 2 4 4 2" xfId="15048" xr:uid="{00000000-0005-0000-0000-0000D93A0000}"/>
    <cellStyle name="Normal 46 2 2 4 4 2 3" xfId="30143" xr:uid="{00000000-0005-0000-0000-0000D3750000}"/>
    <cellStyle name="Normal 46 2 2 4 4 3" xfId="10028" xr:uid="{00000000-0005-0000-0000-00003D270000}"/>
    <cellStyle name="Normal 46 2 2 4 4 3 3" xfId="25126" xr:uid="{00000000-0005-0000-0000-00003A620000}"/>
    <cellStyle name="Normal 46 2 2 4 4 5" xfId="20113" xr:uid="{00000000-0005-0000-0000-0000A54E0000}"/>
    <cellStyle name="Normal 46 2 2 4 5" xfId="11706" xr:uid="{00000000-0005-0000-0000-0000CB2D0000}"/>
    <cellStyle name="Normal 46 2 2 4 5 3" xfId="26801" xr:uid="{00000000-0005-0000-0000-0000C5680000}"/>
    <cellStyle name="Normal 46 2 2 4 6" xfId="6685" xr:uid="{00000000-0005-0000-0000-00002E1A0000}"/>
    <cellStyle name="Normal 46 2 2 4 6 3" xfId="21784" xr:uid="{00000000-0005-0000-0000-00002C550000}"/>
    <cellStyle name="Normal 46 2 2 4 8" xfId="16771" xr:uid="{00000000-0005-0000-0000-000097410000}"/>
    <cellStyle name="Normal 46 2 2 5" xfId="2033" xr:uid="{00000000-0005-0000-0000-000001080000}"/>
    <cellStyle name="Normal 46 2 2 5 2" xfId="3722" xr:uid="{00000000-0005-0000-0000-00009B0E0000}"/>
    <cellStyle name="Normal 46 2 2 5 2 2" xfId="13795" xr:uid="{00000000-0005-0000-0000-0000F4350000}"/>
    <cellStyle name="Normal 46 2 2 5 2 2 3" xfId="28890" xr:uid="{00000000-0005-0000-0000-0000EE700000}"/>
    <cellStyle name="Normal 46 2 2 5 2 3" xfId="8775" xr:uid="{00000000-0005-0000-0000-000058220000}"/>
    <cellStyle name="Normal 46 2 2 5 2 3 3" xfId="23873" xr:uid="{00000000-0005-0000-0000-0000555D0000}"/>
    <cellStyle name="Normal 46 2 2 5 2 5" xfId="18860" xr:uid="{00000000-0005-0000-0000-0000C0490000}"/>
    <cellStyle name="Normal 46 2 2 5 3" xfId="5414" xr:uid="{00000000-0005-0000-0000-000037150000}"/>
    <cellStyle name="Normal 46 2 2 5 3 2" xfId="15466" xr:uid="{00000000-0005-0000-0000-00007B3C0000}"/>
    <cellStyle name="Normal 46 2 2 5 3 2 3" xfId="30561" xr:uid="{00000000-0005-0000-0000-000075770000}"/>
    <cellStyle name="Normal 46 2 2 5 3 3" xfId="10446" xr:uid="{00000000-0005-0000-0000-0000DF280000}"/>
    <cellStyle name="Normal 46 2 2 5 3 3 3" xfId="25544" xr:uid="{00000000-0005-0000-0000-0000DC630000}"/>
    <cellStyle name="Normal 46 2 2 5 3 5" xfId="20531" xr:uid="{00000000-0005-0000-0000-000047500000}"/>
    <cellStyle name="Normal 46 2 2 5 4" xfId="12124" xr:uid="{00000000-0005-0000-0000-00006D2F0000}"/>
    <cellStyle name="Normal 46 2 2 5 4 3" xfId="27219" xr:uid="{00000000-0005-0000-0000-0000676A0000}"/>
    <cellStyle name="Normal 46 2 2 5 5" xfId="7103" xr:uid="{00000000-0005-0000-0000-0000D01B0000}"/>
    <cellStyle name="Normal 46 2 2 5 5 3" xfId="22202" xr:uid="{00000000-0005-0000-0000-0000CE560000}"/>
    <cellStyle name="Normal 46 2 2 5 7" xfId="17189" xr:uid="{00000000-0005-0000-0000-000039430000}"/>
    <cellStyle name="Normal 46 2 2 6" xfId="2885" xr:uid="{00000000-0005-0000-0000-0000560B0000}"/>
    <cellStyle name="Normal 46 2 2 6 2" xfId="12959" xr:uid="{00000000-0005-0000-0000-0000B0320000}"/>
    <cellStyle name="Normal 46 2 2 6 2 3" xfId="28054" xr:uid="{00000000-0005-0000-0000-0000AA6D0000}"/>
    <cellStyle name="Normal 46 2 2 6 3" xfId="7939" xr:uid="{00000000-0005-0000-0000-0000141F0000}"/>
    <cellStyle name="Normal 46 2 2 6 3 3" xfId="23037" xr:uid="{00000000-0005-0000-0000-0000115A0000}"/>
    <cellStyle name="Normal 46 2 2 6 5" xfId="18024" xr:uid="{00000000-0005-0000-0000-00007C460000}"/>
    <cellStyle name="Normal 46 2 2 7" xfId="4578" xr:uid="{00000000-0005-0000-0000-0000F3110000}"/>
    <cellStyle name="Normal 46 2 2 7 2" xfId="14630" xr:uid="{00000000-0005-0000-0000-000037390000}"/>
    <cellStyle name="Normal 46 2 2 7 2 3" xfId="29725" xr:uid="{00000000-0005-0000-0000-000031740000}"/>
    <cellStyle name="Normal 46 2 2 7 3" xfId="9610" xr:uid="{00000000-0005-0000-0000-00009B250000}"/>
    <cellStyle name="Normal 46 2 2 7 3 3" xfId="24708" xr:uid="{00000000-0005-0000-0000-000098600000}"/>
    <cellStyle name="Normal 46 2 2 7 5" xfId="19695" xr:uid="{00000000-0005-0000-0000-0000034D0000}"/>
    <cellStyle name="Normal 46 2 2 8" xfId="11288" xr:uid="{00000000-0005-0000-0000-0000292C0000}"/>
    <cellStyle name="Normal 46 2 2 8 3" xfId="26383" xr:uid="{00000000-0005-0000-0000-000023670000}"/>
    <cellStyle name="Normal 46 2 2 9" xfId="6267" xr:uid="{00000000-0005-0000-0000-00008C180000}"/>
    <cellStyle name="Normal 46 2 2 9 3" xfId="21366" xr:uid="{00000000-0005-0000-0000-00008A530000}"/>
    <cellStyle name="Normal 46 2 3" xfId="1232" xr:uid="{00000000-0005-0000-0000-0000E0040000}"/>
    <cellStyle name="Normal 46 2 3 10" xfId="16405" xr:uid="{00000000-0005-0000-0000-000029400000}"/>
    <cellStyle name="Normal 46 2 3 2" xfId="1451" xr:uid="{00000000-0005-0000-0000-0000BB050000}"/>
    <cellStyle name="Normal 46 2 3 2 2" xfId="1872" xr:uid="{00000000-0005-0000-0000-000060070000}"/>
    <cellStyle name="Normal 46 2 3 2 2 2" xfId="2711" xr:uid="{00000000-0005-0000-0000-0000A70A0000}"/>
    <cellStyle name="Normal 46 2 3 2 2 2 2" xfId="4400" xr:uid="{00000000-0005-0000-0000-000041110000}"/>
    <cellStyle name="Normal 46 2 3 2 2 2 2 2" xfId="14473" xr:uid="{00000000-0005-0000-0000-00009A380000}"/>
    <cellStyle name="Normal 46 2 3 2 2 2 2 2 3" xfId="29568" xr:uid="{00000000-0005-0000-0000-000094730000}"/>
    <cellStyle name="Normal 46 2 3 2 2 2 2 3" xfId="9453" xr:uid="{00000000-0005-0000-0000-0000FE240000}"/>
    <cellStyle name="Normal 46 2 3 2 2 2 2 3 3" xfId="24551" xr:uid="{00000000-0005-0000-0000-0000FB5F0000}"/>
    <cellStyle name="Normal 46 2 3 2 2 2 2 5" xfId="19538" xr:uid="{00000000-0005-0000-0000-0000664C0000}"/>
    <cellStyle name="Normal 46 2 3 2 2 2 3" xfId="6092" xr:uid="{00000000-0005-0000-0000-0000DD170000}"/>
    <cellStyle name="Normal 46 2 3 2 2 2 3 2" xfId="16144" xr:uid="{00000000-0005-0000-0000-0000213F0000}"/>
    <cellStyle name="Normal 46 2 3 2 2 2 3 2 3" xfId="31239" xr:uid="{00000000-0005-0000-0000-00001B7A0000}"/>
    <cellStyle name="Normal 46 2 3 2 2 2 3 3" xfId="11124" xr:uid="{00000000-0005-0000-0000-0000852B0000}"/>
    <cellStyle name="Normal 46 2 3 2 2 2 3 3 3" xfId="26222" xr:uid="{00000000-0005-0000-0000-000082660000}"/>
    <cellStyle name="Normal 46 2 3 2 2 2 3 5" xfId="21209" xr:uid="{00000000-0005-0000-0000-0000ED520000}"/>
    <cellStyle name="Normal 46 2 3 2 2 2 4" xfId="12802" xr:uid="{00000000-0005-0000-0000-000013320000}"/>
    <cellStyle name="Normal 46 2 3 2 2 2 4 3" xfId="27897" xr:uid="{00000000-0005-0000-0000-00000D6D0000}"/>
    <cellStyle name="Normal 46 2 3 2 2 2 5" xfId="7781" xr:uid="{00000000-0005-0000-0000-0000761E0000}"/>
    <cellStyle name="Normal 46 2 3 2 2 2 5 3" xfId="22880" xr:uid="{00000000-0005-0000-0000-000074590000}"/>
    <cellStyle name="Normal 46 2 3 2 2 2 7" xfId="17867" xr:uid="{00000000-0005-0000-0000-0000DF450000}"/>
    <cellStyle name="Normal 46 2 3 2 2 3" xfId="3563" xr:uid="{00000000-0005-0000-0000-0000FC0D0000}"/>
    <cellStyle name="Normal 46 2 3 2 2 3 2" xfId="13637" xr:uid="{00000000-0005-0000-0000-000056350000}"/>
    <cellStyle name="Normal 46 2 3 2 2 3 2 3" xfId="28732" xr:uid="{00000000-0005-0000-0000-000050700000}"/>
    <cellStyle name="Normal 46 2 3 2 2 3 3" xfId="8617" xr:uid="{00000000-0005-0000-0000-0000BA210000}"/>
    <cellStyle name="Normal 46 2 3 2 2 3 3 3" xfId="23715" xr:uid="{00000000-0005-0000-0000-0000B75C0000}"/>
    <cellStyle name="Normal 46 2 3 2 2 3 5" xfId="18702" xr:uid="{00000000-0005-0000-0000-000022490000}"/>
    <cellStyle name="Normal 46 2 3 2 2 4" xfId="5256" xr:uid="{00000000-0005-0000-0000-000099140000}"/>
    <cellStyle name="Normal 46 2 3 2 2 4 2" xfId="15308" xr:uid="{00000000-0005-0000-0000-0000DD3B0000}"/>
    <cellStyle name="Normal 46 2 3 2 2 4 2 3" xfId="30403" xr:uid="{00000000-0005-0000-0000-0000D7760000}"/>
    <cellStyle name="Normal 46 2 3 2 2 4 3" xfId="10288" xr:uid="{00000000-0005-0000-0000-000041280000}"/>
    <cellStyle name="Normal 46 2 3 2 2 4 3 3" xfId="25386" xr:uid="{00000000-0005-0000-0000-00003E630000}"/>
    <cellStyle name="Normal 46 2 3 2 2 4 5" xfId="20373" xr:uid="{00000000-0005-0000-0000-0000A94F0000}"/>
    <cellStyle name="Normal 46 2 3 2 2 5" xfId="11966" xr:uid="{00000000-0005-0000-0000-0000CF2E0000}"/>
    <cellStyle name="Normal 46 2 3 2 2 5 3" xfId="27061" xr:uid="{00000000-0005-0000-0000-0000C9690000}"/>
    <cellStyle name="Normal 46 2 3 2 2 6" xfId="6945" xr:uid="{00000000-0005-0000-0000-0000321B0000}"/>
    <cellStyle name="Normal 46 2 3 2 2 6 3" xfId="22044" xr:uid="{00000000-0005-0000-0000-000030560000}"/>
    <cellStyle name="Normal 46 2 3 2 2 8" xfId="17031" xr:uid="{00000000-0005-0000-0000-00009B420000}"/>
    <cellStyle name="Normal 46 2 3 2 3" xfId="2293" xr:uid="{00000000-0005-0000-0000-000005090000}"/>
    <cellStyle name="Normal 46 2 3 2 3 2" xfId="3982" xr:uid="{00000000-0005-0000-0000-00009F0F0000}"/>
    <cellStyle name="Normal 46 2 3 2 3 2 2" xfId="14055" xr:uid="{00000000-0005-0000-0000-0000F8360000}"/>
    <cellStyle name="Normal 46 2 3 2 3 2 2 3" xfId="29150" xr:uid="{00000000-0005-0000-0000-0000F2710000}"/>
    <cellStyle name="Normal 46 2 3 2 3 2 3" xfId="9035" xr:uid="{00000000-0005-0000-0000-00005C230000}"/>
    <cellStyle name="Normal 46 2 3 2 3 2 3 3" xfId="24133" xr:uid="{00000000-0005-0000-0000-0000595E0000}"/>
    <cellStyle name="Normal 46 2 3 2 3 2 5" xfId="19120" xr:uid="{00000000-0005-0000-0000-0000C44A0000}"/>
    <cellStyle name="Normal 46 2 3 2 3 3" xfId="5674" xr:uid="{00000000-0005-0000-0000-00003B160000}"/>
    <cellStyle name="Normal 46 2 3 2 3 3 2" xfId="15726" xr:uid="{00000000-0005-0000-0000-00007F3D0000}"/>
    <cellStyle name="Normal 46 2 3 2 3 3 2 3" xfId="30821" xr:uid="{00000000-0005-0000-0000-000079780000}"/>
    <cellStyle name="Normal 46 2 3 2 3 3 3" xfId="10706" xr:uid="{00000000-0005-0000-0000-0000E3290000}"/>
    <cellStyle name="Normal 46 2 3 2 3 3 3 3" xfId="25804" xr:uid="{00000000-0005-0000-0000-0000E0640000}"/>
    <cellStyle name="Normal 46 2 3 2 3 3 5" xfId="20791" xr:uid="{00000000-0005-0000-0000-00004B510000}"/>
    <cellStyle name="Normal 46 2 3 2 3 4" xfId="12384" xr:uid="{00000000-0005-0000-0000-000071300000}"/>
    <cellStyle name="Normal 46 2 3 2 3 4 3" xfId="27479" xr:uid="{00000000-0005-0000-0000-00006B6B0000}"/>
    <cellStyle name="Normal 46 2 3 2 3 5" xfId="7363" xr:uid="{00000000-0005-0000-0000-0000D41C0000}"/>
    <cellStyle name="Normal 46 2 3 2 3 5 3" xfId="22462" xr:uid="{00000000-0005-0000-0000-0000D2570000}"/>
    <cellStyle name="Normal 46 2 3 2 3 7" xfId="17449" xr:uid="{00000000-0005-0000-0000-00003D440000}"/>
    <cellStyle name="Normal 46 2 3 2 4" xfId="3145" xr:uid="{00000000-0005-0000-0000-00005A0C0000}"/>
    <cellStyle name="Normal 46 2 3 2 4 2" xfId="13219" xr:uid="{00000000-0005-0000-0000-0000B4330000}"/>
    <cellStyle name="Normal 46 2 3 2 4 2 3" xfId="28314" xr:uid="{00000000-0005-0000-0000-0000AE6E0000}"/>
    <cellStyle name="Normal 46 2 3 2 4 3" xfId="8199" xr:uid="{00000000-0005-0000-0000-000018200000}"/>
    <cellStyle name="Normal 46 2 3 2 4 3 3" xfId="23297" xr:uid="{00000000-0005-0000-0000-0000155B0000}"/>
    <cellStyle name="Normal 46 2 3 2 4 5" xfId="18284" xr:uid="{00000000-0005-0000-0000-000080470000}"/>
    <cellStyle name="Normal 46 2 3 2 5" xfId="4838" xr:uid="{00000000-0005-0000-0000-0000F7120000}"/>
    <cellStyle name="Normal 46 2 3 2 5 2" xfId="14890" xr:uid="{00000000-0005-0000-0000-00003B3A0000}"/>
    <cellStyle name="Normal 46 2 3 2 5 2 3" xfId="29985" xr:uid="{00000000-0005-0000-0000-000035750000}"/>
    <cellStyle name="Normal 46 2 3 2 5 3" xfId="9870" xr:uid="{00000000-0005-0000-0000-00009F260000}"/>
    <cellStyle name="Normal 46 2 3 2 5 3 3" xfId="24968" xr:uid="{00000000-0005-0000-0000-00009C610000}"/>
    <cellStyle name="Normal 46 2 3 2 5 5" xfId="19955" xr:uid="{00000000-0005-0000-0000-0000074E0000}"/>
    <cellStyle name="Normal 46 2 3 2 6" xfId="11548" xr:uid="{00000000-0005-0000-0000-00002D2D0000}"/>
    <cellStyle name="Normal 46 2 3 2 6 3" xfId="26643" xr:uid="{00000000-0005-0000-0000-000027680000}"/>
    <cellStyle name="Normal 46 2 3 2 7" xfId="6527" xr:uid="{00000000-0005-0000-0000-000090190000}"/>
    <cellStyle name="Normal 46 2 3 2 7 3" xfId="21626" xr:uid="{00000000-0005-0000-0000-00008E540000}"/>
    <cellStyle name="Normal 46 2 3 2 9" xfId="16613" xr:uid="{00000000-0005-0000-0000-0000F9400000}"/>
    <cellStyle name="Normal 46 2 3 3" xfId="1664" xr:uid="{00000000-0005-0000-0000-000090060000}"/>
    <cellStyle name="Normal 46 2 3 3 2" xfId="2503" xr:uid="{00000000-0005-0000-0000-0000D7090000}"/>
    <cellStyle name="Normal 46 2 3 3 2 2" xfId="4192" xr:uid="{00000000-0005-0000-0000-000071100000}"/>
    <cellStyle name="Normal 46 2 3 3 2 2 2" xfId="14265" xr:uid="{00000000-0005-0000-0000-0000CA370000}"/>
    <cellStyle name="Normal 46 2 3 3 2 2 2 3" xfId="29360" xr:uid="{00000000-0005-0000-0000-0000C4720000}"/>
    <cellStyle name="Normal 46 2 3 3 2 2 3" xfId="9245" xr:uid="{00000000-0005-0000-0000-00002E240000}"/>
    <cellStyle name="Normal 46 2 3 3 2 2 3 3" xfId="24343" xr:uid="{00000000-0005-0000-0000-00002B5F0000}"/>
    <cellStyle name="Normal 46 2 3 3 2 2 5" xfId="19330" xr:uid="{00000000-0005-0000-0000-0000964B0000}"/>
    <cellStyle name="Normal 46 2 3 3 2 3" xfId="5884" xr:uid="{00000000-0005-0000-0000-00000D170000}"/>
    <cellStyle name="Normal 46 2 3 3 2 3 2" xfId="15936" xr:uid="{00000000-0005-0000-0000-0000513E0000}"/>
    <cellStyle name="Normal 46 2 3 3 2 3 2 3" xfId="31031" xr:uid="{00000000-0005-0000-0000-00004B790000}"/>
    <cellStyle name="Normal 46 2 3 3 2 3 3" xfId="10916" xr:uid="{00000000-0005-0000-0000-0000B52A0000}"/>
    <cellStyle name="Normal 46 2 3 3 2 3 3 3" xfId="26014" xr:uid="{00000000-0005-0000-0000-0000B2650000}"/>
    <cellStyle name="Normal 46 2 3 3 2 3 5" xfId="21001" xr:uid="{00000000-0005-0000-0000-00001D520000}"/>
    <cellStyle name="Normal 46 2 3 3 2 4" xfId="12594" xr:uid="{00000000-0005-0000-0000-000043310000}"/>
    <cellStyle name="Normal 46 2 3 3 2 4 3" xfId="27689" xr:uid="{00000000-0005-0000-0000-00003D6C0000}"/>
    <cellStyle name="Normal 46 2 3 3 2 5" xfId="7573" xr:uid="{00000000-0005-0000-0000-0000A61D0000}"/>
    <cellStyle name="Normal 46 2 3 3 2 5 3" xfId="22672" xr:uid="{00000000-0005-0000-0000-0000A4580000}"/>
    <cellStyle name="Normal 46 2 3 3 2 7" xfId="17659" xr:uid="{00000000-0005-0000-0000-00000F450000}"/>
    <cellStyle name="Normal 46 2 3 3 3" xfId="3355" xr:uid="{00000000-0005-0000-0000-00002C0D0000}"/>
    <cellStyle name="Normal 46 2 3 3 3 2" xfId="13429" xr:uid="{00000000-0005-0000-0000-000086340000}"/>
    <cellStyle name="Normal 46 2 3 3 3 2 3" xfId="28524" xr:uid="{00000000-0005-0000-0000-0000806F0000}"/>
    <cellStyle name="Normal 46 2 3 3 3 3" xfId="8409" xr:uid="{00000000-0005-0000-0000-0000EA200000}"/>
    <cellStyle name="Normal 46 2 3 3 3 3 3" xfId="23507" xr:uid="{00000000-0005-0000-0000-0000E75B0000}"/>
    <cellStyle name="Normal 46 2 3 3 3 5" xfId="18494" xr:uid="{00000000-0005-0000-0000-000052480000}"/>
    <cellStyle name="Normal 46 2 3 3 4" xfId="5048" xr:uid="{00000000-0005-0000-0000-0000C9130000}"/>
    <cellStyle name="Normal 46 2 3 3 4 2" xfId="15100" xr:uid="{00000000-0005-0000-0000-00000D3B0000}"/>
    <cellStyle name="Normal 46 2 3 3 4 2 3" xfId="30195" xr:uid="{00000000-0005-0000-0000-000007760000}"/>
    <cellStyle name="Normal 46 2 3 3 4 3" xfId="10080" xr:uid="{00000000-0005-0000-0000-000071270000}"/>
    <cellStyle name="Normal 46 2 3 3 4 3 3" xfId="25178" xr:uid="{00000000-0005-0000-0000-00006E620000}"/>
    <cellStyle name="Normal 46 2 3 3 4 5" xfId="20165" xr:uid="{00000000-0005-0000-0000-0000D94E0000}"/>
    <cellStyle name="Normal 46 2 3 3 5" xfId="11758" xr:uid="{00000000-0005-0000-0000-0000FF2D0000}"/>
    <cellStyle name="Normal 46 2 3 3 5 3" xfId="26853" xr:uid="{00000000-0005-0000-0000-0000F9680000}"/>
    <cellStyle name="Normal 46 2 3 3 6" xfId="6737" xr:uid="{00000000-0005-0000-0000-0000621A0000}"/>
    <cellStyle name="Normal 46 2 3 3 6 3" xfId="21836" xr:uid="{00000000-0005-0000-0000-000060550000}"/>
    <cellStyle name="Normal 46 2 3 3 8" xfId="16823" xr:uid="{00000000-0005-0000-0000-0000CB410000}"/>
    <cellStyle name="Normal 46 2 3 4" xfId="2085" xr:uid="{00000000-0005-0000-0000-000035080000}"/>
    <cellStyle name="Normal 46 2 3 4 2" xfId="3774" xr:uid="{00000000-0005-0000-0000-0000CF0E0000}"/>
    <cellStyle name="Normal 46 2 3 4 2 2" xfId="13847" xr:uid="{00000000-0005-0000-0000-000028360000}"/>
    <cellStyle name="Normal 46 2 3 4 2 2 3" xfId="28942" xr:uid="{00000000-0005-0000-0000-000022710000}"/>
    <cellStyle name="Normal 46 2 3 4 2 3" xfId="8827" xr:uid="{00000000-0005-0000-0000-00008C220000}"/>
    <cellStyle name="Normal 46 2 3 4 2 3 3" xfId="23925" xr:uid="{00000000-0005-0000-0000-0000895D0000}"/>
    <cellStyle name="Normal 46 2 3 4 2 5" xfId="18912" xr:uid="{00000000-0005-0000-0000-0000F4490000}"/>
    <cellStyle name="Normal 46 2 3 4 3" xfId="5466" xr:uid="{00000000-0005-0000-0000-00006B150000}"/>
    <cellStyle name="Normal 46 2 3 4 3 2" xfId="15518" xr:uid="{00000000-0005-0000-0000-0000AF3C0000}"/>
    <cellStyle name="Normal 46 2 3 4 3 2 3" xfId="30613" xr:uid="{00000000-0005-0000-0000-0000A9770000}"/>
    <cellStyle name="Normal 46 2 3 4 3 3" xfId="10498" xr:uid="{00000000-0005-0000-0000-000013290000}"/>
    <cellStyle name="Normal 46 2 3 4 3 3 3" xfId="25596" xr:uid="{00000000-0005-0000-0000-000010640000}"/>
    <cellStyle name="Normal 46 2 3 4 3 5" xfId="20583" xr:uid="{00000000-0005-0000-0000-00007B500000}"/>
    <cellStyle name="Normal 46 2 3 4 4" xfId="12176" xr:uid="{00000000-0005-0000-0000-0000A12F0000}"/>
    <cellStyle name="Normal 46 2 3 4 4 3" xfId="27271" xr:uid="{00000000-0005-0000-0000-00009B6A0000}"/>
    <cellStyle name="Normal 46 2 3 4 5" xfId="7155" xr:uid="{00000000-0005-0000-0000-0000041C0000}"/>
    <cellStyle name="Normal 46 2 3 4 5 3" xfId="22254" xr:uid="{00000000-0005-0000-0000-000002570000}"/>
    <cellStyle name="Normal 46 2 3 4 7" xfId="17241" xr:uid="{00000000-0005-0000-0000-00006D430000}"/>
    <cellStyle name="Normal 46 2 3 5" xfId="2937" xr:uid="{00000000-0005-0000-0000-00008A0B0000}"/>
    <cellStyle name="Normal 46 2 3 5 2" xfId="13011" xr:uid="{00000000-0005-0000-0000-0000E4320000}"/>
    <cellStyle name="Normal 46 2 3 5 2 3" xfId="28106" xr:uid="{00000000-0005-0000-0000-0000DE6D0000}"/>
    <cellStyle name="Normal 46 2 3 5 3" xfId="7991" xr:uid="{00000000-0005-0000-0000-0000481F0000}"/>
    <cellStyle name="Normal 46 2 3 5 3 3" xfId="23089" xr:uid="{00000000-0005-0000-0000-0000455A0000}"/>
    <cellStyle name="Normal 46 2 3 5 5" xfId="18076" xr:uid="{00000000-0005-0000-0000-0000B0460000}"/>
    <cellStyle name="Normal 46 2 3 6" xfId="4630" xr:uid="{00000000-0005-0000-0000-000027120000}"/>
    <cellStyle name="Normal 46 2 3 6 2" xfId="14682" xr:uid="{00000000-0005-0000-0000-00006B390000}"/>
    <cellStyle name="Normal 46 2 3 6 2 3" xfId="29777" xr:uid="{00000000-0005-0000-0000-000065740000}"/>
    <cellStyle name="Normal 46 2 3 6 3" xfId="9662" xr:uid="{00000000-0005-0000-0000-0000CF250000}"/>
    <cellStyle name="Normal 46 2 3 6 3 3" xfId="24760" xr:uid="{00000000-0005-0000-0000-0000CC600000}"/>
    <cellStyle name="Normal 46 2 3 6 5" xfId="19747" xr:uid="{00000000-0005-0000-0000-0000374D0000}"/>
    <cellStyle name="Normal 46 2 3 7" xfId="11340" xr:uid="{00000000-0005-0000-0000-00005D2C0000}"/>
    <cellStyle name="Normal 46 2 3 7 3" xfId="26435" xr:uid="{00000000-0005-0000-0000-000057670000}"/>
    <cellStyle name="Normal 46 2 3 8" xfId="6319" xr:uid="{00000000-0005-0000-0000-0000C0180000}"/>
    <cellStyle name="Normal 46 2 3 8 3" xfId="21418" xr:uid="{00000000-0005-0000-0000-0000BE530000}"/>
    <cellStyle name="Normal 46 2 4" xfId="1345" xr:uid="{00000000-0005-0000-0000-000051050000}"/>
    <cellStyle name="Normal 46 2 4 2" xfId="1768" xr:uid="{00000000-0005-0000-0000-0000F8060000}"/>
    <cellStyle name="Normal 46 2 4 2 2" xfId="2607" xr:uid="{00000000-0005-0000-0000-00003F0A0000}"/>
    <cellStyle name="Normal 46 2 4 2 2 2" xfId="4296" xr:uid="{00000000-0005-0000-0000-0000D9100000}"/>
    <cellStyle name="Normal 46 2 4 2 2 2 2" xfId="14369" xr:uid="{00000000-0005-0000-0000-000032380000}"/>
    <cellStyle name="Normal 46 2 4 2 2 2 2 3" xfId="29464" xr:uid="{00000000-0005-0000-0000-00002C730000}"/>
    <cellStyle name="Normal 46 2 4 2 2 2 3" xfId="9349" xr:uid="{00000000-0005-0000-0000-000096240000}"/>
    <cellStyle name="Normal 46 2 4 2 2 2 3 3" xfId="24447" xr:uid="{00000000-0005-0000-0000-0000935F0000}"/>
    <cellStyle name="Normal 46 2 4 2 2 2 5" xfId="19434" xr:uid="{00000000-0005-0000-0000-0000FE4B0000}"/>
    <cellStyle name="Normal 46 2 4 2 2 3" xfId="5988" xr:uid="{00000000-0005-0000-0000-000075170000}"/>
    <cellStyle name="Normal 46 2 4 2 2 3 2" xfId="16040" xr:uid="{00000000-0005-0000-0000-0000B93E0000}"/>
    <cellStyle name="Normal 46 2 4 2 2 3 2 3" xfId="31135" xr:uid="{00000000-0005-0000-0000-0000B3790000}"/>
    <cellStyle name="Normal 46 2 4 2 2 3 3" xfId="11020" xr:uid="{00000000-0005-0000-0000-00001D2B0000}"/>
    <cellStyle name="Normal 46 2 4 2 2 3 3 3" xfId="26118" xr:uid="{00000000-0005-0000-0000-00001A660000}"/>
    <cellStyle name="Normal 46 2 4 2 2 3 5" xfId="21105" xr:uid="{00000000-0005-0000-0000-000085520000}"/>
    <cellStyle name="Normal 46 2 4 2 2 4" xfId="12698" xr:uid="{00000000-0005-0000-0000-0000AB310000}"/>
    <cellStyle name="Normal 46 2 4 2 2 4 3" xfId="27793" xr:uid="{00000000-0005-0000-0000-0000A56C0000}"/>
    <cellStyle name="Normal 46 2 4 2 2 5" xfId="7677" xr:uid="{00000000-0005-0000-0000-00000E1E0000}"/>
    <cellStyle name="Normal 46 2 4 2 2 5 3" xfId="22776" xr:uid="{00000000-0005-0000-0000-00000C590000}"/>
    <cellStyle name="Normal 46 2 4 2 2 7" xfId="17763" xr:uid="{00000000-0005-0000-0000-000077450000}"/>
    <cellStyle name="Normal 46 2 4 2 3" xfId="3459" xr:uid="{00000000-0005-0000-0000-0000940D0000}"/>
    <cellStyle name="Normal 46 2 4 2 3 2" xfId="13533" xr:uid="{00000000-0005-0000-0000-0000EE340000}"/>
    <cellStyle name="Normal 46 2 4 2 3 2 3" xfId="28628" xr:uid="{00000000-0005-0000-0000-0000E86F0000}"/>
    <cellStyle name="Normal 46 2 4 2 3 3" xfId="8513" xr:uid="{00000000-0005-0000-0000-000052210000}"/>
    <cellStyle name="Normal 46 2 4 2 3 3 3" xfId="23611" xr:uid="{00000000-0005-0000-0000-00004F5C0000}"/>
    <cellStyle name="Normal 46 2 4 2 3 5" xfId="18598" xr:uid="{00000000-0005-0000-0000-0000BA480000}"/>
    <cellStyle name="Normal 46 2 4 2 4" xfId="5152" xr:uid="{00000000-0005-0000-0000-000031140000}"/>
    <cellStyle name="Normal 46 2 4 2 4 2" xfId="15204" xr:uid="{00000000-0005-0000-0000-0000753B0000}"/>
    <cellStyle name="Normal 46 2 4 2 4 2 3" xfId="30299" xr:uid="{00000000-0005-0000-0000-00006F760000}"/>
    <cellStyle name="Normal 46 2 4 2 4 3" xfId="10184" xr:uid="{00000000-0005-0000-0000-0000D9270000}"/>
    <cellStyle name="Normal 46 2 4 2 4 3 3" xfId="25282" xr:uid="{00000000-0005-0000-0000-0000D6620000}"/>
    <cellStyle name="Normal 46 2 4 2 4 5" xfId="20269" xr:uid="{00000000-0005-0000-0000-0000414F0000}"/>
    <cellStyle name="Normal 46 2 4 2 5" xfId="11862" xr:uid="{00000000-0005-0000-0000-0000672E0000}"/>
    <cellStyle name="Normal 46 2 4 2 5 3" xfId="26957" xr:uid="{00000000-0005-0000-0000-000061690000}"/>
    <cellStyle name="Normal 46 2 4 2 6" xfId="6841" xr:uid="{00000000-0005-0000-0000-0000CA1A0000}"/>
    <cellStyle name="Normal 46 2 4 2 6 3" xfId="21940" xr:uid="{00000000-0005-0000-0000-0000C8550000}"/>
    <cellStyle name="Normal 46 2 4 2 8" xfId="16927" xr:uid="{00000000-0005-0000-0000-000033420000}"/>
    <cellStyle name="Normal 46 2 4 3" xfId="2189" xr:uid="{00000000-0005-0000-0000-00009D080000}"/>
    <cellStyle name="Normal 46 2 4 3 2" xfId="3878" xr:uid="{00000000-0005-0000-0000-0000370F0000}"/>
    <cellStyle name="Normal 46 2 4 3 2 2" xfId="13951" xr:uid="{00000000-0005-0000-0000-000090360000}"/>
    <cellStyle name="Normal 46 2 4 3 2 2 3" xfId="29046" xr:uid="{00000000-0005-0000-0000-00008A710000}"/>
    <cellStyle name="Normal 46 2 4 3 2 3" xfId="8931" xr:uid="{00000000-0005-0000-0000-0000F4220000}"/>
    <cellStyle name="Normal 46 2 4 3 2 3 3" xfId="24029" xr:uid="{00000000-0005-0000-0000-0000F15D0000}"/>
    <cellStyle name="Normal 46 2 4 3 2 5" xfId="19016" xr:uid="{00000000-0005-0000-0000-00005C4A0000}"/>
    <cellStyle name="Normal 46 2 4 3 3" xfId="5570" xr:uid="{00000000-0005-0000-0000-0000D3150000}"/>
    <cellStyle name="Normal 46 2 4 3 3 2" xfId="15622" xr:uid="{00000000-0005-0000-0000-0000173D0000}"/>
    <cellStyle name="Normal 46 2 4 3 3 2 3" xfId="30717" xr:uid="{00000000-0005-0000-0000-000011780000}"/>
    <cellStyle name="Normal 46 2 4 3 3 3" xfId="10602" xr:uid="{00000000-0005-0000-0000-00007B290000}"/>
    <cellStyle name="Normal 46 2 4 3 3 3 3" xfId="25700" xr:uid="{00000000-0005-0000-0000-000078640000}"/>
    <cellStyle name="Normal 46 2 4 3 3 5" xfId="20687" xr:uid="{00000000-0005-0000-0000-0000E3500000}"/>
    <cellStyle name="Normal 46 2 4 3 4" xfId="12280" xr:uid="{00000000-0005-0000-0000-000009300000}"/>
    <cellStyle name="Normal 46 2 4 3 4 3" xfId="27375" xr:uid="{00000000-0005-0000-0000-0000036B0000}"/>
    <cellStyle name="Normal 46 2 4 3 5" xfId="7259" xr:uid="{00000000-0005-0000-0000-00006C1C0000}"/>
    <cellStyle name="Normal 46 2 4 3 5 3" xfId="22358" xr:uid="{00000000-0005-0000-0000-00006A570000}"/>
    <cellStyle name="Normal 46 2 4 3 7" xfId="17345" xr:uid="{00000000-0005-0000-0000-0000D5430000}"/>
    <cellStyle name="Normal 46 2 4 4" xfId="3041" xr:uid="{00000000-0005-0000-0000-0000F20B0000}"/>
    <cellStyle name="Normal 46 2 4 4 2" xfId="13115" xr:uid="{00000000-0005-0000-0000-00004C330000}"/>
    <cellStyle name="Normal 46 2 4 4 2 3" xfId="28210" xr:uid="{00000000-0005-0000-0000-0000466E0000}"/>
    <cellStyle name="Normal 46 2 4 4 3" xfId="8095" xr:uid="{00000000-0005-0000-0000-0000B01F0000}"/>
    <cellStyle name="Normal 46 2 4 4 3 3" xfId="23193" xr:uid="{00000000-0005-0000-0000-0000AD5A0000}"/>
    <cellStyle name="Normal 46 2 4 4 5" xfId="18180" xr:uid="{00000000-0005-0000-0000-000018470000}"/>
    <cellStyle name="Normal 46 2 4 5" xfId="4734" xr:uid="{00000000-0005-0000-0000-00008F120000}"/>
    <cellStyle name="Normal 46 2 4 5 2" xfId="14786" xr:uid="{00000000-0005-0000-0000-0000D3390000}"/>
    <cellStyle name="Normal 46 2 4 5 2 3" xfId="29881" xr:uid="{00000000-0005-0000-0000-0000CD740000}"/>
    <cellStyle name="Normal 46 2 4 5 3" xfId="9766" xr:uid="{00000000-0005-0000-0000-000037260000}"/>
    <cellStyle name="Normal 46 2 4 5 3 3" xfId="24864" xr:uid="{00000000-0005-0000-0000-000034610000}"/>
    <cellStyle name="Normal 46 2 4 5 5" xfId="19851" xr:uid="{00000000-0005-0000-0000-00009F4D0000}"/>
    <cellStyle name="Normal 46 2 4 6" xfId="11444" xr:uid="{00000000-0005-0000-0000-0000C52C0000}"/>
    <cellStyle name="Normal 46 2 4 6 3" xfId="26539" xr:uid="{00000000-0005-0000-0000-0000BF670000}"/>
    <cellStyle name="Normal 46 2 4 7" xfId="6423" xr:uid="{00000000-0005-0000-0000-000028190000}"/>
    <cellStyle name="Normal 46 2 4 7 3" xfId="21522" xr:uid="{00000000-0005-0000-0000-000026540000}"/>
    <cellStyle name="Normal 46 2 4 9" xfId="16509" xr:uid="{00000000-0005-0000-0000-000091400000}"/>
    <cellStyle name="Normal 46 2 5" xfId="1558" xr:uid="{00000000-0005-0000-0000-000026060000}"/>
    <cellStyle name="Normal 46 2 5 2" xfId="2399" xr:uid="{00000000-0005-0000-0000-00006F090000}"/>
    <cellStyle name="Normal 46 2 5 2 2" xfId="4088" xr:uid="{00000000-0005-0000-0000-000009100000}"/>
    <cellStyle name="Normal 46 2 5 2 2 2" xfId="14161" xr:uid="{00000000-0005-0000-0000-000062370000}"/>
    <cellStyle name="Normal 46 2 5 2 2 2 3" xfId="29256" xr:uid="{00000000-0005-0000-0000-00005C720000}"/>
    <cellStyle name="Normal 46 2 5 2 2 3" xfId="9141" xr:uid="{00000000-0005-0000-0000-0000C6230000}"/>
    <cellStyle name="Normal 46 2 5 2 2 3 3" xfId="24239" xr:uid="{00000000-0005-0000-0000-0000C35E0000}"/>
    <cellStyle name="Normal 46 2 5 2 2 5" xfId="19226" xr:uid="{00000000-0005-0000-0000-00002E4B0000}"/>
    <cellStyle name="Normal 46 2 5 2 3" xfId="5780" xr:uid="{00000000-0005-0000-0000-0000A5160000}"/>
    <cellStyle name="Normal 46 2 5 2 3 2" xfId="15832" xr:uid="{00000000-0005-0000-0000-0000E93D0000}"/>
    <cellStyle name="Normal 46 2 5 2 3 2 3" xfId="30927" xr:uid="{00000000-0005-0000-0000-0000E3780000}"/>
    <cellStyle name="Normal 46 2 5 2 3 3" xfId="10812" xr:uid="{00000000-0005-0000-0000-00004D2A0000}"/>
    <cellStyle name="Normal 46 2 5 2 3 3 3" xfId="25910" xr:uid="{00000000-0005-0000-0000-00004A650000}"/>
    <cellStyle name="Normal 46 2 5 2 3 5" xfId="20897" xr:uid="{00000000-0005-0000-0000-0000B5510000}"/>
    <cellStyle name="Normal 46 2 5 2 4" xfId="12490" xr:uid="{00000000-0005-0000-0000-0000DB300000}"/>
    <cellStyle name="Normal 46 2 5 2 4 3" xfId="27585" xr:uid="{00000000-0005-0000-0000-0000D56B0000}"/>
    <cellStyle name="Normal 46 2 5 2 5" xfId="7469" xr:uid="{00000000-0005-0000-0000-00003E1D0000}"/>
    <cellStyle name="Normal 46 2 5 2 5 3" xfId="22568" xr:uid="{00000000-0005-0000-0000-00003C580000}"/>
    <cellStyle name="Normal 46 2 5 2 7" xfId="17555" xr:uid="{00000000-0005-0000-0000-0000A7440000}"/>
    <cellStyle name="Normal 46 2 5 3" xfId="3251" xr:uid="{00000000-0005-0000-0000-0000C40C0000}"/>
    <cellStyle name="Normal 46 2 5 3 2" xfId="13325" xr:uid="{00000000-0005-0000-0000-00001E340000}"/>
    <cellStyle name="Normal 46 2 5 3 2 3" xfId="28420" xr:uid="{00000000-0005-0000-0000-0000186F0000}"/>
    <cellStyle name="Normal 46 2 5 3 3" xfId="8305" xr:uid="{00000000-0005-0000-0000-000082200000}"/>
    <cellStyle name="Normal 46 2 5 3 3 3" xfId="23403" xr:uid="{00000000-0005-0000-0000-00007F5B0000}"/>
    <cellStyle name="Normal 46 2 5 3 5" xfId="18390" xr:uid="{00000000-0005-0000-0000-0000EA470000}"/>
    <cellStyle name="Normal 46 2 5 4" xfId="4944" xr:uid="{00000000-0005-0000-0000-000061130000}"/>
    <cellStyle name="Normal 46 2 5 4 2" xfId="14996" xr:uid="{00000000-0005-0000-0000-0000A53A0000}"/>
    <cellStyle name="Normal 46 2 5 4 2 3" xfId="30091" xr:uid="{00000000-0005-0000-0000-00009F750000}"/>
    <cellStyle name="Normal 46 2 5 4 3" xfId="9976" xr:uid="{00000000-0005-0000-0000-000009270000}"/>
    <cellStyle name="Normal 46 2 5 4 3 3" xfId="25074" xr:uid="{00000000-0005-0000-0000-000006620000}"/>
    <cellStyle name="Normal 46 2 5 4 5" xfId="20061" xr:uid="{00000000-0005-0000-0000-0000714E0000}"/>
    <cellStyle name="Normal 46 2 5 5" xfId="11654" xr:uid="{00000000-0005-0000-0000-0000972D0000}"/>
    <cellStyle name="Normal 46 2 5 5 3" xfId="26749" xr:uid="{00000000-0005-0000-0000-000091680000}"/>
    <cellStyle name="Normal 46 2 5 6" xfId="6633" xr:uid="{00000000-0005-0000-0000-0000FA190000}"/>
    <cellStyle name="Normal 46 2 5 6 3" xfId="21732" xr:uid="{00000000-0005-0000-0000-0000F8540000}"/>
    <cellStyle name="Normal 46 2 5 8" xfId="16719" xr:uid="{00000000-0005-0000-0000-000063410000}"/>
    <cellStyle name="Normal 46 2 6" xfId="1979" xr:uid="{00000000-0005-0000-0000-0000CB070000}"/>
    <cellStyle name="Normal 46 2 6 2" xfId="3670" xr:uid="{00000000-0005-0000-0000-0000670E0000}"/>
    <cellStyle name="Normal 46 2 6 2 2" xfId="13743" xr:uid="{00000000-0005-0000-0000-0000C0350000}"/>
    <cellStyle name="Normal 46 2 6 2 2 3" xfId="28838" xr:uid="{00000000-0005-0000-0000-0000BA700000}"/>
    <cellStyle name="Normal 46 2 6 2 3" xfId="8723" xr:uid="{00000000-0005-0000-0000-000024220000}"/>
    <cellStyle name="Normal 46 2 6 2 3 3" xfId="23821" xr:uid="{00000000-0005-0000-0000-0000215D0000}"/>
    <cellStyle name="Normal 46 2 6 2 5" xfId="18808" xr:uid="{00000000-0005-0000-0000-00008C490000}"/>
    <cellStyle name="Normal 46 2 6 3" xfId="5362" xr:uid="{00000000-0005-0000-0000-000003150000}"/>
    <cellStyle name="Normal 46 2 6 3 2" xfId="15414" xr:uid="{00000000-0005-0000-0000-0000473C0000}"/>
    <cellStyle name="Normal 46 2 6 3 2 3" xfId="30509" xr:uid="{00000000-0005-0000-0000-000041770000}"/>
    <cellStyle name="Normal 46 2 6 3 3" xfId="10394" xr:uid="{00000000-0005-0000-0000-0000AB280000}"/>
    <cellStyle name="Normal 46 2 6 3 3 3" xfId="25492" xr:uid="{00000000-0005-0000-0000-0000A8630000}"/>
    <cellStyle name="Normal 46 2 6 3 5" xfId="20479" xr:uid="{00000000-0005-0000-0000-000013500000}"/>
    <cellStyle name="Normal 46 2 6 4" xfId="12072" xr:uid="{00000000-0005-0000-0000-0000392F0000}"/>
    <cellStyle name="Normal 46 2 6 4 3" xfId="27167" xr:uid="{00000000-0005-0000-0000-0000336A0000}"/>
    <cellStyle name="Normal 46 2 6 5" xfId="7051" xr:uid="{00000000-0005-0000-0000-00009C1B0000}"/>
    <cellStyle name="Normal 46 2 6 5 3" xfId="22150" xr:uid="{00000000-0005-0000-0000-00009A560000}"/>
    <cellStyle name="Normal 46 2 6 7" xfId="17137" xr:uid="{00000000-0005-0000-0000-000005430000}"/>
    <cellStyle name="Normal 46 2 7" xfId="2829" xr:uid="{00000000-0005-0000-0000-00001E0B0000}"/>
    <cellStyle name="Normal 46 2 7 2" xfId="12907" xr:uid="{00000000-0005-0000-0000-00007C320000}"/>
    <cellStyle name="Normal 46 2 7 2 3" xfId="28002" xr:uid="{00000000-0005-0000-0000-0000766D0000}"/>
    <cellStyle name="Normal 46 2 7 3" xfId="7887" xr:uid="{00000000-0005-0000-0000-0000E01E0000}"/>
    <cellStyle name="Normal 46 2 7 3 3" xfId="22985" xr:uid="{00000000-0005-0000-0000-0000DD590000}"/>
    <cellStyle name="Normal 46 2 7 5" xfId="17972" xr:uid="{00000000-0005-0000-0000-000048460000}"/>
    <cellStyle name="Normal 46 2 8" xfId="4523" xr:uid="{00000000-0005-0000-0000-0000BC110000}"/>
    <cellStyle name="Normal 46 2 8 2" xfId="14578" xr:uid="{00000000-0005-0000-0000-000003390000}"/>
    <cellStyle name="Normal 46 2 8 2 3" xfId="29673" xr:uid="{00000000-0005-0000-0000-0000FD730000}"/>
    <cellStyle name="Normal 46 2 8 3" xfId="9558" xr:uid="{00000000-0005-0000-0000-000067250000}"/>
    <cellStyle name="Normal 46 2 8 3 3" xfId="24656" xr:uid="{00000000-0005-0000-0000-000064600000}"/>
    <cellStyle name="Normal 46 2 8 5" xfId="19643" xr:uid="{00000000-0005-0000-0000-0000CF4C0000}"/>
    <cellStyle name="Normal 46 2 9" xfId="11234" xr:uid="{00000000-0005-0000-0000-0000F32B0000}"/>
    <cellStyle name="Normal 46 2 9 3" xfId="26331" xr:uid="{00000000-0005-0000-0000-0000EF660000}"/>
    <cellStyle name="Normal 47" xfId="358" xr:uid="{00000000-0005-0000-0000-000070010000}"/>
    <cellStyle name="Normal 47 2" xfId="853" xr:uid="{00000000-0005-0000-0000-000064030000}"/>
    <cellStyle name="Normal 47 2 10" xfId="6214" xr:uid="{00000000-0005-0000-0000-000057180000}"/>
    <cellStyle name="Normal 47 2 10 3" xfId="21315" xr:uid="{00000000-0005-0000-0000-000057530000}"/>
    <cellStyle name="Normal 47 2 12" xfId="16300" xr:uid="{00000000-0005-0000-0000-0000C03F0000}"/>
    <cellStyle name="Normal 47 2 2" xfId="1179" xr:uid="{00000000-0005-0000-0000-0000AB040000}"/>
    <cellStyle name="Normal 47 2 2 11" xfId="16354" xr:uid="{00000000-0005-0000-0000-0000F63F0000}"/>
    <cellStyle name="Normal 47 2 2 2" xfId="1287" xr:uid="{00000000-0005-0000-0000-000017050000}"/>
    <cellStyle name="Normal 47 2 2 2 10" xfId="16458" xr:uid="{00000000-0005-0000-0000-00005E400000}"/>
    <cellStyle name="Normal 47 2 2 2 2" xfId="1504" xr:uid="{00000000-0005-0000-0000-0000F0050000}"/>
    <cellStyle name="Normal 47 2 2 2 2 2" xfId="1925" xr:uid="{00000000-0005-0000-0000-000095070000}"/>
    <cellStyle name="Normal 47 2 2 2 2 2 2" xfId="2764" xr:uid="{00000000-0005-0000-0000-0000DC0A0000}"/>
    <cellStyle name="Normal 47 2 2 2 2 2 2 2" xfId="4453" xr:uid="{00000000-0005-0000-0000-000076110000}"/>
    <cellStyle name="Normal 47 2 2 2 2 2 2 2 2" xfId="14526" xr:uid="{00000000-0005-0000-0000-0000CF380000}"/>
    <cellStyle name="Normal 47 2 2 2 2 2 2 2 2 3" xfId="29621" xr:uid="{00000000-0005-0000-0000-0000C9730000}"/>
    <cellStyle name="Normal 47 2 2 2 2 2 2 2 3" xfId="9506" xr:uid="{00000000-0005-0000-0000-000033250000}"/>
    <cellStyle name="Normal 47 2 2 2 2 2 2 2 3 3" xfId="24604" xr:uid="{00000000-0005-0000-0000-000030600000}"/>
    <cellStyle name="Normal 47 2 2 2 2 2 2 2 5" xfId="19591" xr:uid="{00000000-0005-0000-0000-00009B4C0000}"/>
    <cellStyle name="Normal 47 2 2 2 2 2 2 3" xfId="6145" xr:uid="{00000000-0005-0000-0000-000012180000}"/>
    <cellStyle name="Normal 47 2 2 2 2 2 2 3 2" xfId="16197" xr:uid="{00000000-0005-0000-0000-0000563F0000}"/>
    <cellStyle name="Normal 47 2 2 2 2 2 2 3 3" xfId="11177" xr:uid="{00000000-0005-0000-0000-0000BA2B0000}"/>
    <cellStyle name="Normal 47 2 2 2 2 2 2 3 3 3" xfId="26275" xr:uid="{00000000-0005-0000-0000-0000B7660000}"/>
    <cellStyle name="Normal 47 2 2 2 2 2 2 3 5" xfId="21262" xr:uid="{00000000-0005-0000-0000-000022530000}"/>
    <cellStyle name="Normal 47 2 2 2 2 2 2 4" xfId="12855" xr:uid="{00000000-0005-0000-0000-000048320000}"/>
    <cellStyle name="Normal 47 2 2 2 2 2 2 4 3" xfId="27950" xr:uid="{00000000-0005-0000-0000-0000426D0000}"/>
    <cellStyle name="Normal 47 2 2 2 2 2 2 5" xfId="7834" xr:uid="{00000000-0005-0000-0000-0000AB1E0000}"/>
    <cellStyle name="Normal 47 2 2 2 2 2 2 5 3" xfId="22933" xr:uid="{00000000-0005-0000-0000-0000A9590000}"/>
    <cellStyle name="Normal 47 2 2 2 2 2 2 7" xfId="17920" xr:uid="{00000000-0005-0000-0000-000014460000}"/>
    <cellStyle name="Normal 47 2 2 2 2 2 3" xfId="3616" xr:uid="{00000000-0005-0000-0000-0000310E0000}"/>
    <cellStyle name="Normal 47 2 2 2 2 2 3 2" xfId="13690" xr:uid="{00000000-0005-0000-0000-00008B350000}"/>
    <cellStyle name="Normal 47 2 2 2 2 2 3 2 3" xfId="28785" xr:uid="{00000000-0005-0000-0000-000085700000}"/>
    <cellStyle name="Normal 47 2 2 2 2 2 3 3" xfId="8670" xr:uid="{00000000-0005-0000-0000-0000EF210000}"/>
    <cellStyle name="Normal 47 2 2 2 2 2 3 3 3" xfId="23768" xr:uid="{00000000-0005-0000-0000-0000EC5C0000}"/>
    <cellStyle name="Normal 47 2 2 2 2 2 3 5" xfId="18755" xr:uid="{00000000-0005-0000-0000-000057490000}"/>
    <cellStyle name="Normal 47 2 2 2 2 2 4" xfId="5309" xr:uid="{00000000-0005-0000-0000-0000CE140000}"/>
    <cellStyle name="Normal 47 2 2 2 2 2 4 2" xfId="15361" xr:uid="{00000000-0005-0000-0000-0000123C0000}"/>
    <cellStyle name="Normal 47 2 2 2 2 2 4 2 3" xfId="30456" xr:uid="{00000000-0005-0000-0000-00000C770000}"/>
    <cellStyle name="Normal 47 2 2 2 2 2 4 3" xfId="10341" xr:uid="{00000000-0005-0000-0000-000076280000}"/>
    <cellStyle name="Normal 47 2 2 2 2 2 4 3 3" xfId="25439" xr:uid="{00000000-0005-0000-0000-000073630000}"/>
    <cellStyle name="Normal 47 2 2 2 2 2 4 5" xfId="20426" xr:uid="{00000000-0005-0000-0000-0000DE4F0000}"/>
    <cellStyle name="Normal 47 2 2 2 2 2 5" xfId="12019" xr:uid="{00000000-0005-0000-0000-0000042F0000}"/>
    <cellStyle name="Normal 47 2 2 2 2 2 5 3" xfId="27114" xr:uid="{00000000-0005-0000-0000-0000FE690000}"/>
    <cellStyle name="Normal 47 2 2 2 2 2 6" xfId="6998" xr:uid="{00000000-0005-0000-0000-0000671B0000}"/>
    <cellStyle name="Normal 47 2 2 2 2 2 6 3" xfId="22097" xr:uid="{00000000-0005-0000-0000-000065560000}"/>
    <cellStyle name="Normal 47 2 2 2 2 2 8" xfId="17084" xr:uid="{00000000-0005-0000-0000-0000D0420000}"/>
    <cellStyle name="Normal 47 2 2 2 2 3" xfId="2346" xr:uid="{00000000-0005-0000-0000-00003A090000}"/>
    <cellStyle name="Normal 47 2 2 2 2 3 2" xfId="4035" xr:uid="{00000000-0005-0000-0000-0000D40F0000}"/>
    <cellStyle name="Normal 47 2 2 2 2 3 2 2" xfId="14108" xr:uid="{00000000-0005-0000-0000-00002D370000}"/>
    <cellStyle name="Normal 47 2 2 2 2 3 2 2 3" xfId="29203" xr:uid="{00000000-0005-0000-0000-000027720000}"/>
    <cellStyle name="Normal 47 2 2 2 2 3 2 3" xfId="9088" xr:uid="{00000000-0005-0000-0000-000091230000}"/>
    <cellStyle name="Normal 47 2 2 2 2 3 2 3 3" xfId="24186" xr:uid="{00000000-0005-0000-0000-00008E5E0000}"/>
    <cellStyle name="Normal 47 2 2 2 2 3 2 5" xfId="19173" xr:uid="{00000000-0005-0000-0000-0000F94A0000}"/>
    <cellStyle name="Normal 47 2 2 2 2 3 3" xfId="5727" xr:uid="{00000000-0005-0000-0000-000070160000}"/>
    <cellStyle name="Normal 47 2 2 2 2 3 3 2" xfId="15779" xr:uid="{00000000-0005-0000-0000-0000B43D0000}"/>
    <cellStyle name="Normal 47 2 2 2 2 3 3 2 3" xfId="30874" xr:uid="{00000000-0005-0000-0000-0000AE780000}"/>
    <cellStyle name="Normal 47 2 2 2 2 3 3 3" xfId="10759" xr:uid="{00000000-0005-0000-0000-0000182A0000}"/>
    <cellStyle name="Normal 47 2 2 2 2 3 3 3 3" xfId="25857" xr:uid="{00000000-0005-0000-0000-000015650000}"/>
    <cellStyle name="Normal 47 2 2 2 2 3 3 5" xfId="20844" xr:uid="{00000000-0005-0000-0000-000080510000}"/>
    <cellStyle name="Normal 47 2 2 2 2 3 4" xfId="12437" xr:uid="{00000000-0005-0000-0000-0000A6300000}"/>
    <cellStyle name="Normal 47 2 2 2 2 3 4 3" xfId="27532" xr:uid="{00000000-0005-0000-0000-0000A06B0000}"/>
    <cellStyle name="Normal 47 2 2 2 2 3 5" xfId="7416" xr:uid="{00000000-0005-0000-0000-0000091D0000}"/>
    <cellStyle name="Normal 47 2 2 2 2 3 5 3" xfId="22515" xr:uid="{00000000-0005-0000-0000-000007580000}"/>
    <cellStyle name="Normal 47 2 2 2 2 3 7" xfId="17502" xr:uid="{00000000-0005-0000-0000-000072440000}"/>
    <cellStyle name="Normal 47 2 2 2 2 4" xfId="3198" xr:uid="{00000000-0005-0000-0000-00008F0C0000}"/>
    <cellStyle name="Normal 47 2 2 2 2 4 2" xfId="13272" xr:uid="{00000000-0005-0000-0000-0000E9330000}"/>
    <cellStyle name="Normal 47 2 2 2 2 4 2 3" xfId="28367" xr:uid="{00000000-0005-0000-0000-0000E36E0000}"/>
    <cellStyle name="Normal 47 2 2 2 2 4 3" xfId="8252" xr:uid="{00000000-0005-0000-0000-00004D200000}"/>
    <cellStyle name="Normal 47 2 2 2 2 4 3 3" xfId="23350" xr:uid="{00000000-0005-0000-0000-00004A5B0000}"/>
    <cellStyle name="Normal 47 2 2 2 2 4 5" xfId="18337" xr:uid="{00000000-0005-0000-0000-0000B5470000}"/>
    <cellStyle name="Normal 47 2 2 2 2 5" xfId="4891" xr:uid="{00000000-0005-0000-0000-00002C130000}"/>
    <cellStyle name="Normal 47 2 2 2 2 5 2" xfId="14943" xr:uid="{00000000-0005-0000-0000-0000703A0000}"/>
    <cellStyle name="Normal 47 2 2 2 2 5 2 3" xfId="30038" xr:uid="{00000000-0005-0000-0000-00006A750000}"/>
    <cellStyle name="Normal 47 2 2 2 2 5 3" xfId="9923" xr:uid="{00000000-0005-0000-0000-0000D4260000}"/>
    <cellStyle name="Normal 47 2 2 2 2 5 3 3" xfId="25021" xr:uid="{00000000-0005-0000-0000-0000D1610000}"/>
    <cellStyle name="Normal 47 2 2 2 2 5 5" xfId="20008" xr:uid="{00000000-0005-0000-0000-00003C4E0000}"/>
    <cellStyle name="Normal 47 2 2 2 2 6" xfId="11601" xr:uid="{00000000-0005-0000-0000-0000622D0000}"/>
    <cellStyle name="Normal 47 2 2 2 2 6 3" xfId="26696" xr:uid="{00000000-0005-0000-0000-00005C680000}"/>
    <cellStyle name="Normal 47 2 2 2 2 7" xfId="6580" xr:uid="{00000000-0005-0000-0000-0000C5190000}"/>
    <cellStyle name="Normal 47 2 2 2 2 7 3" xfId="21679" xr:uid="{00000000-0005-0000-0000-0000C3540000}"/>
    <cellStyle name="Normal 47 2 2 2 2 9" xfId="16666" xr:uid="{00000000-0005-0000-0000-00002E410000}"/>
    <cellStyle name="Normal 47 2 2 2 3" xfId="1717" xr:uid="{00000000-0005-0000-0000-0000C5060000}"/>
    <cellStyle name="Normal 47 2 2 2 3 2" xfId="2556" xr:uid="{00000000-0005-0000-0000-00000C0A0000}"/>
    <cellStyle name="Normal 47 2 2 2 3 2 2" xfId="4245" xr:uid="{00000000-0005-0000-0000-0000A6100000}"/>
    <cellStyle name="Normal 47 2 2 2 3 2 2 2" xfId="14318" xr:uid="{00000000-0005-0000-0000-0000FF370000}"/>
    <cellStyle name="Normal 47 2 2 2 3 2 2 2 3" xfId="29413" xr:uid="{00000000-0005-0000-0000-0000F9720000}"/>
    <cellStyle name="Normal 47 2 2 2 3 2 2 3" xfId="9298" xr:uid="{00000000-0005-0000-0000-000063240000}"/>
    <cellStyle name="Normal 47 2 2 2 3 2 2 3 3" xfId="24396" xr:uid="{00000000-0005-0000-0000-0000605F0000}"/>
    <cellStyle name="Normal 47 2 2 2 3 2 2 5" xfId="19383" xr:uid="{00000000-0005-0000-0000-0000CB4B0000}"/>
    <cellStyle name="Normal 47 2 2 2 3 2 3" xfId="5937" xr:uid="{00000000-0005-0000-0000-000042170000}"/>
    <cellStyle name="Normal 47 2 2 2 3 2 3 2" xfId="15989" xr:uid="{00000000-0005-0000-0000-0000863E0000}"/>
    <cellStyle name="Normal 47 2 2 2 3 2 3 2 3" xfId="31084" xr:uid="{00000000-0005-0000-0000-000080790000}"/>
    <cellStyle name="Normal 47 2 2 2 3 2 3 3" xfId="10969" xr:uid="{00000000-0005-0000-0000-0000EA2A0000}"/>
    <cellStyle name="Normal 47 2 2 2 3 2 3 3 3" xfId="26067" xr:uid="{00000000-0005-0000-0000-0000E7650000}"/>
    <cellStyle name="Normal 47 2 2 2 3 2 3 5" xfId="21054" xr:uid="{00000000-0005-0000-0000-000052520000}"/>
    <cellStyle name="Normal 47 2 2 2 3 2 4" xfId="12647" xr:uid="{00000000-0005-0000-0000-000078310000}"/>
    <cellStyle name="Normal 47 2 2 2 3 2 4 3" xfId="27742" xr:uid="{00000000-0005-0000-0000-0000726C0000}"/>
    <cellStyle name="Normal 47 2 2 2 3 2 5" xfId="7626" xr:uid="{00000000-0005-0000-0000-0000DB1D0000}"/>
    <cellStyle name="Normal 47 2 2 2 3 2 5 3" xfId="22725" xr:uid="{00000000-0005-0000-0000-0000D9580000}"/>
    <cellStyle name="Normal 47 2 2 2 3 2 7" xfId="17712" xr:uid="{00000000-0005-0000-0000-000044450000}"/>
    <cellStyle name="Normal 47 2 2 2 3 3" xfId="3408" xr:uid="{00000000-0005-0000-0000-0000610D0000}"/>
    <cellStyle name="Normal 47 2 2 2 3 3 2" xfId="13482" xr:uid="{00000000-0005-0000-0000-0000BB340000}"/>
    <cellStyle name="Normal 47 2 2 2 3 3 2 3" xfId="28577" xr:uid="{00000000-0005-0000-0000-0000B56F0000}"/>
    <cellStyle name="Normal 47 2 2 2 3 3 3" xfId="8462" xr:uid="{00000000-0005-0000-0000-00001F210000}"/>
    <cellStyle name="Normal 47 2 2 2 3 3 3 3" xfId="23560" xr:uid="{00000000-0005-0000-0000-00001C5C0000}"/>
    <cellStyle name="Normal 47 2 2 2 3 3 5" xfId="18547" xr:uid="{00000000-0005-0000-0000-000087480000}"/>
    <cellStyle name="Normal 47 2 2 2 3 4" xfId="5101" xr:uid="{00000000-0005-0000-0000-0000FE130000}"/>
    <cellStyle name="Normal 47 2 2 2 3 4 2" xfId="15153" xr:uid="{00000000-0005-0000-0000-0000423B0000}"/>
    <cellStyle name="Normal 47 2 2 2 3 4 2 3" xfId="30248" xr:uid="{00000000-0005-0000-0000-00003C760000}"/>
    <cellStyle name="Normal 47 2 2 2 3 4 3" xfId="10133" xr:uid="{00000000-0005-0000-0000-0000A6270000}"/>
    <cellStyle name="Normal 47 2 2 2 3 4 3 3" xfId="25231" xr:uid="{00000000-0005-0000-0000-0000A3620000}"/>
    <cellStyle name="Normal 47 2 2 2 3 4 5" xfId="20218" xr:uid="{00000000-0005-0000-0000-00000E4F0000}"/>
    <cellStyle name="Normal 47 2 2 2 3 5" xfId="11811" xr:uid="{00000000-0005-0000-0000-0000342E0000}"/>
    <cellStyle name="Normal 47 2 2 2 3 5 3" xfId="26906" xr:uid="{00000000-0005-0000-0000-00002E690000}"/>
    <cellStyle name="Normal 47 2 2 2 3 6" xfId="6790" xr:uid="{00000000-0005-0000-0000-0000971A0000}"/>
    <cellStyle name="Normal 47 2 2 2 3 6 3" xfId="21889" xr:uid="{00000000-0005-0000-0000-000095550000}"/>
    <cellStyle name="Normal 47 2 2 2 3 8" xfId="16876" xr:uid="{00000000-0005-0000-0000-000000420000}"/>
    <cellStyle name="Normal 47 2 2 2 4" xfId="2138" xr:uid="{00000000-0005-0000-0000-00006A080000}"/>
    <cellStyle name="Normal 47 2 2 2 4 2" xfId="3827" xr:uid="{00000000-0005-0000-0000-0000040F0000}"/>
    <cellStyle name="Normal 47 2 2 2 4 2 2" xfId="13900" xr:uid="{00000000-0005-0000-0000-00005D360000}"/>
    <cellStyle name="Normal 47 2 2 2 4 2 2 3" xfId="28995" xr:uid="{00000000-0005-0000-0000-000057710000}"/>
    <cellStyle name="Normal 47 2 2 2 4 2 3" xfId="8880" xr:uid="{00000000-0005-0000-0000-0000C1220000}"/>
    <cellStyle name="Normal 47 2 2 2 4 2 3 3" xfId="23978" xr:uid="{00000000-0005-0000-0000-0000BE5D0000}"/>
    <cellStyle name="Normal 47 2 2 2 4 2 5" xfId="18965" xr:uid="{00000000-0005-0000-0000-0000294A0000}"/>
    <cellStyle name="Normal 47 2 2 2 4 3" xfId="5519" xr:uid="{00000000-0005-0000-0000-0000A0150000}"/>
    <cellStyle name="Normal 47 2 2 2 4 3 2" xfId="15571" xr:uid="{00000000-0005-0000-0000-0000E43C0000}"/>
    <cellStyle name="Normal 47 2 2 2 4 3 2 3" xfId="30666" xr:uid="{00000000-0005-0000-0000-0000DE770000}"/>
    <cellStyle name="Normal 47 2 2 2 4 3 3" xfId="10551" xr:uid="{00000000-0005-0000-0000-000048290000}"/>
    <cellStyle name="Normal 47 2 2 2 4 3 3 3" xfId="25649" xr:uid="{00000000-0005-0000-0000-000045640000}"/>
    <cellStyle name="Normal 47 2 2 2 4 3 5" xfId="20636" xr:uid="{00000000-0005-0000-0000-0000B0500000}"/>
    <cellStyle name="Normal 47 2 2 2 4 4" xfId="12229" xr:uid="{00000000-0005-0000-0000-0000D62F0000}"/>
    <cellStyle name="Normal 47 2 2 2 4 4 3" xfId="27324" xr:uid="{00000000-0005-0000-0000-0000D06A0000}"/>
    <cellStyle name="Normal 47 2 2 2 4 5" xfId="7208" xr:uid="{00000000-0005-0000-0000-0000391C0000}"/>
    <cellStyle name="Normal 47 2 2 2 4 5 3" xfId="22307" xr:uid="{00000000-0005-0000-0000-000037570000}"/>
    <cellStyle name="Normal 47 2 2 2 4 7" xfId="17294" xr:uid="{00000000-0005-0000-0000-0000A2430000}"/>
    <cellStyle name="Normal 47 2 2 2 5" xfId="2990" xr:uid="{00000000-0005-0000-0000-0000BF0B0000}"/>
    <cellStyle name="Normal 47 2 2 2 5 2" xfId="13064" xr:uid="{00000000-0005-0000-0000-000019330000}"/>
    <cellStyle name="Normal 47 2 2 2 5 2 3" xfId="28159" xr:uid="{00000000-0005-0000-0000-0000136E0000}"/>
    <cellStyle name="Normal 47 2 2 2 5 3" xfId="8044" xr:uid="{00000000-0005-0000-0000-00007D1F0000}"/>
    <cellStyle name="Normal 47 2 2 2 5 3 3" xfId="23142" xr:uid="{00000000-0005-0000-0000-00007A5A0000}"/>
    <cellStyle name="Normal 47 2 2 2 5 5" xfId="18129" xr:uid="{00000000-0005-0000-0000-0000E5460000}"/>
    <cellStyle name="Normal 47 2 2 2 6" xfId="4683" xr:uid="{00000000-0005-0000-0000-00005C120000}"/>
    <cellStyle name="Normal 47 2 2 2 6 2" xfId="14735" xr:uid="{00000000-0005-0000-0000-0000A0390000}"/>
    <cellStyle name="Normal 47 2 2 2 6 2 3" xfId="29830" xr:uid="{00000000-0005-0000-0000-00009A740000}"/>
    <cellStyle name="Normal 47 2 2 2 6 3" xfId="9715" xr:uid="{00000000-0005-0000-0000-000004260000}"/>
    <cellStyle name="Normal 47 2 2 2 6 3 3" xfId="24813" xr:uid="{00000000-0005-0000-0000-000001610000}"/>
    <cellStyle name="Normal 47 2 2 2 6 5" xfId="19800" xr:uid="{00000000-0005-0000-0000-00006C4D0000}"/>
    <cellStyle name="Normal 47 2 2 2 7" xfId="11393" xr:uid="{00000000-0005-0000-0000-0000922C0000}"/>
    <cellStyle name="Normal 47 2 2 2 7 3" xfId="26488" xr:uid="{00000000-0005-0000-0000-00008C670000}"/>
    <cellStyle name="Normal 47 2 2 2 8" xfId="6372" xr:uid="{00000000-0005-0000-0000-0000F5180000}"/>
    <cellStyle name="Normal 47 2 2 2 8 3" xfId="21471" xr:uid="{00000000-0005-0000-0000-0000F3530000}"/>
    <cellStyle name="Normal 47 2 2 3" xfId="1400" xr:uid="{00000000-0005-0000-0000-000088050000}"/>
    <cellStyle name="Normal 47 2 2 3 2" xfId="1821" xr:uid="{00000000-0005-0000-0000-00002D070000}"/>
    <cellStyle name="Normal 47 2 2 3 2 2" xfId="2660" xr:uid="{00000000-0005-0000-0000-0000740A0000}"/>
    <cellStyle name="Normal 47 2 2 3 2 2 2" xfId="4349" xr:uid="{00000000-0005-0000-0000-00000E110000}"/>
    <cellStyle name="Normal 47 2 2 3 2 2 2 2" xfId="14422" xr:uid="{00000000-0005-0000-0000-000067380000}"/>
    <cellStyle name="Normal 47 2 2 3 2 2 2 2 3" xfId="29517" xr:uid="{00000000-0005-0000-0000-000061730000}"/>
    <cellStyle name="Normal 47 2 2 3 2 2 2 3" xfId="9402" xr:uid="{00000000-0005-0000-0000-0000CB240000}"/>
    <cellStyle name="Normal 47 2 2 3 2 2 2 3 3" xfId="24500" xr:uid="{00000000-0005-0000-0000-0000C85F0000}"/>
    <cellStyle name="Normal 47 2 2 3 2 2 2 5" xfId="19487" xr:uid="{00000000-0005-0000-0000-0000334C0000}"/>
    <cellStyle name="Normal 47 2 2 3 2 2 3" xfId="6041" xr:uid="{00000000-0005-0000-0000-0000AA170000}"/>
    <cellStyle name="Normal 47 2 2 3 2 2 3 2" xfId="16093" xr:uid="{00000000-0005-0000-0000-0000EE3E0000}"/>
    <cellStyle name="Normal 47 2 2 3 2 2 3 2 3" xfId="31188" xr:uid="{00000000-0005-0000-0000-0000E8790000}"/>
    <cellStyle name="Normal 47 2 2 3 2 2 3 3" xfId="11073" xr:uid="{00000000-0005-0000-0000-0000522B0000}"/>
    <cellStyle name="Normal 47 2 2 3 2 2 3 3 3" xfId="26171" xr:uid="{00000000-0005-0000-0000-00004F660000}"/>
    <cellStyle name="Normal 47 2 2 3 2 2 3 5" xfId="21158" xr:uid="{00000000-0005-0000-0000-0000BA520000}"/>
    <cellStyle name="Normal 47 2 2 3 2 2 4" xfId="12751" xr:uid="{00000000-0005-0000-0000-0000E0310000}"/>
    <cellStyle name="Normal 47 2 2 3 2 2 4 3" xfId="27846" xr:uid="{00000000-0005-0000-0000-0000DA6C0000}"/>
    <cellStyle name="Normal 47 2 2 3 2 2 5" xfId="7730" xr:uid="{00000000-0005-0000-0000-0000431E0000}"/>
    <cellStyle name="Normal 47 2 2 3 2 2 5 3" xfId="22829" xr:uid="{00000000-0005-0000-0000-000041590000}"/>
    <cellStyle name="Normal 47 2 2 3 2 2 7" xfId="17816" xr:uid="{00000000-0005-0000-0000-0000AC450000}"/>
    <cellStyle name="Normal 47 2 2 3 2 3" xfId="3512" xr:uid="{00000000-0005-0000-0000-0000C90D0000}"/>
    <cellStyle name="Normal 47 2 2 3 2 3 2" xfId="13586" xr:uid="{00000000-0005-0000-0000-000023350000}"/>
    <cellStyle name="Normal 47 2 2 3 2 3 2 3" xfId="28681" xr:uid="{00000000-0005-0000-0000-00001D700000}"/>
    <cellStyle name="Normal 47 2 2 3 2 3 3" xfId="8566" xr:uid="{00000000-0005-0000-0000-000087210000}"/>
    <cellStyle name="Normal 47 2 2 3 2 3 3 3" xfId="23664" xr:uid="{00000000-0005-0000-0000-0000845C0000}"/>
    <cellStyle name="Normal 47 2 2 3 2 3 5" xfId="18651" xr:uid="{00000000-0005-0000-0000-0000EF480000}"/>
    <cellStyle name="Normal 47 2 2 3 2 4" xfId="5205" xr:uid="{00000000-0005-0000-0000-000066140000}"/>
    <cellStyle name="Normal 47 2 2 3 2 4 2" xfId="15257" xr:uid="{00000000-0005-0000-0000-0000AA3B0000}"/>
    <cellStyle name="Normal 47 2 2 3 2 4 2 3" xfId="30352" xr:uid="{00000000-0005-0000-0000-0000A4760000}"/>
    <cellStyle name="Normal 47 2 2 3 2 4 3" xfId="10237" xr:uid="{00000000-0005-0000-0000-00000E280000}"/>
    <cellStyle name="Normal 47 2 2 3 2 4 3 3" xfId="25335" xr:uid="{00000000-0005-0000-0000-00000B630000}"/>
    <cellStyle name="Normal 47 2 2 3 2 4 5" xfId="20322" xr:uid="{00000000-0005-0000-0000-0000764F0000}"/>
    <cellStyle name="Normal 47 2 2 3 2 5" xfId="11915" xr:uid="{00000000-0005-0000-0000-00009C2E0000}"/>
    <cellStyle name="Normal 47 2 2 3 2 5 3" xfId="27010" xr:uid="{00000000-0005-0000-0000-000096690000}"/>
    <cellStyle name="Normal 47 2 2 3 2 6" xfId="6894" xr:uid="{00000000-0005-0000-0000-0000FF1A0000}"/>
    <cellStyle name="Normal 47 2 2 3 2 6 3" xfId="21993" xr:uid="{00000000-0005-0000-0000-0000FD550000}"/>
    <cellStyle name="Normal 47 2 2 3 2 8" xfId="16980" xr:uid="{00000000-0005-0000-0000-000068420000}"/>
    <cellStyle name="Normal 47 2 2 3 3" xfId="2242" xr:uid="{00000000-0005-0000-0000-0000D2080000}"/>
    <cellStyle name="Normal 47 2 2 3 3 2" xfId="3931" xr:uid="{00000000-0005-0000-0000-00006C0F0000}"/>
    <cellStyle name="Normal 47 2 2 3 3 2 2" xfId="14004" xr:uid="{00000000-0005-0000-0000-0000C5360000}"/>
    <cellStyle name="Normal 47 2 2 3 3 2 2 3" xfId="29099" xr:uid="{00000000-0005-0000-0000-0000BF710000}"/>
    <cellStyle name="Normal 47 2 2 3 3 2 3" xfId="8984" xr:uid="{00000000-0005-0000-0000-000029230000}"/>
    <cellStyle name="Normal 47 2 2 3 3 2 3 3" xfId="24082" xr:uid="{00000000-0005-0000-0000-0000265E0000}"/>
    <cellStyle name="Normal 47 2 2 3 3 2 5" xfId="19069" xr:uid="{00000000-0005-0000-0000-0000914A0000}"/>
    <cellStyle name="Normal 47 2 2 3 3 3" xfId="5623" xr:uid="{00000000-0005-0000-0000-000008160000}"/>
    <cellStyle name="Normal 47 2 2 3 3 3 2" xfId="15675" xr:uid="{00000000-0005-0000-0000-00004C3D0000}"/>
    <cellStyle name="Normal 47 2 2 3 3 3 2 3" xfId="30770" xr:uid="{00000000-0005-0000-0000-000046780000}"/>
    <cellStyle name="Normal 47 2 2 3 3 3 3" xfId="10655" xr:uid="{00000000-0005-0000-0000-0000B0290000}"/>
    <cellStyle name="Normal 47 2 2 3 3 3 3 3" xfId="25753" xr:uid="{00000000-0005-0000-0000-0000AD640000}"/>
    <cellStyle name="Normal 47 2 2 3 3 3 5" xfId="20740" xr:uid="{00000000-0005-0000-0000-000018510000}"/>
    <cellStyle name="Normal 47 2 2 3 3 4" xfId="12333" xr:uid="{00000000-0005-0000-0000-00003E300000}"/>
    <cellStyle name="Normal 47 2 2 3 3 4 3" xfId="27428" xr:uid="{00000000-0005-0000-0000-0000386B0000}"/>
    <cellStyle name="Normal 47 2 2 3 3 5" xfId="7312" xr:uid="{00000000-0005-0000-0000-0000A11C0000}"/>
    <cellStyle name="Normal 47 2 2 3 3 5 3" xfId="22411" xr:uid="{00000000-0005-0000-0000-00009F570000}"/>
    <cellStyle name="Normal 47 2 2 3 3 7" xfId="17398" xr:uid="{00000000-0005-0000-0000-00000A440000}"/>
    <cellStyle name="Normal 47 2 2 3 4" xfId="3094" xr:uid="{00000000-0005-0000-0000-0000270C0000}"/>
    <cellStyle name="Normal 47 2 2 3 4 2" xfId="13168" xr:uid="{00000000-0005-0000-0000-000081330000}"/>
    <cellStyle name="Normal 47 2 2 3 4 2 3" xfId="28263" xr:uid="{00000000-0005-0000-0000-00007B6E0000}"/>
    <cellStyle name="Normal 47 2 2 3 4 3" xfId="8148" xr:uid="{00000000-0005-0000-0000-0000E51F0000}"/>
    <cellStyle name="Normal 47 2 2 3 4 3 3" xfId="23246" xr:uid="{00000000-0005-0000-0000-0000E25A0000}"/>
    <cellStyle name="Normal 47 2 2 3 4 5" xfId="18233" xr:uid="{00000000-0005-0000-0000-00004D470000}"/>
    <cellStyle name="Normal 47 2 2 3 5" xfId="4787" xr:uid="{00000000-0005-0000-0000-0000C4120000}"/>
    <cellStyle name="Normal 47 2 2 3 5 2" xfId="14839" xr:uid="{00000000-0005-0000-0000-0000083A0000}"/>
    <cellStyle name="Normal 47 2 2 3 5 2 3" xfId="29934" xr:uid="{00000000-0005-0000-0000-000002750000}"/>
    <cellStyle name="Normal 47 2 2 3 5 3" xfId="9819" xr:uid="{00000000-0005-0000-0000-00006C260000}"/>
    <cellStyle name="Normal 47 2 2 3 5 3 3" xfId="24917" xr:uid="{00000000-0005-0000-0000-000069610000}"/>
    <cellStyle name="Normal 47 2 2 3 5 5" xfId="19904" xr:uid="{00000000-0005-0000-0000-0000D44D0000}"/>
    <cellStyle name="Normal 47 2 2 3 6" xfId="11497" xr:uid="{00000000-0005-0000-0000-0000FA2C0000}"/>
    <cellStyle name="Normal 47 2 2 3 6 3" xfId="26592" xr:uid="{00000000-0005-0000-0000-0000F4670000}"/>
    <cellStyle name="Normal 47 2 2 3 7" xfId="6476" xr:uid="{00000000-0005-0000-0000-00005D190000}"/>
    <cellStyle name="Normal 47 2 2 3 7 3" xfId="21575" xr:uid="{00000000-0005-0000-0000-00005B540000}"/>
    <cellStyle name="Normal 47 2 2 3 9" xfId="16562" xr:uid="{00000000-0005-0000-0000-0000C6400000}"/>
    <cellStyle name="Normal 47 2 2 4" xfId="1613" xr:uid="{00000000-0005-0000-0000-00005D060000}"/>
    <cellStyle name="Normal 47 2 2 4 2" xfId="2452" xr:uid="{00000000-0005-0000-0000-0000A4090000}"/>
    <cellStyle name="Normal 47 2 2 4 2 2" xfId="4141" xr:uid="{00000000-0005-0000-0000-00003E100000}"/>
    <cellStyle name="Normal 47 2 2 4 2 2 2" xfId="14214" xr:uid="{00000000-0005-0000-0000-000097370000}"/>
    <cellStyle name="Normal 47 2 2 4 2 2 2 3" xfId="29309" xr:uid="{00000000-0005-0000-0000-000091720000}"/>
    <cellStyle name="Normal 47 2 2 4 2 2 3" xfId="9194" xr:uid="{00000000-0005-0000-0000-0000FB230000}"/>
    <cellStyle name="Normal 47 2 2 4 2 2 3 3" xfId="24292" xr:uid="{00000000-0005-0000-0000-0000F85E0000}"/>
    <cellStyle name="Normal 47 2 2 4 2 2 5" xfId="19279" xr:uid="{00000000-0005-0000-0000-0000634B0000}"/>
    <cellStyle name="Normal 47 2 2 4 2 3" xfId="5833" xr:uid="{00000000-0005-0000-0000-0000DA160000}"/>
    <cellStyle name="Normal 47 2 2 4 2 3 2" xfId="15885" xr:uid="{00000000-0005-0000-0000-00001E3E0000}"/>
    <cellStyle name="Normal 47 2 2 4 2 3 2 3" xfId="30980" xr:uid="{00000000-0005-0000-0000-000018790000}"/>
    <cellStyle name="Normal 47 2 2 4 2 3 3" xfId="10865" xr:uid="{00000000-0005-0000-0000-0000822A0000}"/>
    <cellStyle name="Normal 47 2 2 4 2 3 3 3" xfId="25963" xr:uid="{00000000-0005-0000-0000-00007F650000}"/>
    <cellStyle name="Normal 47 2 2 4 2 3 5" xfId="20950" xr:uid="{00000000-0005-0000-0000-0000EA510000}"/>
    <cellStyle name="Normal 47 2 2 4 2 4" xfId="12543" xr:uid="{00000000-0005-0000-0000-000010310000}"/>
    <cellStyle name="Normal 47 2 2 4 2 4 3" xfId="27638" xr:uid="{00000000-0005-0000-0000-00000A6C0000}"/>
    <cellStyle name="Normal 47 2 2 4 2 5" xfId="7522" xr:uid="{00000000-0005-0000-0000-0000731D0000}"/>
    <cellStyle name="Normal 47 2 2 4 2 5 3" xfId="22621" xr:uid="{00000000-0005-0000-0000-000071580000}"/>
    <cellStyle name="Normal 47 2 2 4 2 7" xfId="17608" xr:uid="{00000000-0005-0000-0000-0000DC440000}"/>
    <cellStyle name="Normal 47 2 2 4 3" xfId="3304" xr:uid="{00000000-0005-0000-0000-0000F90C0000}"/>
    <cellStyle name="Normal 47 2 2 4 3 2" xfId="13378" xr:uid="{00000000-0005-0000-0000-000053340000}"/>
    <cellStyle name="Normal 47 2 2 4 3 2 3" xfId="28473" xr:uid="{00000000-0005-0000-0000-00004D6F0000}"/>
    <cellStyle name="Normal 47 2 2 4 3 3" xfId="8358" xr:uid="{00000000-0005-0000-0000-0000B7200000}"/>
    <cellStyle name="Normal 47 2 2 4 3 3 3" xfId="23456" xr:uid="{00000000-0005-0000-0000-0000B45B0000}"/>
    <cellStyle name="Normal 47 2 2 4 3 5" xfId="18443" xr:uid="{00000000-0005-0000-0000-00001F480000}"/>
    <cellStyle name="Normal 47 2 2 4 4" xfId="4997" xr:uid="{00000000-0005-0000-0000-000096130000}"/>
    <cellStyle name="Normal 47 2 2 4 4 2" xfId="15049" xr:uid="{00000000-0005-0000-0000-0000DA3A0000}"/>
    <cellStyle name="Normal 47 2 2 4 4 2 3" xfId="30144" xr:uid="{00000000-0005-0000-0000-0000D4750000}"/>
    <cellStyle name="Normal 47 2 2 4 4 3" xfId="10029" xr:uid="{00000000-0005-0000-0000-00003E270000}"/>
    <cellStyle name="Normal 47 2 2 4 4 3 3" xfId="25127" xr:uid="{00000000-0005-0000-0000-00003B620000}"/>
    <cellStyle name="Normal 47 2 2 4 4 5" xfId="20114" xr:uid="{00000000-0005-0000-0000-0000A64E0000}"/>
    <cellStyle name="Normal 47 2 2 4 5" xfId="11707" xr:uid="{00000000-0005-0000-0000-0000CC2D0000}"/>
    <cellStyle name="Normal 47 2 2 4 5 3" xfId="26802" xr:uid="{00000000-0005-0000-0000-0000C6680000}"/>
    <cellStyle name="Normal 47 2 2 4 6" xfId="6686" xr:uid="{00000000-0005-0000-0000-00002F1A0000}"/>
    <cellStyle name="Normal 47 2 2 4 6 3" xfId="21785" xr:uid="{00000000-0005-0000-0000-00002D550000}"/>
    <cellStyle name="Normal 47 2 2 4 8" xfId="16772" xr:uid="{00000000-0005-0000-0000-000098410000}"/>
    <cellStyle name="Normal 47 2 2 5" xfId="2034" xr:uid="{00000000-0005-0000-0000-000002080000}"/>
    <cellStyle name="Normal 47 2 2 5 2" xfId="3723" xr:uid="{00000000-0005-0000-0000-00009C0E0000}"/>
    <cellStyle name="Normal 47 2 2 5 2 2" xfId="13796" xr:uid="{00000000-0005-0000-0000-0000F5350000}"/>
    <cellStyle name="Normal 47 2 2 5 2 2 3" xfId="28891" xr:uid="{00000000-0005-0000-0000-0000EF700000}"/>
    <cellStyle name="Normal 47 2 2 5 2 3" xfId="8776" xr:uid="{00000000-0005-0000-0000-000059220000}"/>
    <cellStyle name="Normal 47 2 2 5 2 3 3" xfId="23874" xr:uid="{00000000-0005-0000-0000-0000565D0000}"/>
    <cellStyle name="Normal 47 2 2 5 2 5" xfId="18861" xr:uid="{00000000-0005-0000-0000-0000C1490000}"/>
    <cellStyle name="Normal 47 2 2 5 3" xfId="5415" xr:uid="{00000000-0005-0000-0000-000038150000}"/>
    <cellStyle name="Normal 47 2 2 5 3 2" xfId="15467" xr:uid="{00000000-0005-0000-0000-00007C3C0000}"/>
    <cellStyle name="Normal 47 2 2 5 3 2 3" xfId="30562" xr:uid="{00000000-0005-0000-0000-000076770000}"/>
    <cellStyle name="Normal 47 2 2 5 3 3" xfId="10447" xr:uid="{00000000-0005-0000-0000-0000E0280000}"/>
    <cellStyle name="Normal 47 2 2 5 3 3 3" xfId="25545" xr:uid="{00000000-0005-0000-0000-0000DD630000}"/>
    <cellStyle name="Normal 47 2 2 5 3 5" xfId="20532" xr:uid="{00000000-0005-0000-0000-000048500000}"/>
    <cellStyle name="Normal 47 2 2 5 4" xfId="12125" xr:uid="{00000000-0005-0000-0000-00006E2F0000}"/>
    <cellStyle name="Normal 47 2 2 5 4 3" xfId="27220" xr:uid="{00000000-0005-0000-0000-0000686A0000}"/>
    <cellStyle name="Normal 47 2 2 5 5" xfId="7104" xr:uid="{00000000-0005-0000-0000-0000D11B0000}"/>
    <cellStyle name="Normal 47 2 2 5 5 3" xfId="22203" xr:uid="{00000000-0005-0000-0000-0000CF560000}"/>
    <cellStyle name="Normal 47 2 2 5 7" xfId="17190" xr:uid="{00000000-0005-0000-0000-00003A430000}"/>
    <cellStyle name="Normal 47 2 2 6" xfId="2886" xr:uid="{00000000-0005-0000-0000-0000570B0000}"/>
    <cellStyle name="Normal 47 2 2 6 2" xfId="12960" xr:uid="{00000000-0005-0000-0000-0000B1320000}"/>
    <cellStyle name="Normal 47 2 2 6 2 3" xfId="28055" xr:uid="{00000000-0005-0000-0000-0000AB6D0000}"/>
    <cellStyle name="Normal 47 2 2 6 3" xfId="7940" xr:uid="{00000000-0005-0000-0000-0000151F0000}"/>
    <cellStyle name="Normal 47 2 2 6 3 3" xfId="23038" xr:uid="{00000000-0005-0000-0000-0000125A0000}"/>
    <cellStyle name="Normal 47 2 2 6 5" xfId="18025" xr:uid="{00000000-0005-0000-0000-00007D460000}"/>
    <cellStyle name="Normal 47 2 2 7" xfId="4579" xr:uid="{00000000-0005-0000-0000-0000F4110000}"/>
    <cellStyle name="Normal 47 2 2 7 2" xfId="14631" xr:uid="{00000000-0005-0000-0000-000038390000}"/>
    <cellStyle name="Normal 47 2 2 7 2 3" xfId="29726" xr:uid="{00000000-0005-0000-0000-000032740000}"/>
    <cellStyle name="Normal 47 2 2 7 3" xfId="9611" xr:uid="{00000000-0005-0000-0000-00009C250000}"/>
    <cellStyle name="Normal 47 2 2 7 3 3" xfId="24709" xr:uid="{00000000-0005-0000-0000-000099600000}"/>
    <cellStyle name="Normal 47 2 2 7 5" xfId="19696" xr:uid="{00000000-0005-0000-0000-0000044D0000}"/>
    <cellStyle name="Normal 47 2 2 8" xfId="11289" xr:uid="{00000000-0005-0000-0000-00002A2C0000}"/>
    <cellStyle name="Normal 47 2 2 8 3" xfId="26384" xr:uid="{00000000-0005-0000-0000-000024670000}"/>
    <cellStyle name="Normal 47 2 2 9" xfId="6268" xr:uid="{00000000-0005-0000-0000-00008D180000}"/>
    <cellStyle name="Normal 47 2 2 9 3" xfId="21367" xr:uid="{00000000-0005-0000-0000-00008B530000}"/>
    <cellStyle name="Normal 47 2 3" xfId="1233" xr:uid="{00000000-0005-0000-0000-0000E1040000}"/>
    <cellStyle name="Normal 47 2 3 10" xfId="16406" xr:uid="{00000000-0005-0000-0000-00002A400000}"/>
    <cellStyle name="Normal 47 2 3 2" xfId="1452" xr:uid="{00000000-0005-0000-0000-0000BC050000}"/>
    <cellStyle name="Normal 47 2 3 2 2" xfId="1873" xr:uid="{00000000-0005-0000-0000-000061070000}"/>
    <cellStyle name="Normal 47 2 3 2 2 2" xfId="2712" xr:uid="{00000000-0005-0000-0000-0000A80A0000}"/>
    <cellStyle name="Normal 47 2 3 2 2 2 2" xfId="4401" xr:uid="{00000000-0005-0000-0000-000042110000}"/>
    <cellStyle name="Normal 47 2 3 2 2 2 2 2" xfId="14474" xr:uid="{00000000-0005-0000-0000-00009B380000}"/>
    <cellStyle name="Normal 47 2 3 2 2 2 2 2 3" xfId="29569" xr:uid="{00000000-0005-0000-0000-000095730000}"/>
    <cellStyle name="Normal 47 2 3 2 2 2 2 3" xfId="9454" xr:uid="{00000000-0005-0000-0000-0000FF240000}"/>
    <cellStyle name="Normal 47 2 3 2 2 2 2 3 3" xfId="24552" xr:uid="{00000000-0005-0000-0000-0000FC5F0000}"/>
    <cellStyle name="Normal 47 2 3 2 2 2 2 5" xfId="19539" xr:uid="{00000000-0005-0000-0000-0000674C0000}"/>
    <cellStyle name="Normal 47 2 3 2 2 2 3" xfId="6093" xr:uid="{00000000-0005-0000-0000-0000DE170000}"/>
    <cellStyle name="Normal 47 2 3 2 2 2 3 2" xfId="16145" xr:uid="{00000000-0005-0000-0000-0000223F0000}"/>
    <cellStyle name="Normal 47 2 3 2 2 2 3 2 3" xfId="31240" xr:uid="{00000000-0005-0000-0000-00001C7A0000}"/>
    <cellStyle name="Normal 47 2 3 2 2 2 3 3" xfId="11125" xr:uid="{00000000-0005-0000-0000-0000862B0000}"/>
    <cellStyle name="Normal 47 2 3 2 2 2 3 3 3" xfId="26223" xr:uid="{00000000-0005-0000-0000-000083660000}"/>
    <cellStyle name="Normal 47 2 3 2 2 2 3 5" xfId="21210" xr:uid="{00000000-0005-0000-0000-0000EE520000}"/>
    <cellStyle name="Normal 47 2 3 2 2 2 4" xfId="12803" xr:uid="{00000000-0005-0000-0000-000014320000}"/>
    <cellStyle name="Normal 47 2 3 2 2 2 4 3" xfId="27898" xr:uid="{00000000-0005-0000-0000-00000E6D0000}"/>
    <cellStyle name="Normal 47 2 3 2 2 2 5" xfId="7782" xr:uid="{00000000-0005-0000-0000-0000771E0000}"/>
    <cellStyle name="Normal 47 2 3 2 2 2 5 3" xfId="22881" xr:uid="{00000000-0005-0000-0000-000075590000}"/>
    <cellStyle name="Normal 47 2 3 2 2 2 7" xfId="17868" xr:uid="{00000000-0005-0000-0000-0000E0450000}"/>
    <cellStyle name="Normal 47 2 3 2 2 3" xfId="3564" xr:uid="{00000000-0005-0000-0000-0000FD0D0000}"/>
    <cellStyle name="Normal 47 2 3 2 2 3 2" xfId="13638" xr:uid="{00000000-0005-0000-0000-000057350000}"/>
    <cellStyle name="Normal 47 2 3 2 2 3 2 3" xfId="28733" xr:uid="{00000000-0005-0000-0000-000051700000}"/>
    <cellStyle name="Normal 47 2 3 2 2 3 3" xfId="8618" xr:uid="{00000000-0005-0000-0000-0000BB210000}"/>
    <cellStyle name="Normal 47 2 3 2 2 3 3 3" xfId="23716" xr:uid="{00000000-0005-0000-0000-0000B85C0000}"/>
    <cellStyle name="Normal 47 2 3 2 2 3 5" xfId="18703" xr:uid="{00000000-0005-0000-0000-000023490000}"/>
    <cellStyle name="Normal 47 2 3 2 2 4" xfId="5257" xr:uid="{00000000-0005-0000-0000-00009A140000}"/>
    <cellStyle name="Normal 47 2 3 2 2 4 2" xfId="15309" xr:uid="{00000000-0005-0000-0000-0000DE3B0000}"/>
    <cellStyle name="Normal 47 2 3 2 2 4 2 3" xfId="30404" xr:uid="{00000000-0005-0000-0000-0000D8760000}"/>
    <cellStyle name="Normal 47 2 3 2 2 4 3" xfId="10289" xr:uid="{00000000-0005-0000-0000-000042280000}"/>
    <cellStyle name="Normal 47 2 3 2 2 4 3 3" xfId="25387" xr:uid="{00000000-0005-0000-0000-00003F630000}"/>
    <cellStyle name="Normal 47 2 3 2 2 4 5" xfId="20374" xr:uid="{00000000-0005-0000-0000-0000AA4F0000}"/>
    <cellStyle name="Normal 47 2 3 2 2 5" xfId="11967" xr:uid="{00000000-0005-0000-0000-0000D02E0000}"/>
    <cellStyle name="Normal 47 2 3 2 2 5 3" xfId="27062" xr:uid="{00000000-0005-0000-0000-0000CA690000}"/>
    <cellStyle name="Normal 47 2 3 2 2 6" xfId="6946" xr:uid="{00000000-0005-0000-0000-0000331B0000}"/>
    <cellStyle name="Normal 47 2 3 2 2 6 3" xfId="22045" xr:uid="{00000000-0005-0000-0000-000031560000}"/>
    <cellStyle name="Normal 47 2 3 2 2 8" xfId="17032" xr:uid="{00000000-0005-0000-0000-00009C420000}"/>
    <cellStyle name="Normal 47 2 3 2 3" xfId="2294" xr:uid="{00000000-0005-0000-0000-000006090000}"/>
    <cellStyle name="Normal 47 2 3 2 3 2" xfId="3983" xr:uid="{00000000-0005-0000-0000-0000A00F0000}"/>
    <cellStyle name="Normal 47 2 3 2 3 2 2" xfId="14056" xr:uid="{00000000-0005-0000-0000-0000F9360000}"/>
    <cellStyle name="Normal 47 2 3 2 3 2 2 3" xfId="29151" xr:uid="{00000000-0005-0000-0000-0000F3710000}"/>
    <cellStyle name="Normal 47 2 3 2 3 2 3" xfId="9036" xr:uid="{00000000-0005-0000-0000-00005D230000}"/>
    <cellStyle name="Normal 47 2 3 2 3 2 3 3" xfId="24134" xr:uid="{00000000-0005-0000-0000-00005A5E0000}"/>
    <cellStyle name="Normal 47 2 3 2 3 2 5" xfId="19121" xr:uid="{00000000-0005-0000-0000-0000C54A0000}"/>
    <cellStyle name="Normal 47 2 3 2 3 3" xfId="5675" xr:uid="{00000000-0005-0000-0000-00003C160000}"/>
    <cellStyle name="Normal 47 2 3 2 3 3 2" xfId="15727" xr:uid="{00000000-0005-0000-0000-0000803D0000}"/>
    <cellStyle name="Normal 47 2 3 2 3 3 2 3" xfId="30822" xr:uid="{00000000-0005-0000-0000-00007A780000}"/>
    <cellStyle name="Normal 47 2 3 2 3 3 3" xfId="10707" xr:uid="{00000000-0005-0000-0000-0000E4290000}"/>
    <cellStyle name="Normal 47 2 3 2 3 3 3 3" xfId="25805" xr:uid="{00000000-0005-0000-0000-0000E1640000}"/>
    <cellStyle name="Normal 47 2 3 2 3 3 5" xfId="20792" xr:uid="{00000000-0005-0000-0000-00004C510000}"/>
    <cellStyle name="Normal 47 2 3 2 3 4" xfId="12385" xr:uid="{00000000-0005-0000-0000-000072300000}"/>
    <cellStyle name="Normal 47 2 3 2 3 4 3" xfId="27480" xr:uid="{00000000-0005-0000-0000-00006C6B0000}"/>
    <cellStyle name="Normal 47 2 3 2 3 5" xfId="7364" xr:uid="{00000000-0005-0000-0000-0000D51C0000}"/>
    <cellStyle name="Normal 47 2 3 2 3 5 3" xfId="22463" xr:uid="{00000000-0005-0000-0000-0000D3570000}"/>
    <cellStyle name="Normal 47 2 3 2 3 7" xfId="17450" xr:uid="{00000000-0005-0000-0000-00003E440000}"/>
    <cellStyle name="Normal 47 2 3 2 4" xfId="3146" xr:uid="{00000000-0005-0000-0000-00005B0C0000}"/>
    <cellStyle name="Normal 47 2 3 2 4 2" xfId="13220" xr:uid="{00000000-0005-0000-0000-0000B5330000}"/>
    <cellStyle name="Normal 47 2 3 2 4 2 3" xfId="28315" xr:uid="{00000000-0005-0000-0000-0000AF6E0000}"/>
    <cellStyle name="Normal 47 2 3 2 4 3" xfId="8200" xr:uid="{00000000-0005-0000-0000-000019200000}"/>
    <cellStyle name="Normal 47 2 3 2 4 3 3" xfId="23298" xr:uid="{00000000-0005-0000-0000-0000165B0000}"/>
    <cellStyle name="Normal 47 2 3 2 4 5" xfId="18285" xr:uid="{00000000-0005-0000-0000-000081470000}"/>
    <cellStyle name="Normal 47 2 3 2 5" xfId="4839" xr:uid="{00000000-0005-0000-0000-0000F8120000}"/>
    <cellStyle name="Normal 47 2 3 2 5 2" xfId="14891" xr:uid="{00000000-0005-0000-0000-00003C3A0000}"/>
    <cellStyle name="Normal 47 2 3 2 5 2 3" xfId="29986" xr:uid="{00000000-0005-0000-0000-000036750000}"/>
    <cellStyle name="Normal 47 2 3 2 5 3" xfId="9871" xr:uid="{00000000-0005-0000-0000-0000A0260000}"/>
    <cellStyle name="Normal 47 2 3 2 5 3 3" xfId="24969" xr:uid="{00000000-0005-0000-0000-00009D610000}"/>
    <cellStyle name="Normal 47 2 3 2 5 5" xfId="19956" xr:uid="{00000000-0005-0000-0000-0000084E0000}"/>
    <cellStyle name="Normal 47 2 3 2 6" xfId="11549" xr:uid="{00000000-0005-0000-0000-00002E2D0000}"/>
    <cellStyle name="Normal 47 2 3 2 6 3" xfId="26644" xr:uid="{00000000-0005-0000-0000-000028680000}"/>
    <cellStyle name="Normal 47 2 3 2 7" xfId="6528" xr:uid="{00000000-0005-0000-0000-000091190000}"/>
    <cellStyle name="Normal 47 2 3 2 7 3" xfId="21627" xr:uid="{00000000-0005-0000-0000-00008F540000}"/>
    <cellStyle name="Normal 47 2 3 2 9" xfId="16614" xr:uid="{00000000-0005-0000-0000-0000FA400000}"/>
    <cellStyle name="Normal 47 2 3 3" xfId="1665" xr:uid="{00000000-0005-0000-0000-000091060000}"/>
    <cellStyle name="Normal 47 2 3 3 2" xfId="2504" xr:uid="{00000000-0005-0000-0000-0000D8090000}"/>
    <cellStyle name="Normal 47 2 3 3 2 2" xfId="4193" xr:uid="{00000000-0005-0000-0000-000072100000}"/>
    <cellStyle name="Normal 47 2 3 3 2 2 2" xfId="14266" xr:uid="{00000000-0005-0000-0000-0000CB370000}"/>
    <cellStyle name="Normal 47 2 3 3 2 2 2 3" xfId="29361" xr:uid="{00000000-0005-0000-0000-0000C5720000}"/>
    <cellStyle name="Normal 47 2 3 3 2 2 3" xfId="9246" xr:uid="{00000000-0005-0000-0000-00002F240000}"/>
    <cellStyle name="Normal 47 2 3 3 2 2 3 3" xfId="24344" xr:uid="{00000000-0005-0000-0000-00002C5F0000}"/>
    <cellStyle name="Normal 47 2 3 3 2 2 5" xfId="19331" xr:uid="{00000000-0005-0000-0000-0000974B0000}"/>
    <cellStyle name="Normal 47 2 3 3 2 3" xfId="5885" xr:uid="{00000000-0005-0000-0000-00000E170000}"/>
    <cellStyle name="Normal 47 2 3 3 2 3 2" xfId="15937" xr:uid="{00000000-0005-0000-0000-0000523E0000}"/>
    <cellStyle name="Normal 47 2 3 3 2 3 2 3" xfId="31032" xr:uid="{00000000-0005-0000-0000-00004C790000}"/>
    <cellStyle name="Normal 47 2 3 3 2 3 3" xfId="10917" xr:uid="{00000000-0005-0000-0000-0000B62A0000}"/>
    <cellStyle name="Normal 47 2 3 3 2 3 3 3" xfId="26015" xr:uid="{00000000-0005-0000-0000-0000B3650000}"/>
    <cellStyle name="Normal 47 2 3 3 2 3 5" xfId="21002" xr:uid="{00000000-0005-0000-0000-00001E520000}"/>
    <cellStyle name="Normal 47 2 3 3 2 4" xfId="12595" xr:uid="{00000000-0005-0000-0000-000044310000}"/>
    <cellStyle name="Normal 47 2 3 3 2 4 3" xfId="27690" xr:uid="{00000000-0005-0000-0000-00003E6C0000}"/>
    <cellStyle name="Normal 47 2 3 3 2 5" xfId="7574" xr:uid="{00000000-0005-0000-0000-0000A71D0000}"/>
    <cellStyle name="Normal 47 2 3 3 2 5 3" xfId="22673" xr:uid="{00000000-0005-0000-0000-0000A5580000}"/>
    <cellStyle name="Normal 47 2 3 3 2 7" xfId="17660" xr:uid="{00000000-0005-0000-0000-000010450000}"/>
    <cellStyle name="Normal 47 2 3 3 3" xfId="3356" xr:uid="{00000000-0005-0000-0000-00002D0D0000}"/>
    <cellStyle name="Normal 47 2 3 3 3 2" xfId="13430" xr:uid="{00000000-0005-0000-0000-000087340000}"/>
    <cellStyle name="Normal 47 2 3 3 3 2 3" xfId="28525" xr:uid="{00000000-0005-0000-0000-0000816F0000}"/>
    <cellStyle name="Normal 47 2 3 3 3 3" xfId="8410" xr:uid="{00000000-0005-0000-0000-0000EB200000}"/>
    <cellStyle name="Normal 47 2 3 3 3 3 3" xfId="23508" xr:uid="{00000000-0005-0000-0000-0000E85B0000}"/>
    <cellStyle name="Normal 47 2 3 3 3 5" xfId="18495" xr:uid="{00000000-0005-0000-0000-000053480000}"/>
    <cellStyle name="Normal 47 2 3 3 4" xfId="5049" xr:uid="{00000000-0005-0000-0000-0000CA130000}"/>
    <cellStyle name="Normal 47 2 3 3 4 2" xfId="15101" xr:uid="{00000000-0005-0000-0000-00000E3B0000}"/>
    <cellStyle name="Normal 47 2 3 3 4 2 3" xfId="30196" xr:uid="{00000000-0005-0000-0000-000008760000}"/>
    <cellStyle name="Normal 47 2 3 3 4 3" xfId="10081" xr:uid="{00000000-0005-0000-0000-000072270000}"/>
    <cellStyle name="Normal 47 2 3 3 4 3 3" xfId="25179" xr:uid="{00000000-0005-0000-0000-00006F620000}"/>
    <cellStyle name="Normal 47 2 3 3 4 5" xfId="20166" xr:uid="{00000000-0005-0000-0000-0000DA4E0000}"/>
    <cellStyle name="Normal 47 2 3 3 5" xfId="11759" xr:uid="{00000000-0005-0000-0000-0000002E0000}"/>
    <cellStyle name="Normal 47 2 3 3 5 3" xfId="26854" xr:uid="{00000000-0005-0000-0000-0000FA680000}"/>
    <cellStyle name="Normal 47 2 3 3 6" xfId="6738" xr:uid="{00000000-0005-0000-0000-0000631A0000}"/>
    <cellStyle name="Normal 47 2 3 3 6 3" xfId="21837" xr:uid="{00000000-0005-0000-0000-000061550000}"/>
    <cellStyle name="Normal 47 2 3 3 8" xfId="16824" xr:uid="{00000000-0005-0000-0000-0000CC410000}"/>
    <cellStyle name="Normal 47 2 3 4" xfId="2086" xr:uid="{00000000-0005-0000-0000-000036080000}"/>
    <cellStyle name="Normal 47 2 3 4 2" xfId="3775" xr:uid="{00000000-0005-0000-0000-0000D00E0000}"/>
    <cellStyle name="Normal 47 2 3 4 2 2" xfId="13848" xr:uid="{00000000-0005-0000-0000-000029360000}"/>
    <cellStyle name="Normal 47 2 3 4 2 2 3" xfId="28943" xr:uid="{00000000-0005-0000-0000-000023710000}"/>
    <cellStyle name="Normal 47 2 3 4 2 3" xfId="8828" xr:uid="{00000000-0005-0000-0000-00008D220000}"/>
    <cellStyle name="Normal 47 2 3 4 2 3 3" xfId="23926" xr:uid="{00000000-0005-0000-0000-00008A5D0000}"/>
    <cellStyle name="Normal 47 2 3 4 2 5" xfId="18913" xr:uid="{00000000-0005-0000-0000-0000F5490000}"/>
    <cellStyle name="Normal 47 2 3 4 3" xfId="5467" xr:uid="{00000000-0005-0000-0000-00006C150000}"/>
    <cellStyle name="Normal 47 2 3 4 3 2" xfId="15519" xr:uid="{00000000-0005-0000-0000-0000B03C0000}"/>
    <cellStyle name="Normal 47 2 3 4 3 2 3" xfId="30614" xr:uid="{00000000-0005-0000-0000-0000AA770000}"/>
    <cellStyle name="Normal 47 2 3 4 3 3" xfId="10499" xr:uid="{00000000-0005-0000-0000-000014290000}"/>
    <cellStyle name="Normal 47 2 3 4 3 3 3" xfId="25597" xr:uid="{00000000-0005-0000-0000-000011640000}"/>
    <cellStyle name="Normal 47 2 3 4 3 5" xfId="20584" xr:uid="{00000000-0005-0000-0000-00007C500000}"/>
    <cellStyle name="Normal 47 2 3 4 4" xfId="12177" xr:uid="{00000000-0005-0000-0000-0000A22F0000}"/>
    <cellStyle name="Normal 47 2 3 4 4 3" xfId="27272" xr:uid="{00000000-0005-0000-0000-00009C6A0000}"/>
    <cellStyle name="Normal 47 2 3 4 5" xfId="7156" xr:uid="{00000000-0005-0000-0000-0000051C0000}"/>
    <cellStyle name="Normal 47 2 3 4 5 3" xfId="22255" xr:uid="{00000000-0005-0000-0000-000003570000}"/>
    <cellStyle name="Normal 47 2 3 4 7" xfId="17242" xr:uid="{00000000-0005-0000-0000-00006E430000}"/>
    <cellStyle name="Normal 47 2 3 5" xfId="2938" xr:uid="{00000000-0005-0000-0000-00008B0B0000}"/>
    <cellStyle name="Normal 47 2 3 5 2" xfId="13012" xr:uid="{00000000-0005-0000-0000-0000E5320000}"/>
    <cellStyle name="Normal 47 2 3 5 2 3" xfId="28107" xr:uid="{00000000-0005-0000-0000-0000DF6D0000}"/>
    <cellStyle name="Normal 47 2 3 5 3" xfId="7992" xr:uid="{00000000-0005-0000-0000-0000491F0000}"/>
    <cellStyle name="Normal 47 2 3 5 3 3" xfId="23090" xr:uid="{00000000-0005-0000-0000-0000465A0000}"/>
    <cellStyle name="Normal 47 2 3 5 5" xfId="18077" xr:uid="{00000000-0005-0000-0000-0000B1460000}"/>
    <cellStyle name="Normal 47 2 3 6" xfId="4631" xr:uid="{00000000-0005-0000-0000-000028120000}"/>
    <cellStyle name="Normal 47 2 3 6 2" xfId="14683" xr:uid="{00000000-0005-0000-0000-00006C390000}"/>
    <cellStyle name="Normal 47 2 3 6 2 3" xfId="29778" xr:uid="{00000000-0005-0000-0000-000066740000}"/>
    <cellStyle name="Normal 47 2 3 6 3" xfId="9663" xr:uid="{00000000-0005-0000-0000-0000D0250000}"/>
    <cellStyle name="Normal 47 2 3 6 3 3" xfId="24761" xr:uid="{00000000-0005-0000-0000-0000CD600000}"/>
    <cellStyle name="Normal 47 2 3 6 5" xfId="19748" xr:uid="{00000000-0005-0000-0000-0000384D0000}"/>
    <cellStyle name="Normal 47 2 3 7" xfId="11341" xr:uid="{00000000-0005-0000-0000-00005E2C0000}"/>
    <cellStyle name="Normal 47 2 3 7 3" xfId="26436" xr:uid="{00000000-0005-0000-0000-000058670000}"/>
    <cellStyle name="Normal 47 2 3 8" xfId="6320" xr:uid="{00000000-0005-0000-0000-0000C1180000}"/>
    <cellStyle name="Normal 47 2 3 8 3" xfId="21419" xr:uid="{00000000-0005-0000-0000-0000BF530000}"/>
    <cellStyle name="Normal 47 2 4" xfId="1346" xr:uid="{00000000-0005-0000-0000-000052050000}"/>
    <cellStyle name="Normal 47 2 4 2" xfId="1769" xr:uid="{00000000-0005-0000-0000-0000F9060000}"/>
    <cellStyle name="Normal 47 2 4 2 2" xfId="2608" xr:uid="{00000000-0005-0000-0000-0000400A0000}"/>
    <cellStyle name="Normal 47 2 4 2 2 2" xfId="4297" xr:uid="{00000000-0005-0000-0000-0000DA100000}"/>
    <cellStyle name="Normal 47 2 4 2 2 2 2" xfId="14370" xr:uid="{00000000-0005-0000-0000-000033380000}"/>
    <cellStyle name="Normal 47 2 4 2 2 2 2 3" xfId="29465" xr:uid="{00000000-0005-0000-0000-00002D730000}"/>
    <cellStyle name="Normal 47 2 4 2 2 2 3" xfId="9350" xr:uid="{00000000-0005-0000-0000-000097240000}"/>
    <cellStyle name="Normal 47 2 4 2 2 2 3 3" xfId="24448" xr:uid="{00000000-0005-0000-0000-0000945F0000}"/>
    <cellStyle name="Normal 47 2 4 2 2 2 5" xfId="19435" xr:uid="{00000000-0005-0000-0000-0000FF4B0000}"/>
    <cellStyle name="Normal 47 2 4 2 2 3" xfId="5989" xr:uid="{00000000-0005-0000-0000-000076170000}"/>
    <cellStyle name="Normal 47 2 4 2 2 3 2" xfId="16041" xr:uid="{00000000-0005-0000-0000-0000BA3E0000}"/>
    <cellStyle name="Normal 47 2 4 2 2 3 2 3" xfId="31136" xr:uid="{00000000-0005-0000-0000-0000B4790000}"/>
    <cellStyle name="Normal 47 2 4 2 2 3 3" xfId="11021" xr:uid="{00000000-0005-0000-0000-00001E2B0000}"/>
    <cellStyle name="Normal 47 2 4 2 2 3 3 3" xfId="26119" xr:uid="{00000000-0005-0000-0000-00001B660000}"/>
    <cellStyle name="Normal 47 2 4 2 2 3 5" xfId="21106" xr:uid="{00000000-0005-0000-0000-000086520000}"/>
    <cellStyle name="Normal 47 2 4 2 2 4" xfId="12699" xr:uid="{00000000-0005-0000-0000-0000AC310000}"/>
    <cellStyle name="Normal 47 2 4 2 2 4 3" xfId="27794" xr:uid="{00000000-0005-0000-0000-0000A66C0000}"/>
    <cellStyle name="Normal 47 2 4 2 2 5" xfId="7678" xr:uid="{00000000-0005-0000-0000-00000F1E0000}"/>
    <cellStyle name="Normal 47 2 4 2 2 5 3" xfId="22777" xr:uid="{00000000-0005-0000-0000-00000D590000}"/>
    <cellStyle name="Normal 47 2 4 2 2 7" xfId="17764" xr:uid="{00000000-0005-0000-0000-000078450000}"/>
    <cellStyle name="Normal 47 2 4 2 3" xfId="3460" xr:uid="{00000000-0005-0000-0000-0000950D0000}"/>
    <cellStyle name="Normal 47 2 4 2 3 2" xfId="13534" xr:uid="{00000000-0005-0000-0000-0000EF340000}"/>
    <cellStyle name="Normal 47 2 4 2 3 2 3" xfId="28629" xr:uid="{00000000-0005-0000-0000-0000E96F0000}"/>
    <cellStyle name="Normal 47 2 4 2 3 3" xfId="8514" xr:uid="{00000000-0005-0000-0000-000053210000}"/>
    <cellStyle name="Normal 47 2 4 2 3 3 3" xfId="23612" xr:uid="{00000000-0005-0000-0000-0000505C0000}"/>
    <cellStyle name="Normal 47 2 4 2 3 5" xfId="18599" xr:uid="{00000000-0005-0000-0000-0000BB480000}"/>
    <cellStyle name="Normal 47 2 4 2 4" xfId="5153" xr:uid="{00000000-0005-0000-0000-000032140000}"/>
    <cellStyle name="Normal 47 2 4 2 4 2" xfId="15205" xr:uid="{00000000-0005-0000-0000-0000763B0000}"/>
    <cellStyle name="Normal 47 2 4 2 4 2 3" xfId="30300" xr:uid="{00000000-0005-0000-0000-000070760000}"/>
    <cellStyle name="Normal 47 2 4 2 4 3" xfId="10185" xr:uid="{00000000-0005-0000-0000-0000DA270000}"/>
    <cellStyle name="Normal 47 2 4 2 4 3 3" xfId="25283" xr:uid="{00000000-0005-0000-0000-0000D7620000}"/>
    <cellStyle name="Normal 47 2 4 2 4 5" xfId="20270" xr:uid="{00000000-0005-0000-0000-0000424F0000}"/>
    <cellStyle name="Normal 47 2 4 2 5" xfId="11863" xr:uid="{00000000-0005-0000-0000-0000682E0000}"/>
    <cellStyle name="Normal 47 2 4 2 5 3" xfId="26958" xr:uid="{00000000-0005-0000-0000-000062690000}"/>
    <cellStyle name="Normal 47 2 4 2 6" xfId="6842" xr:uid="{00000000-0005-0000-0000-0000CB1A0000}"/>
    <cellStyle name="Normal 47 2 4 2 6 3" xfId="21941" xr:uid="{00000000-0005-0000-0000-0000C9550000}"/>
    <cellStyle name="Normal 47 2 4 2 8" xfId="16928" xr:uid="{00000000-0005-0000-0000-000034420000}"/>
    <cellStyle name="Normal 47 2 4 3" xfId="2190" xr:uid="{00000000-0005-0000-0000-00009E080000}"/>
    <cellStyle name="Normal 47 2 4 3 2" xfId="3879" xr:uid="{00000000-0005-0000-0000-0000380F0000}"/>
    <cellStyle name="Normal 47 2 4 3 2 2" xfId="13952" xr:uid="{00000000-0005-0000-0000-000091360000}"/>
    <cellStyle name="Normal 47 2 4 3 2 2 3" xfId="29047" xr:uid="{00000000-0005-0000-0000-00008B710000}"/>
    <cellStyle name="Normal 47 2 4 3 2 3" xfId="8932" xr:uid="{00000000-0005-0000-0000-0000F5220000}"/>
    <cellStyle name="Normal 47 2 4 3 2 3 3" xfId="24030" xr:uid="{00000000-0005-0000-0000-0000F25D0000}"/>
    <cellStyle name="Normal 47 2 4 3 2 5" xfId="19017" xr:uid="{00000000-0005-0000-0000-00005D4A0000}"/>
    <cellStyle name="Normal 47 2 4 3 3" xfId="5571" xr:uid="{00000000-0005-0000-0000-0000D4150000}"/>
    <cellStyle name="Normal 47 2 4 3 3 2" xfId="15623" xr:uid="{00000000-0005-0000-0000-0000183D0000}"/>
    <cellStyle name="Normal 47 2 4 3 3 2 3" xfId="30718" xr:uid="{00000000-0005-0000-0000-000012780000}"/>
    <cellStyle name="Normal 47 2 4 3 3 3" xfId="10603" xr:uid="{00000000-0005-0000-0000-00007C290000}"/>
    <cellStyle name="Normal 47 2 4 3 3 3 3" xfId="25701" xr:uid="{00000000-0005-0000-0000-000079640000}"/>
    <cellStyle name="Normal 47 2 4 3 3 5" xfId="20688" xr:uid="{00000000-0005-0000-0000-0000E4500000}"/>
    <cellStyle name="Normal 47 2 4 3 4" xfId="12281" xr:uid="{00000000-0005-0000-0000-00000A300000}"/>
    <cellStyle name="Normal 47 2 4 3 4 3" xfId="27376" xr:uid="{00000000-0005-0000-0000-0000046B0000}"/>
    <cellStyle name="Normal 47 2 4 3 5" xfId="7260" xr:uid="{00000000-0005-0000-0000-00006D1C0000}"/>
    <cellStyle name="Normal 47 2 4 3 5 3" xfId="22359" xr:uid="{00000000-0005-0000-0000-00006B570000}"/>
    <cellStyle name="Normal 47 2 4 3 7" xfId="17346" xr:uid="{00000000-0005-0000-0000-0000D6430000}"/>
    <cellStyle name="Normal 47 2 4 4" xfId="3042" xr:uid="{00000000-0005-0000-0000-0000F30B0000}"/>
    <cellStyle name="Normal 47 2 4 4 2" xfId="13116" xr:uid="{00000000-0005-0000-0000-00004D330000}"/>
    <cellStyle name="Normal 47 2 4 4 2 3" xfId="28211" xr:uid="{00000000-0005-0000-0000-0000476E0000}"/>
    <cellStyle name="Normal 47 2 4 4 3" xfId="8096" xr:uid="{00000000-0005-0000-0000-0000B11F0000}"/>
    <cellStyle name="Normal 47 2 4 4 3 3" xfId="23194" xr:uid="{00000000-0005-0000-0000-0000AE5A0000}"/>
    <cellStyle name="Normal 47 2 4 4 5" xfId="18181" xr:uid="{00000000-0005-0000-0000-000019470000}"/>
    <cellStyle name="Normal 47 2 4 5" xfId="4735" xr:uid="{00000000-0005-0000-0000-000090120000}"/>
    <cellStyle name="Normal 47 2 4 5 2" xfId="14787" xr:uid="{00000000-0005-0000-0000-0000D4390000}"/>
    <cellStyle name="Normal 47 2 4 5 2 3" xfId="29882" xr:uid="{00000000-0005-0000-0000-0000CE740000}"/>
    <cellStyle name="Normal 47 2 4 5 3" xfId="9767" xr:uid="{00000000-0005-0000-0000-000038260000}"/>
    <cellStyle name="Normal 47 2 4 5 3 3" xfId="24865" xr:uid="{00000000-0005-0000-0000-000035610000}"/>
    <cellStyle name="Normal 47 2 4 5 5" xfId="19852" xr:uid="{00000000-0005-0000-0000-0000A04D0000}"/>
    <cellStyle name="Normal 47 2 4 6" xfId="11445" xr:uid="{00000000-0005-0000-0000-0000C62C0000}"/>
    <cellStyle name="Normal 47 2 4 6 3" xfId="26540" xr:uid="{00000000-0005-0000-0000-0000C0670000}"/>
    <cellStyle name="Normal 47 2 4 7" xfId="6424" xr:uid="{00000000-0005-0000-0000-000029190000}"/>
    <cellStyle name="Normal 47 2 4 7 3" xfId="21523" xr:uid="{00000000-0005-0000-0000-000027540000}"/>
    <cellStyle name="Normal 47 2 4 9" xfId="16510" xr:uid="{00000000-0005-0000-0000-000092400000}"/>
    <cellStyle name="Normal 47 2 5" xfId="1559" xr:uid="{00000000-0005-0000-0000-000027060000}"/>
    <cellStyle name="Normal 47 2 5 2" xfId="2400" xr:uid="{00000000-0005-0000-0000-000070090000}"/>
    <cellStyle name="Normal 47 2 5 2 2" xfId="4089" xr:uid="{00000000-0005-0000-0000-00000A100000}"/>
    <cellStyle name="Normal 47 2 5 2 2 2" xfId="14162" xr:uid="{00000000-0005-0000-0000-000063370000}"/>
    <cellStyle name="Normal 47 2 5 2 2 2 3" xfId="29257" xr:uid="{00000000-0005-0000-0000-00005D720000}"/>
    <cellStyle name="Normal 47 2 5 2 2 3" xfId="9142" xr:uid="{00000000-0005-0000-0000-0000C7230000}"/>
    <cellStyle name="Normal 47 2 5 2 2 3 3" xfId="24240" xr:uid="{00000000-0005-0000-0000-0000C45E0000}"/>
    <cellStyle name="Normal 47 2 5 2 2 5" xfId="19227" xr:uid="{00000000-0005-0000-0000-00002F4B0000}"/>
    <cellStyle name="Normal 47 2 5 2 3" xfId="5781" xr:uid="{00000000-0005-0000-0000-0000A6160000}"/>
    <cellStyle name="Normal 47 2 5 2 3 2" xfId="15833" xr:uid="{00000000-0005-0000-0000-0000EA3D0000}"/>
    <cellStyle name="Normal 47 2 5 2 3 2 3" xfId="30928" xr:uid="{00000000-0005-0000-0000-0000E4780000}"/>
    <cellStyle name="Normal 47 2 5 2 3 3" xfId="10813" xr:uid="{00000000-0005-0000-0000-00004E2A0000}"/>
    <cellStyle name="Normal 47 2 5 2 3 3 3" xfId="25911" xr:uid="{00000000-0005-0000-0000-00004B650000}"/>
    <cellStyle name="Normal 47 2 5 2 3 5" xfId="20898" xr:uid="{00000000-0005-0000-0000-0000B6510000}"/>
    <cellStyle name="Normal 47 2 5 2 4" xfId="12491" xr:uid="{00000000-0005-0000-0000-0000DC300000}"/>
    <cellStyle name="Normal 47 2 5 2 4 3" xfId="27586" xr:uid="{00000000-0005-0000-0000-0000D66B0000}"/>
    <cellStyle name="Normal 47 2 5 2 5" xfId="7470" xr:uid="{00000000-0005-0000-0000-00003F1D0000}"/>
    <cellStyle name="Normal 47 2 5 2 5 3" xfId="22569" xr:uid="{00000000-0005-0000-0000-00003D580000}"/>
    <cellStyle name="Normal 47 2 5 2 7" xfId="17556" xr:uid="{00000000-0005-0000-0000-0000A8440000}"/>
    <cellStyle name="Normal 47 2 5 3" xfId="3252" xr:uid="{00000000-0005-0000-0000-0000C50C0000}"/>
    <cellStyle name="Normal 47 2 5 3 2" xfId="13326" xr:uid="{00000000-0005-0000-0000-00001F340000}"/>
    <cellStyle name="Normal 47 2 5 3 2 3" xfId="28421" xr:uid="{00000000-0005-0000-0000-0000196F0000}"/>
    <cellStyle name="Normal 47 2 5 3 3" xfId="8306" xr:uid="{00000000-0005-0000-0000-000083200000}"/>
    <cellStyle name="Normal 47 2 5 3 3 3" xfId="23404" xr:uid="{00000000-0005-0000-0000-0000805B0000}"/>
    <cellStyle name="Normal 47 2 5 3 5" xfId="18391" xr:uid="{00000000-0005-0000-0000-0000EB470000}"/>
    <cellStyle name="Normal 47 2 5 4" xfId="4945" xr:uid="{00000000-0005-0000-0000-000062130000}"/>
    <cellStyle name="Normal 47 2 5 4 2" xfId="14997" xr:uid="{00000000-0005-0000-0000-0000A63A0000}"/>
    <cellStyle name="Normal 47 2 5 4 2 3" xfId="30092" xr:uid="{00000000-0005-0000-0000-0000A0750000}"/>
    <cellStyle name="Normal 47 2 5 4 3" xfId="9977" xr:uid="{00000000-0005-0000-0000-00000A270000}"/>
    <cellStyle name="Normal 47 2 5 4 3 3" xfId="25075" xr:uid="{00000000-0005-0000-0000-000007620000}"/>
    <cellStyle name="Normal 47 2 5 4 5" xfId="20062" xr:uid="{00000000-0005-0000-0000-0000724E0000}"/>
    <cellStyle name="Normal 47 2 5 5" xfId="11655" xr:uid="{00000000-0005-0000-0000-0000982D0000}"/>
    <cellStyle name="Normal 47 2 5 5 3" xfId="26750" xr:uid="{00000000-0005-0000-0000-000092680000}"/>
    <cellStyle name="Normal 47 2 5 6" xfId="6634" xr:uid="{00000000-0005-0000-0000-0000FB190000}"/>
    <cellStyle name="Normal 47 2 5 6 3" xfId="21733" xr:uid="{00000000-0005-0000-0000-0000F9540000}"/>
    <cellStyle name="Normal 47 2 5 8" xfId="16720" xr:uid="{00000000-0005-0000-0000-000064410000}"/>
    <cellStyle name="Normal 47 2 6" xfId="1980" xr:uid="{00000000-0005-0000-0000-0000CC070000}"/>
    <cellStyle name="Normal 47 2 6 2" xfId="3671" xr:uid="{00000000-0005-0000-0000-0000680E0000}"/>
    <cellStyle name="Normal 47 2 6 2 2" xfId="13744" xr:uid="{00000000-0005-0000-0000-0000C1350000}"/>
    <cellStyle name="Normal 47 2 6 2 2 3" xfId="28839" xr:uid="{00000000-0005-0000-0000-0000BB700000}"/>
    <cellStyle name="Normal 47 2 6 2 3" xfId="8724" xr:uid="{00000000-0005-0000-0000-000025220000}"/>
    <cellStyle name="Normal 47 2 6 2 3 3" xfId="23822" xr:uid="{00000000-0005-0000-0000-0000225D0000}"/>
    <cellStyle name="Normal 47 2 6 2 5" xfId="18809" xr:uid="{00000000-0005-0000-0000-00008D490000}"/>
    <cellStyle name="Normal 47 2 6 3" xfId="5363" xr:uid="{00000000-0005-0000-0000-000004150000}"/>
    <cellStyle name="Normal 47 2 6 3 2" xfId="15415" xr:uid="{00000000-0005-0000-0000-0000483C0000}"/>
    <cellStyle name="Normal 47 2 6 3 2 3" xfId="30510" xr:uid="{00000000-0005-0000-0000-000042770000}"/>
    <cellStyle name="Normal 47 2 6 3 3" xfId="10395" xr:uid="{00000000-0005-0000-0000-0000AC280000}"/>
    <cellStyle name="Normal 47 2 6 3 3 3" xfId="25493" xr:uid="{00000000-0005-0000-0000-0000A9630000}"/>
    <cellStyle name="Normal 47 2 6 3 5" xfId="20480" xr:uid="{00000000-0005-0000-0000-000014500000}"/>
    <cellStyle name="Normal 47 2 6 4" xfId="12073" xr:uid="{00000000-0005-0000-0000-00003A2F0000}"/>
    <cellStyle name="Normal 47 2 6 4 3" xfId="27168" xr:uid="{00000000-0005-0000-0000-0000346A0000}"/>
    <cellStyle name="Normal 47 2 6 5" xfId="7052" xr:uid="{00000000-0005-0000-0000-00009D1B0000}"/>
    <cellStyle name="Normal 47 2 6 5 3" xfId="22151" xr:uid="{00000000-0005-0000-0000-00009B560000}"/>
    <cellStyle name="Normal 47 2 6 7" xfId="17138" xr:uid="{00000000-0005-0000-0000-000006430000}"/>
    <cellStyle name="Normal 47 2 7" xfId="2830" xr:uid="{00000000-0005-0000-0000-00001F0B0000}"/>
    <cellStyle name="Normal 47 2 7 2" xfId="12908" xr:uid="{00000000-0005-0000-0000-00007D320000}"/>
    <cellStyle name="Normal 47 2 7 2 3" xfId="28003" xr:uid="{00000000-0005-0000-0000-0000776D0000}"/>
    <cellStyle name="Normal 47 2 7 3" xfId="7888" xr:uid="{00000000-0005-0000-0000-0000E11E0000}"/>
    <cellStyle name="Normal 47 2 7 3 3" xfId="22986" xr:uid="{00000000-0005-0000-0000-0000DE590000}"/>
    <cellStyle name="Normal 47 2 7 5" xfId="17973" xr:uid="{00000000-0005-0000-0000-000049460000}"/>
    <cellStyle name="Normal 47 2 8" xfId="4524" xr:uid="{00000000-0005-0000-0000-0000BD110000}"/>
    <cellStyle name="Normal 47 2 8 2" xfId="14579" xr:uid="{00000000-0005-0000-0000-000004390000}"/>
    <cellStyle name="Normal 47 2 8 2 3" xfId="29674" xr:uid="{00000000-0005-0000-0000-0000FE730000}"/>
    <cellStyle name="Normal 47 2 8 3" xfId="9559" xr:uid="{00000000-0005-0000-0000-000068250000}"/>
    <cellStyle name="Normal 47 2 8 3 3" xfId="24657" xr:uid="{00000000-0005-0000-0000-000065600000}"/>
    <cellStyle name="Normal 47 2 8 5" xfId="19644" xr:uid="{00000000-0005-0000-0000-0000D04C0000}"/>
    <cellStyle name="Normal 47 2 9" xfId="11235" xr:uid="{00000000-0005-0000-0000-0000F42B0000}"/>
    <cellStyle name="Normal 47 2 9 3" xfId="26332" xr:uid="{00000000-0005-0000-0000-0000F0660000}"/>
    <cellStyle name="Normal 48" xfId="359" xr:uid="{00000000-0005-0000-0000-000071010000}"/>
    <cellStyle name="Normal 48 2" xfId="854" xr:uid="{00000000-0005-0000-0000-000065030000}"/>
    <cellStyle name="Normal 49" xfId="351" xr:uid="{00000000-0005-0000-0000-000068010000}"/>
    <cellStyle name="Normal 49 2" xfId="855" xr:uid="{00000000-0005-0000-0000-000066030000}"/>
    <cellStyle name="Normal 5" xfId="170" xr:uid="{00000000-0005-0000-0000-0000B0000000}"/>
    <cellStyle name="Normal 5 2" xfId="495" xr:uid="{00000000-0005-0000-0000-0000F9010000}"/>
    <cellStyle name="Normal 5 2 10" xfId="6188" xr:uid="{00000000-0005-0000-0000-00003D180000}"/>
    <cellStyle name="Normal 5 2 10 3" xfId="21290" xr:uid="{00000000-0005-0000-0000-00003E530000}"/>
    <cellStyle name="Normal 5 2 11" xfId="31369" xr:uid="{FCC31303-6789-416C-BB67-729261E941C2}"/>
    <cellStyle name="Normal 5 2 12" xfId="16275" xr:uid="{00000000-0005-0000-0000-0000A73F0000}"/>
    <cellStyle name="Normal 5 2 2" xfId="1153" xr:uid="{00000000-0005-0000-0000-000091040000}"/>
    <cellStyle name="Normal 5 2 2 11" xfId="16329" xr:uid="{00000000-0005-0000-0000-0000DD3F0000}"/>
    <cellStyle name="Normal 5 2 2 2" xfId="1262" xr:uid="{00000000-0005-0000-0000-0000FE040000}"/>
    <cellStyle name="Normal 5 2 2 2 10" xfId="16433" xr:uid="{00000000-0005-0000-0000-000045400000}"/>
    <cellStyle name="Normal 5 2 2 2 2" xfId="1479" xr:uid="{00000000-0005-0000-0000-0000D7050000}"/>
    <cellStyle name="Normal 5 2 2 2 2 2" xfId="1900" xr:uid="{00000000-0005-0000-0000-00007C070000}"/>
    <cellStyle name="Normal 5 2 2 2 2 2 2" xfId="2739" xr:uid="{00000000-0005-0000-0000-0000C30A0000}"/>
    <cellStyle name="Normal 5 2 2 2 2 2 2 2" xfId="4428" xr:uid="{00000000-0005-0000-0000-00005D110000}"/>
    <cellStyle name="Normal 5 2 2 2 2 2 2 2 2" xfId="14501" xr:uid="{00000000-0005-0000-0000-0000B6380000}"/>
    <cellStyle name="Normal 5 2 2 2 2 2 2 2 2 3" xfId="29596" xr:uid="{00000000-0005-0000-0000-0000B0730000}"/>
    <cellStyle name="Normal 5 2 2 2 2 2 2 2 3" xfId="9481" xr:uid="{00000000-0005-0000-0000-00001A250000}"/>
    <cellStyle name="Normal 5 2 2 2 2 2 2 2 3 3" xfId="24579" xr:uid="{00000000-0005-0000-0000-000017600000}"/>
    <cellStyle name="Normal 5 2 2 2 2 2 2 2 5" xfId="19566" xr:uid="{00000000-0005-0000-0000-0000824C0000}"/>
    <cellStyle name="Normal 5 2 2 2 2 2 2 3" xfId="6120" xr:uid="{00000000-0005-0000-0000-0000F9170000}"/>
    <cellStyle name="Normal 5 2 2 2 2 2 2 3 2" xfId="16172" xr:uid="{00000000-0005-0000-0000-00003D3F0000}"/>
    <cellStyle name="Normal 5 2 2 2 2 2 2 3 2 3" xfId="31267" xr:uid="{00000000-0005-0000-0000-0000377A0000}"/>
    <cellStyle name="Normal 5 2 2 2 2 2 2 3 3" xfId="11152" xr:uid="{00000000-0005-0000-0000-0000A12B0000}"/>
    <cellStyle name="Normal 5 2 2 2 2 2 2 3 3 3" xfId="26250" xr:uid="{00000000-0005-0000-0000-00009E660000}"/>
    <cellStyle name="Normal 5 2 2 2 2 2 2 3 5" xfId="21237" xr:uid="{00000000-0005-0000-0000-000009530000}"/>
    <cellStyle name="Normal 5 2 2 2 2 2 2 4" xfId="12830" xr:uid="{00000000-0005-0000-0000-00002F320000}"/>
    <cellStyle name="Normal 5 2 2 2 2 2 2 4 3" xfId="27925" xr:uid="{00000000-0005-0000-0000-0000296D0000}"/>
    <cellStyle name="Normal 5 2 2 2 2 2 2 5" xfId="7809" xr:uid="{00000000-0005-0000-0000-0000921E0000}"/>
    <cellStyle name="Normal 5 2 2 2 2 2 2 5 3" xfId="22908" xr:uid="{00000000-0005-0000-0000-000090590000}"/>
    <cellStyle name="Normal 5 2 2 2 2 2 2 7" xfId="17895" xr:uid="{00000000-0005-0000-0000-0000FB450000}"/>
    <cellStyle name="Normal 5 2 2 2 2 2 3" xfId="3591" xr:uid="{00000000-0005-0000-0000-0000180E0000}"/>
    <cellStyle name="Normal 5 2 2 2 2 2 3 2" xfId="13665" xr:uid="{00000000-0005-0000-0000-000072350000}"/>
    <cellStyle name="Normal 5 2 2 2 2 2 3 2 3" xfId="28760" xr:uid="{00000000-0005-0000-0000-00006C700000}"/>
    <cellStyle name="Normal 5 2 2 2 2 2 3 3" xfId="8645" xr:uid="{00000000-0005-0000-0000-0000D6210000}"/>
    <cellStyle name="Normal 5 2 2 2 2 2 3 3 3" xfId="23743" xr:uid="{00000000-0005-0000-0000-0000D35C0000}"/>
    <cellStyle name="Normal 5 2 2 2 2 2 3 5" xfId="18730" xr:uid="{00000000-0005-0000-0000-00003E490000}"/>
    <cellStyle name="Normal 5 2 2 2 2 2 4" xfId="5284" xr:uid="{00000000-0005-0000-0000-0000B5140000}"/>
    <cellStyle name="Normal 5 2 2 2 2 2 4 2" xfId="15336" xr:uid="{00000000-0005-0000-0000-0000F93B0000}"/>
    <cellStyle name="Normal 5 2 2 2 2 2 4 2 3" xfId="30431" xr:uid="{00000000-0005-0000-0000-0000F3760000}"/>
    <cellStyle name="Normal 5 2 2 2 2 2 4 3" xfId="10316" xr:uid="{00000000-0005-0000-0000-00005D280000}"/>
    <cellStyle name="Normal 5 2 2 2 2 2 4 3 3" xfId="25414" xr:uid="{00000000-0005-0000-0000-00005A630000}"/>
    <cellStyle name="Normal 5 2 2 2 2 2 4 5" xfId="20401" xr:uid="{00000000-0005-0000-0000-0000C54F0000}"/>
    <cellStyle name="Normal 5 2 2 2 2 2 5" xfId="11994" xr:uid="{00000000-0005-0000-0000-0000EB2E0000}"/>
    <cellStyle name="Normal 5 2 2 2 2 2 5 3" xfId="27089" xr:uid="{00000000-0005-0000-0000-0000E5690000}"/>
    <cellStyle name="Normal 5 2 2 2 2 2 6" xfId="6973" xr:uid="{00000000-0005-0000-0000-00004E1B0000}"/>
    <cellStyle name="Normal 5 2 2 2 2 2 6 3" xfId="22072" xr:uid="{00000000-0005-0000-0000-00004C560000}"/>
    <cellStyle name="Normal 5 2 2 2 2 2 8" xfId="17059" xr:uid="{00000000-0005-0000-0000-0000B7420000}"/>
    <cellStyle name="Normal 5 2 2 2 2 3" xfId="2321" xr:uid="{00000000-0005-0000-0000-000021090000}"/>
    <cellStyle name="Normal 5 2 2 2 2 3 2" xfId="4010" xr:uid="{00000000-0005-0000-0000-0000BB0F0000}"/>
    <cellStyle name="Normal 5 2 2 2 2 3 2 2" xfId="14083" xr:uid="{00000000-0005-0000-0000-000014370000}"/>
    <cellStyle name="Normal 5 2 2 2 2 3 2 2 3" xfId="29178" xr:uid="{00000000-0005-0000-0000-00000E720000}"/>
    <cellStyle name="Normal 5 2 2 2 2 3 2 3" xfId="9063" xr:uid="{00000000-0005-0000-0000-000078230000}"/>
    <cellStyle name="Normal 5 2 2 2 2 3 2 3 3" xfId="24161" xr:uid="{00000000-0005-0000-0000-0000755E0000}"/>
    <cellStyle name="Normal 5 2 2 2 2 3 2 5" xfId="19148" xr:uid="{00000000-0005-0000-0000-0000E04A0000}"/>
    <cellStyle name="Normal 5 2 2 2 2 3 3" xfId="5702" xr:uid="{00000000-0005-0000-0000-000057160000}"/>
    <cellStyle name="Normal 5 2 2 2 2 3 3 2" xfId="15754" xr:uid="{00000000-0005-0000-0000-00009B3D0000}"/>
    <cellStyle name="Normal 5 2 2 2 2 3 3 2 3" xfId="30849" xr:uid="{00000000-0005-0000-0000-000095780000}"/>
    <cellStyle name="Normal 5 2 2 2 2 3 3 3" xfId="10734" xr:uid="{00000000-0005-0000-0000-0000FF290000}"/>
    <cellStyle name="Normal 5 2 2 2 2 3 3 3 3" xfId="25832" xr:uid="{00000000-0005-0000-0000-0000FC640000}"/>
    <cellStyle name="Normal 5 2 2 2 2 3 3 5" xfId="20819" xr:uid="{00000000-0005-0000-0000-000067510000}"/>
    <cellStyle name="Normal 5 2 2 2 2 3 4" xfId="12412" xr:uid="{00000000-0005-0000-0000-00008D300000}"/>
    <cellStyle name="Normal 5 2 2 2 2 3 4 3" xfId="27507" xr:uid="{00000000-0005-0000-0000-0000876B0000}"/>
    <cellStyle name="Normal 5 2 2 2 2 3 5" xfId="7391" xr:uid="{00000000-0005-0000-0000-0000F01C0000}"/>
    <cellStyle name="Normal 5 2 2 2 2 3 5 3" xfId="22490" xr:uid="{00000000-0005-0000-0000-0000EE570000}"/>
    <cellStyle name="Normal 5 2 2 2 2 3 7" xfId="17477" xr:uid="{00000000-0005-0000-0000-000059440000}"/>
    <cellStyle name="Normal 5 2 2 2 2 4" xfId="3173" xr:uid="{00000000-0005-0000-0000-0000760C0000}"/>
    <cellStyle name="Normal 5 2 2 2 2 4 2" xfId="13247" xr:uid="{00000000-0005-0000-0000-0000D0330000}"/>
    <cellStyle name="Normal 5 2 2 2 2 4 2 3" xfId="28342" xr:uid="{00000000-0005-0000-0000-0000CA6E0000}"/>
    <cellStyle name="Normal 5 2 2 2 2 4 3" xfId="8227" xr:uid="{00000000-0005-0000-0000-000034200000}"/>
    <cellStyle name="Normal 5 2 2 2 2 4 3 3" xfId="23325" xr:uid="{00000000-0005-0000-0000-0000315B0000}"/>
    <cellStyle name="Normal 5 2 2 2 2 4 5" xfId="18312" xr:uid="{00000000-0005-0000-0000-00009C470000}"/>
    <cellStyle name="Normal 5 2 2 2 2 5" xfId="4866" xr:uid="{00000000-0005-0000-0000-000013130000}"/>
    <cellStyle name="Normal 5 2 2 2 2 5 2" xfId="14918" xr:uid="{00000000-0005-0000-0000-0000573A0000}"/>
    <cellStyle name="Normal 5 2 2 2 2 5 2 3" xfId="30013" xr:uid="{00000000-0005-0000-0000-000051750000}"/>
    <cellStyle name="Normal 5 2 2 2 2 5 3" xfId="9898" xr:uid="{00000000-0005-0000-0000-0000BB260000}"/>
    <cellStyle name="Normal 5 2 2 2 2 5 3 3" xfId="24996" xr:uid="{00000000-0005-0000-0000-0000B8610000}"/>
    <cellStyle name="Normal 5 2 2 2 2 5 5" xfId="19983" xr:uid="{00000000-0005-0000-0000-0000234E0000}"/>
    <cellStyle name="Normal 5 2 2 2 2 6" xfId="11576" xr:uid="{00000000-0005-0000-0000-0000492D0000}"/>
    <cellStyle name="Normal 5 2 2 2 2 6 3" xfId="26671" xr:uid="{00000000-0005-0000-0000-000043680000}"/>
    <cellStyle name="Normal 5 2 2 2 2 7" xfId="6555" xr:uid="{00000000-0005-0000-0000-0000AC190000}"/>
    <cellStyle name="Normal 5 2 2 2 2 7 3" xfId="21654" xr:uid="{00000000-0005-0000-0000-0000AA540000}"/>
    <cellStyle name="Normal 5 2 2 2 2 9" xfId="16641" xr:uid="{00000000-0005-0000-0000-000015410000}"/>
    <cellStyle name="Normal 5 2 2 2 3" xfId="1692" xr:uid="{00000000-0005-0000-0000-0000AC060000}"/>
    <cellStyle name="Normal 5 2 2 2 3 2" xfId="2531" xr:uid="{00000000-0005-0000-0000-0000F3090000}"/>
    <cellStyle name="Normal 5 2 2 2 3 2 2" xfId="4220" xr:uid="{00000000-0005-0000-0000-00008D100000}"/>
    <cellStyle name="Normal 5 2 2 2 3 2 2 2" xfId="14293" xr:uid="{00000000-0005-0000-0000-0000E6370000}"/>
    <cellStyle name="Normal 5 2 2 2 3 2 2 2 3" xfId="29388" xr:uid="{00000000-0005-0000-0000-0000E0720000}"/>
    <cellStyle name="Normal 5 2 2 2 3 2 2 3" xfId="9273" xr:uid="{00000000-0005-0000-0000-00004A240000}"/>
    <cellStyle name="Normal 5 2 2 2 3 2 2 3 3" xfId="24371" xr:uid="{00000000-0005-0000-0000-0000475F0000}"/>
    <cellStyle name="Normal 5 2 2 2 3 2 2 5" xfId="19358" xr:uid="{00000000-0005-0000-0000-0000B24B0000}"/>
    <cellStyle name="Normal 5 2 2 2 3 2 3" xfId="5912" xr:uid="{00000000-0005-0000-0000-000029170000}"/>
    <cellStyle name="Normal 5 2 2 2 3 2 3 2" xfId="15964" xr:uid="{00000000-0005-0000-0000-00006D3E0000}"/>
    <cellStyle name="Normal 5 2 2 2 3 2 3 2 3" xfId="31059" xr:uid="{00000000-0005-0000-0000-000067790000}"/>
    <cellStyle name="Normal 5 2 2 2 3 2 3 3" xfId="10944" xr:uid="{00000000-0005-0000-0000-0000D12A0000}"/>
    <cellStyle name="Normal 5 2 2 2 3 2 3 3 3" xfId="26042" xr:uid="{00000000-0005-0000-0000-0000CE650000}"/>
    <cellStyle name="Normal 5 2 2 2 3 2 3 5" xfId="21029" xr:uid="{00000000-0005-0000-0000-000039520000}"/>
    <cellStyle name="Normal 5 2 2 2 3 2 4" xfId="12622" xr:uid="{00000000-0005-0000-0000-00005F310000}"/>
    <cellStyle name="Normal 5 2 2 2 3 2 4 3" xfId="27717" xr:uid="{00000000-0005-0000-0000-0000596C0000}"/>
    <cellStyle name="Normal 5 2 2 2 3 2 5" xfId="7601" xr:uid="{00000000-0005-0000-0000-0000C21D0000}"/>
    <cellStyle name="Normal 5 2 2 2 3 2 5 3" xfId="22700" xr:uid="{00000000-0005-0000-0000-0000C0580000}"/>
    <cellStyle name="Normal 5 2 2 2 3 2 7" xfId="17687" xr:uid="{00000000-0005-0000-0000-00002B450000}"/>
    <cellStyle name="Normal 5 2 2 2 3 3" xfId="3383" xr:uid="{00000000-0005-0000-0000-0000480D0000}"/>
    <cellStyle name="Normal 5 2 2 2 3 3 2" xfId="13457" xr:uid="{00000000-0005-0000-0000-0000A2340000}"/>
    <cellStyle name="Normal 5 2 2 2 3 3 2 3" xfId="28552" xr:uid="{00000000-0005-0000-0000-00009C6F0000}"/>
    <cellStyle name="Normal 5 2 2 2 3 3 3" xfId="8437" xr:uid="{00000000-0005-0000-0000-000006210000}"/>
    <cellStyle name="Normal 5 2 2 2 3 3 3 3" xfId="23535" xr:uid="{00000000-0005-0000-0000-0000035C0000}"/>
    <cellStyle name="Normal 5 2 2 2 3 3 5" xfId="18522" xr:uid="{00000000-0005-0000-0000-00006E480000}"/>
    <cellStyle name="Normal 5 2 2 2 3 4" xfId="5076" xr:uid="{00000000-0005-0000-0000-0000E5130000}"/>
    <cellStyle name="Normal 5 2 2 2 3 4 2" xfId="15128" xr:uid="{00000000-0005-0000-0000-0000293B0000}"/>
    <cellStyle name="Normal 5 2 2 2 3 4 2 3" xfId="30223" xr:uid="{00000000-0005-0000-0000-000023760000}"/>
    <cellStyle name="Normal 5 2 2 2 3 4 3" xfId="10108" xr:uid="{00000000-0005-0000-0000-00008D270000}"/>
    <cellStyle name="Normal 5 2 2 2 3 4 3 3" xfId="25206" xr:uid="{00000000-0005-0000-0000-00008A620000}"/>
    <cellStyle name="Normal 5 2 2 2 3 4 5" xfId="20193" xr:uid="{00000000-0005-0000-0000-0000F54E0000}"/>
    <cellStyle name="Normal 5 2 2 2 3 5" xfId="11786" xr:uid="{00000000-0005-0000-0000-00001B2E0000}"/>
    <cellStyle name="Normal 5 2 2 2 3 5 3" xfId="26881" xr:uid="{00000000-0005-0000-0000-000015690000}"/>
    <cellStyle name="Normal 5 2 2 2 3 6" xfId="6765" xr:uid="{00000000-0005-0000-0000-00007E1A0000}"/>
    <cellStyle name="Normal 5 2 2 2 3 6 3" xfId="21864" xr:uid="{00000000-0005-0000-0000-00007C550000}"/>
    <cellStyle name="Normal 5 2 2 2 3 8" xfId="16851" xr:uid="{00000000-0005-0000-0000-0000E7410000}"/>
    <cellStyle name="Normal 5 2 2 2 4" xfId="2113" xr:uid="{00000000-0005-0000-0000-000051080000}"/>
    <cellStyle name="Normal 5 2 2 2 4 2" xfId="3802" xr:uid="{00000000-0005-0000-0000-0000EB0E0000}"/>
    <cellStyle name="Normal 5 2 2 2 4 2 2" xfId="13875" xr:uid="{00000000-0005-0000-0000-000044360000}"/>
    <cellStyle name="Normal 5 2 2 2 4 2 2 3" xfId="28970" xr:uid="{00000000-0005-0000-0000-00003E710000}"/>
    <cellStyle name="Normal 5 2 2 2 4 2 3" xfId="8855" xr:uid="{00000000-0005-0000-0000-0000A8220000}"/>
    <cellStyle name="Normal 5 2 2 2 4 2 3 3" xfId="23953" xr:uid="{00000000-0005-0000-0000-0000A55D0000}"/>
    <cellStyle name="Normal 5 2 2 2 4 2 5" xfId="18940" xr:uid="{00000000-0005-0000-0000-0000104A0000}"/>
    <cellStyle name="Normal 5 2 2 2 4 3" xfId="5494" xr:uid="{00000000-0005-0000-0000-000087150000}"/>
    <cellStyle name="Normal 5 2 2 2 4 3 2" xfId="15546" xr:uid="{00000000-0005-0000-0000-0000CB3C0000}"/>
    <cellStyle name="Normal 5 2 2 2 4 3 2 3" xfId="30641" xr:uid="{00000000-0005-0000-0000-0000C5770000}"/>
    <cellStyle name="Normal 5 2 2 2 4 3 3" xfId="10526" xr:uid="{00000000-0005-0000-0000-00002F290000}"/>
    <cellStyle name="Normal 5 2 2 2 4 3 3 3" xfId="25624" xr:uid="{00000000-0005-0000-0000-00002C640000}"/>
    <cellStyle name="Normal 5 2 2 2 4 3 5" xfId="20611" xr:uid="{00000000-0005-0000-0000-000097500000}"/>
    <cellStyle name="Normal 5 2 2 2 4 4" xfId="12204" xr:uid="{00000000-0005-0000-0000-0000BD2F0000}"/>
    <cellStyle name="Normal 5 2 2 2 4 4 3" xfId="27299" xr:uid="{00000000-0005-0000-0000-0000B76A0000}"/>
    <cellStyle name="Normal 5 2 2 2 4 5" xfId="7183" xr:uid="{00000000-0005-0000-0000-0000201C0000}"/>
    <cellStyle name="Normal 5 2 2 2 4 5 3" xfId="22282" xr:uid="{00000000-0005-0000-0000-00001E570000}"/>
    <cellStyle name="Normal 5 2 2 2 4 7" xfId="17269" xr:uid="{00000000-0005-0000-0000-000089430000}"/>
    <cellStyle name="Normal 5 2 2 2 5" xfId="2965" xr:uid="{00000000-0005-0000-0000-0000A60B0000}"/>
    <cellStyle name="Normal 5 2 2 2 5 2" xfId="13039" xr:uid="{00000000-0005-0000-0000-000000330000}"/>
    <cellStyle name="Normal 5 2 2 2 5 2 3" xfId="28134" xr:uid="{00000000-0005-0000-0000-0000FA6D0000}"/>
    <cellStyle name="Normal 5 2 2 2 5 3" xfId="8019" xr:uid="{00000000-0005-0000-0000-0000641F0000}"/>
    <cellStyle name="Normal 5 2 2 2 5 3 3" xfId="23117" xr:uid="{00000000-0005-0000-0000-0000615A0000}"/>
    <cellStyle name="Normal 5 2 2 2 5 5" xfId="18104" xr:uid="{00000000-0005-0000-0000-0000CC460000}"/>
    <cellStyle name="Normal 5 2 2 2 6" xfId="4658" xr:uid="{00000000-0005-0000-0000-000043120000}"/>
    <cellStyle name="Normal 5 2 2 2 6 2" xfId="14710" xr:uid="{00000000-0005-0000-0000-000087390000}"/>
    <cellStyle name="Normal 5 2 2 2 6 2 3" xfId="29805" xr:uid="{00000000-0005-0000-0000-000081740000}"/>
    <cellStyle name="Normal 5 2 2 2 6 3" xfId="9690" xr:uid="{00000000-0005-0000-0000-0000EB250000}"/>
    <cellStyle name="Normal 5 2 2 2 6 3 3" xfId="24788" xr:uid="{00000000-0005-0000-0000-0000E8600000}"/>
    <cellStyle name="Normal 5 2 2 2 6 5" xfId="19775" xr:uid="{00000000-0005-0000-0000-0000534D0000}"/>
    <cellStyle name="Normal 5 2 2 2 7" xfId="11368" xr:uid="{00000000-0005-0000-0000-0000792C0000}"/>
    <cellStyle name="Normal 5 2 2 2 7 3" xfId="26463" xr:uid="{00000000-0005-0000-0000-000073670000}"/>
    <cellStyle name="Normal 5 2 2 2 8" xfId="6347" xr:uid="{00000000-0005-0000-0000-0000DC180000}"/>
    <cellStyle name="Normal 5 2 2 2 8 3" xfId="21446" xr:uid="{00000000-0005-0000-0000-0000DA530000}"/>
    <cellStyle name="Normal 5 2 2 3" xfId="1375" xr:uid="{00000000-0005-0000-0000-00006F050000}"/>
    <cellStyle name="Normal 5 2 2 3 2" xfId="1796" xr:uid="{00000000-0005-0000-0000-000014070000}"/>
    <cellStyle name="Normal 5 2 2 3 2 2" xfId="2635" xr:uid="{00000000-0005-0000-0000-00005B0A0000}"/>
    <cellStyle name="Normal 5 2 2 3 2 2 2" xfId="4324" xr:uid="{00000000-0005-0000-0000-0000F5100000}"/>
    <cellStyle name="Normal 5 2 2 3 2 2 2 2" xfId="14397" xr:uid="{00000000-0005-0000-0000-00004E380000}"/>
    <cellStyle name="Normal 5 2 2 3 2 2 2 2 3" xfId="29492" xr:uid="{00000000-0005-0000-0000-000048730000}"/>
    <cellStyle name="Normal 5 2 2 3 2 2 2 3" xfId="9377" xr:uid="{00000000-0005-0000-0000-0000B2240000}"/>
    <cellStyle name="Normal 5 2 2 3 2 2 2 3 3" xfId="24475" xr:uid="{00000000-0005-0000-0000-0000AF5F0000}"/>
    <cellStyle name="Normal 5 2 2 3 2 2 2 5" xfId="19462" xr:uid="{00000000-0005-0000-0000-00001A4C0000}"/>
    <cellStyle name="Normal 5 2 2 3 2 2 3" xfId="6016" xr:uid="{00000000-0005-0000-0000-000091170000}"/>
    <cellStyle name="Normal 5 2 2 3 2 2 3 2" xfId="16068" xr:uid="{00000000-0005-0000-0000-0000D53E0000}"/>
    <cellStyle name="Normal 5 2 2 3 2 2 3 2 3" xfId="31163" xr:uid="{00000000-0005-0000-0000-0000CF790000}"/>
    <cellStyle name="Normal 5 2 2 3 2 2 3 3" xfId="11048" xr:uid="{00000000-0005-0000-0000-0000392B0000}"/>
    <cellStyle name="Normal 5 2 2 3 2 2 3 3 3" xfId="26146" xr:uid="{00000000-0005-0000-0000-000036660000}"/>
    <cellStyle name="Normal 5 2 2 3 2 2 3 5" xfId="21133" xr:uid="{00000000-0005-0000-0000-0000A1520000}"/>
    <cellStyle name="Normal 5 2 2 3 2 2 4" xfId="12726" xr:uid="{00000000-0005-0000-0000-0000C7310000}"/>
    <cellStyle name="Normal 5 2 2 3 2 2 4 3" xfId="27821" xr:uid="{00000000-0005-0000-0000-0000C16C0000}"/>
    <cellStyle name="Normal 5 2 2 3 2 2 5" xfId="7705" xr:uid="{00000000-0005-0000-0000-00002A1E0000}"/>
    <cellStyle name="Normal 5 2 2 3 2 2 5 3" xfId="22804" xr:uid="{00000000-0005-0000-0000-000028590000}"/>
    <cellStyle name="Normal 5 2 2 3 2 2 7" xfId="17791" xr:uid="{00000000-0005-0000-0000-000093450000}"/>
    <cellStyle name="Normal 5 2 2 3 2 3" xfId="3487" xr:uid="{00000000-0005-0000-0000-0000B00D0000}"/>
    <cellStyle name="Normal 5 2 2 3 2 3 2" xfId="13561" xr:uid="{00000000-0005-0000-0000-00000A350000}"/>
    <cellStyle name="Normal 5 2 2 3 2 3 2 3" xfId="28656" xr:uid="{00000000-0005-0000-0000-000004700000}"/>
    <cellStyle name="Normal 5 2 2 3 2 3 3" xfId="8541" xr:uid="{00000000-0005-0000-0000-00006E210000}"/>
    <cellStyle name="Normal 5 2 2 3 2 3 3 3" xfId="23639" xr:uid="{00000000-0005-0000-0000-00006B5C0000}"/>
    <cellStyle name="Normal 5 2 2 3 2 3 5" xfId="18626" xr:uid="{00000000-0005-0000-0000-0000D6480000}"/>
    <cellStyle name="Normal 5 2 2 3 2 4" xfId="5180" xr:uid="{00000000-0005-0000-0000-00004D140000}"/>
    <cellStyle name="Normal 5 2 2 3 2 4 2" xfId="15232" xr:uid="{00000000-0005-0000-0000-0000913B0000}"/>
    <cellStyle name="Normal 5 2 2 3 2 4 2 3" xfId="30327" xr:uid="{00000000-0005-0000-0000-00008B760000}"/>
    <cellStyle name="Normal 5 2 2 3 2 4 3" xfId="10212" xr:uid="{00000000-0005-0000-0000-0000F5270000}"/>
    <cellStyle name="Normal 5 2 2 3 2 4 3 3" xfId="25310" xr:uid="{00000000-0005-0000-0000-0000F2620000}"/>
    <cellStyle name="Normal 5 2 2 3 2 4 5" xfId="20297" xr:uid="{00000000-0005-0000-0000-00005D4F0000}"/>
    <cellStyle name="Normal 5 2 2 3 2 5" xfId="11890" xr:uid="{00000000-0005-0000-0000-0000832E0000}"/>
    <cellStyle name="Normal 5 2 2 3 2 5 3" xfId="26985" xr:uid="{00000000-0005-0000-0000-00007D690000}"/>
    <cellStyle name="Normal 5 2 2 3 2 6" xfId="6869" xr:uid="{00000000-0005-0000-0000-0000E61A0000}"/>
    <cellStyle name="Normal 5 2 2 3 2 6 3" xfId="21968" xr:uid="{00000000-0005-0000-0000-0000E4550000}"/>
    <cellStyle name="Normal 5 2 2 3 2 8" xfId="16955" xr:uid="{00000000-0005-0000-0000-00004F420000}"/>
    <cellStyle name="Normal 5 2 2 3 3" xfId="2217" xr:uid="{00000000-0005-0000-0000-0000B9080000}"/>
    <cellStyle name="Normal 5 2 2 3 3 2" xfId="3906" xr:uid="{00000000-0005-0000-0000-0000530F0000}"/>
    <cellStyle name="Normal 5 2 2 3 3 2 2" xfId="13979" xr:uid="{00000000-0005-0000-0000-0000AC360000}"/>
    <cellStyle name="Normal 5 2 2 3 3 2 2 3" xfId="29074" xr:uid="{00000000-0005-0000-0000-0000A6710000}"/>
    <cellStyle name="Normal 5 2 2 3 3 2 3" xfId="8959" xr:uid="{00000000-0005-0000-0000-000010230000}"/>
    <cellStyle name="Normal 5 2 2 3 3 2 3 3" xfId="24057" xr:uid="{00000000-0005-0000-0000-00000D5E0000}"/>
    <cellStyle name="Normal 5 2 2 3 3 2 5" xfId="19044" xr:uid="{00000000-0005-0000-0000-0000784A0000}"/>
    <cellStyle name="Normal 5 2 2 3 3 3" xfId="5598" xr:uid="{00000000-0005-0000-0000-0000EF150000}"/>
    <cellStyle name="Normal 5 2 2 3 3 3 2" xfId="15650" xr:uid="{00000000-0005-0000-0000-0000333D0000}"/>
    <cellStyle name="Normal 5 2 2 3 3 3 2 3" xfId="30745" xr:uid="{00000000-0005-0000-0000-00002D780000}"/>
    <cellStyle name="Normal 5 2 2 3 3 3 3" xfId="10630" xr:uid="{00000000-0005-0000-0000-000097290000}"/>
    <cellStyle name="Normal 5 2 2 3 3 3 3 3" xfId="25728" xr:uid="{00000000-0005-0000-0000-000094640000}"/>
    <cellStyle name="Normal 5 2 2 3 3 3 5" xfId="20715" xr:uid="{00000000-0005-0000-0000-0000FF500000}"/>
    <cellStyle name="Normal 5 2 2 3 3 4" xfId="12308" xr:uid="{00000000-0005-0000-0000-000025300000}"/>
    <cellStyle name="Normal 5 2 2 3 3 4 3" xfId="27403" xr:uid="{00000000-0005-0000-0000-00001F6B0000}"/>
    <cellStyle name="Normal 5 2 2 3 3 5" xfId="7287" xr:uid="{00000000-0005-0000-0000-0000881C0000}"/>
    <cellStyle name="Normal 5 2 2 3 3 5 3" xfId="22386" xr:uid="{00000000-0005-0000-0000-000086570000}"/>
    <cellStyle name="Normal 5 2 2 3 3 7" xfId="17373" xr:uid="{00000000-0005-0000-0000-0000F1430000}"/>
    <cellStyle name="Normal 5 2 2 3 4" xfId="3069" xr:uid="{00000000-0005-0000-0000-00000E0C0000}"/>
    <cellStyle name="Normal 5 2 2 3 4 2" xfId="13143" xr:uid="{00000000-0005-0000-0000-000068330000}"/>
    <cellStyle name="Normal 5 2 2 3 4 2 3" xfId="28238" xr:uid="{00000000-0005-0000-0000-0000626E0000}"/>
    <cellStyle name="Normal 5 2 2 3 4 3" xfId="8123" xr:uid="{00000000-0005-0000-0000-0000CC1F0000}"/>
    <cellStyle name="Normal 5 2 2 3 4 3 3" xfId="23221" xr:uid="{00000000-0005-0000-0000-0000C95A0000}"/>
    <cellStyle name="Normal 5 2 2 3 4 5" xfId="18208" xr:uid="{00000000-0005-0000-0000-000034470000}"/>
    <cellStyle name="Normal 5 2 2 3 5" xfId="4762" xr:uid="{00000000-0005-0000-0000-0000AB120000}"/>
    <cellStyle name="Normal 5 2 2 3 5 2" xfId="14814" xr:uid="{00000000-0005-0000-0000-0000EF390000}"/>
    <cellStyle name="Normal 5 2 2 3 5 2 3" xfId="29909" xr:uid="{00000000-0005-0000-0000-0000E9740000}"/>
    <cellStyle name="Normal 5 2 2 3 5 3" xfId="9794" xr:uid="{00000000-0005-0000-0000-000053260000}"/>
    <cellStyle name="Normal 5 2 2 3 5 3 3" xfId="24892" xr:uid="{00000000-0005-0000-0000-000050610000}"/>
    <cellStyle name="Normal 5 2 2 3 5 5" xfId="19879" xr:uid="{00000000-0005-0000-0000-0000BB4D0000}"/>
    <cellStyle name="Normal 5 2 2 3 6" xfId="11472" xr:uid="{00000000-0005-0000-0000-0000E12C0000}"/>
    <cellStyle name="Normal 5 2 2 3 6 3" xfId="26567" xr:uid="{00000000-0005-0000-0000-0000DB670000}"/>
    <cellStyle name="Normal 5 2 2 3 7" xfId="6451" xr:uid="{00000000-0005-0000-0000-000044190000}"/>
    <cellStyle name="Normal 5 2 2 3 7 3" xfId="21550" xr:uid="{00000000-0005-0000-0000-000042540000}"/>
    <cellStyle name="Normal 5 2 2 3 9" xfId="16537" xr:uid="{00000000-0005-0000-0000-0000AD400000}"/>
    <cellStyle name="Normal 5 2 2 4" xfId="1588" xr:uid="{00000000-0005-0000-0000-000044060000}"/>
    <cellStyle name="Normal 5 2 2 4 2" xfId="2427" xr:uid="{00000000-0005-0000-0000-00008B090000}"/>
    <cellStyle name="Normal 5 2 2 4 2 2" xfId="4116" xr:uid="{00000000-0005-0000-0000-000025100000}"/>
    <cellStyle name="Normal 5 2 2 4 2 2 2" xfId="14189" xr:uid="{00000000-0005-0000-0000-00007E370000}"/>
    <cellStyle name="Normal 5 2 2 4 2 2 2 3" xfId="29284" xr:uid="{00000000-0005-0000-0000-000078720000}"/>
    <cellStyle name="Normal 5 2 2 4 2 2 3" xfId="9169" xr:uid="{00000000-0005-0000-0000-0000E2230000}"/>
    <cellStyle name="Normal 5 2 2 4 2 2 3 3" xfId="24267" xr:uid="{00000000-0005-0000-0000-0000DF5E0000}"/>
    <cellStyle name="Normal 5 2 2 4 2 2 5" xfId="19254" xr:uid="{00000000-0005-0000-0000-00004A4B0000}"/>
    <cellStyle name="Normal 5 2 2 4 2 3" xfId="5808" xr:uid="{00000000-0005-0000-0000-0000C1160000}"/>
    <cellStyle name="Normal 5 2 2 4 2 3 2" xfId="15860" xr:uid="{00000000-0005-0000-0000-0000053E0000}"/>
    <cellStyle name="Normal 5 2 2 4 2 3 2 3" xfId="30955" xr:uid="{00000000-0005-0000-0000-0000FF780000}"/>
    <cellStyle name="Normal 5 2 2 4 2 3 3" xfId="10840" xr:uid="{00000000-0005-0000-0000-0000692A0000}"/>
    <cellStyle name="Normal 5 2 2 4 2 3 3 3" xfId="25938" xr:uid="{00000000-0005-0000-0000-000066650000}"/>
    <cellStyle name="Normal 5 2 2 4 2 3 5" xfId="20925" xr:uid="{00000000-0005-0000-0000-0000D1510000}"/>
    <cellStyle name="Normal 5 2 2 4 2 4" xfId="12518" xr:uid="{00000000-0005-0000-0000-0000F7300000}"/>
    <cellStyle name="Normal 5 2 2 4 2 4 3" xfId="27613" xr:uid="{00000000-0005-0000-0000-0000F16B0000}"/>
    <cellStyle name="Normal 5 2 2 4 2 5" xfId="7497" xr:uid="{00000000-0005-0000-0000-00005A1D0000}"/>
    <cellStyle name="Normal 5 2 2 4 2 5 3" xfId="22596" xr:uid="{00000000-0005-0000-0000-000058580000}"/>
    <cellStyle name="Normal 5 2 2 4 2 7" xfId="17583" xr:uid="{00000000-0005-0000-0000-0000C3440000}"/>
    <cellStyle name="Normal 5 2 2 4 3" xfId="3279" xr:uid="{00000000-0005-0000-0000-0000E00C0000}"/>
    <cellStyle name="Normal 5 2 2 4 3 2" xfId="13353" xr:uid="{00000000-0005-0000-0000-00003A340000}"/>
    <cellStyle name="Normal 5 2 2 4 3 2 3" xfId="28448" xr:uid="{00000000-0005-0000-0000-0000346F0000}"/>
    <cellStyle name="Normal 5 2 2 4 3 3" xfId="8333" xr:uid="{00000000-0005-0000-0000-00009E200000}"/>
    <cellStyle name="Normal 5 2 2 4 3 3 3" xfId="23431" xr:uid="{00000000-0005-0000-0000-00009B5B0000}"/>
    <cellStyle name="Normal 5 2 2 4 3 5" xfId="18418" xr:uid="{00000000-0005-0000-0000-000006480000}"/>
    <cellStyle name="Normal 5 2 2 4 4" xfId="4972" xr:uid="{00000000-0005-0000-0000-00007D130000}"/>
    <cellStyle name="Normal 5 2 2 4 4 2" xfId="15024" xr:uid="{00000000-0005-0000-0000-0000C13A0000}"/>
    <cellStyle name="Normal 5 2 2 4 4 2 3" xfId="30119" xr:uid="{00000000-0005-0000-0000-0000BB750000}"/>
    <cellStyle name="Normal 5 2 2 4 4 3" xfId="10004" xr:uid="{00000000-0005-0000-0000-000025270000}"/>
    <cellStyle name="Normal 5 2 2 4 4 3 3" xfId="25102" xr:uid="{00000000-0005-0000-0000-000022620000}"/>
    <cellStyle name="Normal 5 2 2 4 4 5" xfId="20089" xr:uid="{00000000-0005-0000-0000-00008D4E0000}"/>
    <cellStyle name="Normal 5 2 2 4 5" xfId="11682" xr:uid="{00000000-0005-0000-0000-0000B32D0000}"/>
    <cellStyle name="Normal 5 2 2 4 5 3" xfId="26777" xr:uid="{00000000-0005-0000-0000-0000AD680000}"/>
    <cellStyle name="Normal 5 2 2 4 6" xfId="6661" xr:uid="{00000000-0005-0000-0000-0000161A0000}"/>
    <cellStyle name="Normal 5 2 2 4 6 3" xfId="21760" xr:uid="{00000000-0005-0000-0000-000014550000}"/>
    <cellStyle name="Normal 5 2 2 4 8" xfId="16747" xr:uid="{00000000-0005-0000-0000-00007F410000}"/>
    <cellStyle name="Normal 5 2 2 5" xfId="2009" xr:uid="{00000000-0005-0000-0000-0000E9070000}"/>
    <cellStyle name="Normal 5 2 2 5 2" xfId="3698" xr:uid="{00000000-0005-0000-0000-0000830E0000}"/>
    <cellStyle name="Normal 5 2 2 5 2 2" xfId="13771" xr:uid="{00000000-0005-0000-0000-0000DC350000}"/>
    <cellStyle name="Normal 5 2 2 5 2 2 3" xfId="28866" xr:uid="{00000000-0005-0000-0000-0000D6700000}"/>
    <cellStyle name="Normal 5 2 2 5 2 3" xfId="8751" xr:uid="{00000000-0005-0000-0000-000040220000}"/>
    <cellStyle name="Normal 5 2 2 5 2 3 3" xfId="23849" xr:uid="{00000000-0005-0000-0000-00003D5D0000}"/>
    <cellStyle name="Normal 5 2 2 5 2 5" xfId="18836" xr:uid="{00000000-0005-0000-0000-0000A8490000}"/>
    <cellStyle name="Normal 5 2 2 5 3" xfId="5390" xr:uid="{00000000-0005-0000-0000-00001F150000}"/>
    <cellStyle name="Normal 5 2 2 5 3 2" xfId="15442" xr:uid="{00000000-0005-0000-0000-0000633C0000}"/>
    <cellStyle name="Normal 5 2 2 5 3 2 3" xfId="30537" xr:uid="{00000000-0005-0000-0000-00005D770000}"/>
    <cellStyle name="Normal 5 2 2 5 3 3" xfId="10422" xr:uid="{00000000-0005-0000-0000-0000C7280000}"/>
    <cellStyle name="Normal 5 2 2 5 3 3 3" xfId="25520" xr:uid="{00000000-0005-0000-0000-0000C4630000}"/>
    <cellStyle name="Normal 5 2 2 5 3 5" xfId="20507" xr:uid="{00000000-0005-0000-0000-00002F500000}"/>
    <cellStyle name="Normal 5 2 2 5 4" xfId="12100" xr:uid="{00000000-0005-0000-0000-0000552F0000}"/>
    <cellStyle name="Normal 5 2 2 5 4 3" xfId="27195" xr:uid="{00000000-0005-0000-0000-00004F6A0000}"/>
    <cellStyle name="Normal 5 2 2 5 5" xfId="7079" xr:uid="{00000000-0005-0000-0000-0000B81B0000}"/>
    <cellStyle name="Normal 5 2 2 5 5 3" xfId="22178" xr:uid="{00000000-0005-0000-0000-0000B6560000}"/>
    <cellStyle name="Normal 5 2 2 5 7" xfId="17165" xr:uid="{00000000-0005-0000-0000-000021430000}"/>
    <cellStyle name="Normal 5 2 2 6" xfId="2861" xr:uid="{00000000-0005-0000-0000-00003E0B0000}"/>
    <cellStyle name="Normal 5 2 2 6 2" xfId="12935" xr:uid="{00000000-0005-0000-0000-000098320000}"/>
    <cellStyle name="Normal 5 2 2 6 2 3" xfId="28030" xr:uid="{00000000-0005-0000-0000-0000926D0000}"/>
    <cellStyle name="Normal 5 2 2 6 3" xfId="7915" xr:uid="{00000000-0005-0000-0000-0000FC1E0000}"/>
    <cellStyle name="Normal 5 2 2 6 3 3" xfId="23013" xr:uid="{00000000-0005-0000-0000-0000F9590000}"/>
    <cellStyle name="Normal 5 2 2 6 5" xfId="18000" xr:uid="{00000000-0005-0000-0000-000064460000}"/>
    <cellStyle name="Normal 5 2 2 7" xfId="4554" xr:uid="{00000000-0005-0000-0000-0000DB110000}"/>
    <cellStyle name="Normal 5 2 2 7 2" xfId="14606" xr:uid="{00000000-0005-0000-0000-00001F390000}"/>
    <cellStyle name="Normal 5 2 2 7 2 3" xfId="29701" xr:uid="{00000000-0005-0000-0000-000019740000}"/>
    <cellStyle name="Normal 5 2 2 7 3" xfId="9586" xr:uid="{00000000-0005-0000-0000-000083250000}"/>
    <cellStyle name="Normal 5 2 2 7 3 3" xfId="24684" xr:uid="{00000000-0005-0000-0000-000080600000}"/>
    <cellStyle name="Normal 5 2 2 7 5" xfId="19671" xr:uid="{00000000-0005-0000-0000-0000EB4C0000}"/>
    <cellStyle name="Normal 5 2 2 8" xfId="11264" xr:uid="{00000000-0005-0000-0000-0000112C0000}"/>
    <cellStyle name="Normal 5 2 2 8 3" xfId="26359" xr:uid="{00000000-0005-0000-0000-00000B670000}"/>
    <cellStyle name="Normal 5 2 2 9" xfId="6243" xr:uid="{00000000-0005-0000-0000-000074180000}"/>
    <cellStyle name="Normal 5 2 2 9 3" xfId="21342" xr:uid="{00000000-0005-0000-0000-000072530000}"/>
    <cellStyle name="Normal 5 2 3" xfId="1208" xr:uid="{00000000-0005-0000-0000-0000C8040000}"/>
    <cellStyle name="Normal 5 2 3 10" xfId="16381" xr:uid="{00000000-0005-0000-0000-000011400000}"/>
    <cellStyle name="Normal 5 2 3 2" xfId="1427" xr:uid="{00000000-0005-0000-0000-0000A3050000}"/>
    <cellStyle name="Normal 5 2 3 2 2" xfId="1848" xr:uid="{00000000-0005-0000-0000-000048070000}"/>
    <cellStyle name="Normal 5 2 3 2 2 2" xfId="2687" xr:uid="{00000000-0005-0000-0000-00008F0A0000}"/>
    <cellStyle name="Normal 5 2 3 2 2 2 2" xfId="4376" xr:uid="{00000000-0005-0000-0000-000029110000}"/>
    <cellStyle name="Normal 5 2 3 2 2 2 2 2" xfId="14449" xr:uid="{00000000-0005-0000-0000-000082380000}"/>
    <cellStyle name="Normal 5 2 3 2 2 2 2 2 3" xfId="29544" xr:uid="{00000000-0005-0000-0000-00007C730000}"/>
    <cellStyle name="Normal 5 2 3 2 2 2 2 3" xfId="9429" xr:uid="{00000000-0005-0000-0000-0000E6240000}"/>
    <cellStyle name="Normal 5 2 3 2 2 2 2 3 3" xfId="24527" xr:uid="{00000000-0005-0000-0000-0000E35F0000}"/>
    <cellStyle name="Normal 5 2 3 2 2 2 2 5" xfId="19514" xr:uid="{00000000-0005-0000-0000-00004E4C0000}"/>
    <cellStyle name="Normal 5 2 3 2 2 2 3" xfId="6068" xr:uid="{00000000-0005-0000-0000-0000C5170000}"/>
    <cellStyle name="Normal 5 2 3 2 2 2 3 2" xfId="16120" xr:uid="{00000000-0005-0000-0000-0000093F0000}"/>
    <cellStyle name="Normal 5 2 3 2 2 2 3 2 3" xfId="31215" xr:uid="{00000000-0005-0000-0000-0000037A0000}"/>
    <cellStyle name="Normal 5 2 3 2 2 2 3 3" xfId="11100" xr:uid="{00000000-0005-0000-0000-00006D2B0000}"/>
    <cellStyle name="Normal 5 2 3 2 2 2 3 3 3" xfId="26198" xr:uid="{00000000-0005-0000-0000-00006A660000}"/>
    <cellStyle name="Normal 5 2 3 2 2 2 3 5" xfId="21185" xr:uid="{00000000-0005-0000-0000-0000D5520000}"/>
    <cellStyle name="Normal 5 2 3 2 2 2 4" xfId="12778" xr:uid="{00000000-0005-0000-0000-0000FB310000}"/>
    <cellStyle name="Normal 5 2 3 2 2 2 4 3" xfId="27873" xr:uid="{00000000-0005-0000-0000-0000F56C0000}"/>
    <cellStyle name="Normal 5 2 3 2 2 2 5" xfId="7757" xr:uid="{00000000-0005-0000-0000-00005E1E0000}"/>
    <cellStyle name="Normal 5 2 3 2 2 2 5 3" xfId="22856" xr:uid="{00000000-0005-0000-0000-00005C590000}"/>
    <cellStyle name="Normal 5 2 3 2 2 2 7" xfId="17843" xr:uid="{00000000-0005-0000-0000-0000C7450000}"/>
    <cellStyle name="Normal 5 2 3 2 2 3" xfId="3539" xr:uid="{00000000-0005-0000-0000-0000E40D0000}"/>
    <cellStyle name="Normal 5 2 3 2 2 3 2" xfId="13613" xr:uid="{00000000-0005-0000-0000-00003E350000}"/>
    <cellStyle name="Normal 5 2 3 2 2 3 2 3" xfId="28708" xr:uid="{00000000-0005-0000-0000-000038700000}"/>
    <cellStyle name="Normal 5 2 3 2 2 3 3" xfId="8593" xr:uid="{00000000-0005-0000-0000-0000A2210000}"/>
    <cellStyle name="Normal 5 2 3 2 2 3 3 3" xfId="23691" xr:uid="{00000000-0005-0000-0000-00009F5C0000}"/>
    <cellStyle name="Normal 5 2 3 2 2 3 5" xfId="18678" xr:uid="{00000000-0005-0000-0000-00000A490000}"/>
    <cellStyle name="Normal 5 2 3 2 2 4" xfId="5232" xr:uid="{00000000-0005-0000-0000-000081140000}"/>
    <cellStyle name="Normal 5 2 3 2 2 4 2" xfId="15284" xr:uid="{00000000-0005-0000-0000-0000C53B0000}"/>
    <cellStyle name="Normal 5 2 3 2 2 4 2 3" xfId="30379" xr:uid="{00000000-0005-0000-0000-0000BF760000}"/>
    <cellStyle name="Normal 5 2 3 2 2 4 3" xfId="10264" xr:uid="{00000000-0005-0000-0000-000029280000}"/>
    <cellStyle name="Normal 5 2 3 2 2 4 3 3" xfId="25362" xr:uid="{00000000-0005-0000-0000-000026630000}"/>
    <cellStyle name="Normal 5 2 3 2 2 4 5" xfId="20349" xr:uid="{00000000-0005-0000-0000-0000914F0000}"/>
    <cellStyle name="Normal 5 2 3 2 2 5" xfId="11942" xr:uid="{00000000-0005-0000-0000-0000B72E0000}"/>
    <cellStyle name="Normal 5 2 3 2 2 5 3" xfId="27037" xr:uid="{00000000-0005-0000-0000-0000B1690000}"/>
    <cellStyle name="Normal 5 2 3 2 2 6" xfId="6921" xr:uid="{00000000-0005-0000-0000-00001A1B0000}"/>
    <cellStyle name="Normal 5 2 3 2 2 6 3" xfId="22020" xr:uid="{00000000-0005-0000-0000-000018560000}"/>
    <cellStyle name="Normal 5 2 3 2 2 8" xfId="17007" xr:uid="{00000000-0005-0000-0000-000083420000}"/>
    <cellStyle name="Normal 5 2 3 2 3" xfId="2269" xr:uid="{00000000-0005-0000-0000-0000ED080000}"/>
    <cellStyle name="Normal 5 2 3 2 3 2" xfId="3958" xr:uid="{00000000-0005-0000-0000-0000870F0000}"/>
    <cellStyle name="Normal 5 2 3 2 3 2 2" xfId="14031" xr:uid="{00000000-0005-0000-0000-0000E0360000}"/>
    <cellStyle name="Normal 5 2 3 2 3 2 2 3" xfId="29126" xr:uid="{00000000-0005-0000-0000-0000DA710000}"/>
    <cellStyle name="Normal 5 2 3 2 3 2 3" xfId="9011" xr:uid="{00000000-0005-0000-0000-000044230000}"/>
    <cellStyle name="Normal 5 2 3 2 3 2 3 3" xfId="24109" xr:uid="{00000000-0005-0000-0000-0000415E0000}"/>
    <cellStyle name="Normal 5 2 3 2 3 2 5" xfId="19096" xr:uid="{00000000-0005-0000-0000-0000AC4A0000}"/>
    <cellStyle name="Normal 5 2 3 2 3 3" xfId="5650" xr:uid="{00000000-0005-0000-0000-000023160000}"/>
    <cellStyle name="Normal 5 2 3 2 3 3 2" xfId="15702" xr:uid="{00000000-0005-0000-0000-0000673D0000}"/>
    <cellStyle name="Normal 5 2 3 2 3 3 2 3" xfId="30797" xr:uid="{00000000-0005-0000-0000-000061780000}"/>
    <cellStyle name="Normal 5 2 3 2 3 3 3" xfId="10682" xr:uid="{00000000-0005-0000-0000-0000CB290000}"/>
    <cellStyle name="Normal 5 2 3 2 3 3 3 3" xfId="25780" xr:uid="{00000000-0005-0000-0000-0000C8640000}"/>
    <cellStyle name="Normal 5 2 3 2 3 3 5" xfId="20767" xr:uid="{00000000-0005-0000-0000-000033510000}"/>
    <cellStyle name="Normal 5 2 3 2 3 4" xfId="12360" xr:uid="{00000000-0005-0000-0000-000059300000}"/>
    <cellStyle name="Normal 5 2 3 2 3 4 3" xfId="27455" xr:uid="{00000000-0005-0000-0000-0000536B0000}"/>
    <cellStyle name="Normal 5 2 3 2 3 5" xfId="7339" xr:uid="{00000000-0005-0000-0000-0000BC1C0000}"/>
    <cellStyle name="Normal 5 2 3 2 3 5 3" xfId="22438" xr:uid="{00000000-0005-0000-0000-0000BA570000}"/>
    <cellStyle name="Normal 5 2 3 2 3 7" xfId="17425" xr:uid="{00000000-0005-0000-0000-000025440000}"/>
    <cellStyle name="Normal 5 2 3 2 4" xfId="3121" xr:uid="{00000000-0005-0000-0000-0000420C0000}"/>
    <cellStyle name="Normal 5 2 3 2 4 2" xfId="13195" xr:uid="{00000000-0005-0000-0000-00009C330000}"/>
    <cellStyle name="Normal 5 2 3 2 4 2 3" xfId="28290" xr:uid="{00000000-0005-0000-0000-0000966E0000}"/>
    <cellStyle name="Normal 5 2 3 2 4 3" xfId="8175" xr:uid="{00000000-0005-0000-0000-000000200000}"/>
    <cellStyle name="Normal 5 2 3 2 4 3 3" xfId="23273" xr:uid="{00000000-0005-0000-0000-0000FD5A0000}"/>
    <cellStyle name="Normal 5 2 3 2 4 5" xfId="18260" xr:uid="{00000000-0005-0000-0000-000068470000}"/>
    <cellStyle name="Normal 5 2 3 2 5" xfId="4814" xr:uid="{00000000-0005-0000-0000-0000DF120000}"/>
    <cellStyle name="Normal 5 2 3 2 5 2" xfId="14866" xr:uid="{00000000-0005-0000-0000-0000233A0000}"/>
    <cellStyle name="Normal 5 2 3 2 5 2 3" xfId="29961" xr:uid="{00000000-0005-0000-0000-00001D750000}"/>
    <cellStyle name="Normal 5 2 3 2 5 3" xfId="9846" xr:uid="{00000000-0005-0000-0000-000087260000}"/>
    <cellStyle name="Normal 5 2 3 2 5 3 3" xfId="24944" xr:uid="{00000000-0005-0000-0000-000084610000}"/>
    <cellStyle name="Normal 5 2 3 2 5 5" xfId="19931" xr:uid="{00000000-0005-0000-0000-0000EF4D0000}"/>
    <cellStyle name="Normal 5 2 3 2 6" xfId="11524" xr:uid="{00000000-0005-0000-0000-0000152D0000}"/>
    <cellStyle name="Normal 5 2 3 2 6 3" xfId="26619" xr:uid="{00000000-0005-0000-0000-00000F680000}"/>
    <cellStyle name="Normal 5 2 3 2 7" xfId="6503" xr:uid="{00000000-0005-0000-0000-000078190000}"/>
    <cellStyle name="Normal 5 2 3 2 7 3" xfId="21602" xr:uid="{00000000-0005-0000-0000-000076540000}"/>
    <cellStyle name="Normal 5 2 3 2 9" xfId="16589" xr:uid="{00000000-0005-0000-0000-0000E1400000}"/>
    <cellStyle name="Normal 5 2 3 3" xfId="1640" xr:uid="{00000000-0005-0000-0000-000078060000}"/>
    <cellStyle name="Normal 5 2 3 3 2" xfId="2479" xr:uid="{00000000-0005-0000-0000-0000BF090000}"/>
    <cellStyle name="Normal 5 2 3 3 2 2" xfId="4168" xr:uid="{00000000-0005-0000-0000-000059100000}"/>
    <cellStyle name="Normal 5 2 3 3 2 2 2" xfId="14241" xr:uid="{00000000-0005-0000-0000-0000B2370000}"/>
    <cellStyle name="Normal 5 2 3 3 2 2 2 3" xfId="29336" xr:uid="{00000000-0005-0000-0000-0000AC720000}"/>
    <cellStyle name="Normal 5 2 3 3 2 2 3" xfId="9221" xr:uid="{00000000-0005-0000-0000-000016240000}"/>
    <cellStyle name="Normal 5 2 3 3 2 2 3 3" xfId="24319" xr:uid="{00000000-0005-0000-0000-0000135F0000}"/>
    <cellStyle name="Normal 5 2 3 3 2 2 5" xfId="19306" xr:uid="{00000000-0005-0000-0000-00007E4B0000}"/>
    <cellStyle name="Normal 5 2 3 3 2 3" xfId="5860" xr:uid="{00000000-0005-0000-0000-0000F5160000}"/>
    <cellStyle name="Normal 5 2 3 3 2 3 2" xfId="15912" xr:uid="{00000000-0005-0000-0000-0000393E0000}"/>
    <cellStyle name="Normal 5 2 3 3 2 3 2 3" xfId="31007" xr:uid="{00000000-0005-0000-0000-000033790000}"/>
    <cellStyle name="Normal 5 2 3 3 2 3 3" xfId="10892" xr:uid="{00000000-0005-0000-0000-00009D2A0000}"/>
    <cellStyle name="Normal 5 2 3 3 2 3 3 3" xfId="25990" xr:uid="{00000000-0005-0000-0000-00009A650000}"/>
    <cellStyle name="Normal 5 2 3 3 2 3 5" xfId="20977" xr:uid="{00000000-0005-0000-0000-000005520000}"/>
    <cellStyle name="Normal 5 2 3 3 2 4" xfId="12570" xr:uid="{00000000-0005-0000-0000-00002B310000}"/>
    <cellStyle name="Normal 5 2 3 3 2 4 3" xfId="27665" xr:uid="{00000000-0005-0000-0000-0000256C0000}"/>
    <cellStyle name="Normal 5 2 3 3 2 5" xfId="7549" xr:uid="{00000000-0005-0000-0000-00008E1D0000}"/>
    <cellStyle name="Normal 5 2 3 3 2 5 3" xfId="22648" xr:uid="{00000000-0005-0000-0000-00008C580000}"/>
    <cellStyle name="Normal 5 2 3 3 2 7" xfId="17635" xr:uid="{00000000-0005-0000-0000-0000F7440000}"/>
    <cellStyle name="Normal 5 2 3 3 3" xfId="3331" xr:uid="{00000000-0005-0000-0000-0000140D0000}"/>
    <cellStyle name="Normal 5 2 3 3 3 2" xfId="13405" xr:uid="{00000000-0005-0000-0000-00006E340000}"/>
    <cellStyle name="Normal 5 2 3 3 3 2 3" xfId="28500" xr:uid="{00000000-0005-0000-0000-0000686F0000}"/>
    <cellStyle name="Normal 5 2 3 3 3 3" xfId="8385" xr:uid="{00000000-0005-0000-0000-0000D2200000}"/>
    <cellStyle name="Normal 5 2 3 3 3 3 3" xfId="23483" xr:uid="{00000000-0005-0000-0000-0000CF5B0000}"/>
    <cellStyle name="Normal 5 2 3 3 3 5" xfId="18470" xr:uid="{00000000-0005-0000-0000-00003A480000}"/>
    <cellStyle name="Normal 5 2 3 3 4" xfId="5024" xr:uid="{00000000-0005-0000-0000-0000B1130000}"/>
    <cellStyle name="Normal 5 2 3 3 4 2" xfId="15076" xr:uid="{00000000-0005-0000-0000-0000F53A0000}"/>
    <cellStyle name="Normal 5 2 3 3 4 2 3" xfId="30171" xr:uid="{00000000-0005-0000-0000-0000EF750000}"/>
    <cellStyle name="Normal 5 2 3 3 4 3" xfId="10056" xr:uid="{00000000-0005-0000-0000-000059270000}"/>
    <cellStyle name="Normal 5 2 3 3 4 3 3" xfId="25154" xr:uid="{00000000-0005-0000-0000-000056620000}"/>
    <cellStyle name="Normal 5 2 3 3 4 5" xfId="20141" xr:uid="{00000000-0005-0000-0000-0000C14E0000}"/>
    <cellStyle name="Normal 5 2 3 3 5" xfId="11734" xr:uid="{00000000-0005-0000-0000-0000E72D0000}"/>
    <cellStyle name="Normal 5 2 3 3 5 3" xfId="26829" xr:uid="{00000000-0005-0000-0000-0000E1680000}"/>
    <cellStyle name="Normal 5 2 3 3 6" xfId="6713" xr:uid="{00000000-0005-0000-0000-00004A1A0000}"/>
    <cellStyle name="Normal 5 2 3 3 6 3" xfId="21812" xr:uid="{00000000-0005-0000-0000-000048550000}"/>
    <cellStyle name="Normal 5 2 3 3 8" xfId="16799" xr:uid="{00000000-0005-0000-0000-0000B3410000}"/>
    <cellStyle name="Normal 5 2 3 4" xfId="2061" xr:uid="{00000000-0005-0000-0000-00001D080000}"/>
    <cellStyle name="Normal 5 2 3 4 2" xfId="3750" xr:uid="{00000000-0005-0000-0000-0000B70E0000}"/>
    <cellStyle name="Normal 5 2 3 4 2 2" xfId="13823" xr:uid="{00000000-0005-0000-0000-000010360000}"/>
    <cellStyle name="Normal 5 2 3 4 2 2 3" xfId="28918" xr:uid="{00000000-0005-0000-0000-00000A710000}"/>
    <cellStyle name="Normal 5 2 3 4 2 3" xfId="8803" xr:uid="{00000000-0005-0000-0000-000074220000}"/>
    <cellStyle name="Normal 5 2 3 4 2 3 3" xfId="23901" xr:uid="{00000000-0005-0000-0000-0000715D0000}"/>
    <cellStyle name="Normal 5 2 3 4 2 5" xfId="18888" xr:uid="{00000000-0005-0000-0000-0000DC490000}"/>
    <cellStyle name="Normal 5 2 3 4 3" xfId="5442" xr:uid="{00000000-0005-0000-0000-000053150000}"/>
    <cellStyle name="Normal 5 2 3 4 3 2" xfId="15494" xr:uid="{00000000-0005-0000-0000-0000973C0000}"/>
    <cellStyle name="Normal 5 2 3 4 3 2 3" xfId="30589" xr:uid="{00000000-0005-0000-0000-000091770000}"/>
    <cellStyle name="Normal 5 2 3 4 3 3" xfId="10474" xr:uid="{00000000-0005-0000-0000-0000FB280000}"/>
    <cellStyle name="Normal 5 2 3 4 3 3 3" xfId="25572" xr:uid="{00000000-0005-0000-0000-0000F8630000}"/>
    <cellStyle name="Normal 5 2 3 4 3 5" xfId="20559" xr:uid="{00000000-0005-0000-0000-000063500000}"/>
    <cellStyle name="Normal 5 2 3 4 4" xfId="12152" xr:uid="{00000000-0005-0000-0000-0000892F0000}"/>
    <cellStyle name="Normal 5 2 3 4 4 3" xfId="27247" xr:uid="{00000000-0005-0000-0000-0000836A0000}"/>
    <cellStyle name="Normal 5 2 3 4 5" xfId="7131" xr:uid="{00000000-0005-0000-0000-0000EC1B0000}"/>
    <cellStyle name="Normal 5 2 3 4 5 3" xfId="22230" xr:uid="{00000000-0005-0000-0000-0000EA560000}"/>
    <cellStyle name="Normal 5 2 3 4 7" xfId="17217" xr:uid="{00000000-0005-0000-0000-000055430000}"/>
    <cellStyle name="Normal 5 2 3 5" xfId="2913" xr:uid="{00000000-0005-0000-0000-0000720B0000}"/>
    <cellStyle name="Normal 5 2 3 5 2" xfId="12987" xr:uid="{00000000-0005-0000-0000-0000CC320000}"/>
    <cellStyle name="Normal 5 2 3 5 2 3" xfId="28082" xr:uid="{00000000-0005-0000-0000-0000C66D0000}"/>
    <cellStyle name="Normal 5 2 3 5 3" xfId="7967" xr:uid="{00000000-0005-0000-0000-0000301F0000}"/>
    <cellStyle name="Normal 5 2 3 5 3 3" xfId="23065" xr:uid="{00000000-0005-0000-0000-00002D5A0000}"/>
    <cellStyle name="Normal 5 2 3 5 5" xfId="18052" xr:uid="{00000000-0005-0000-0000-000098460000}"/>
    <cellStyle name="Normal 5 2 3 6" xfId="4606" xr:uid="{00000000-0005-0000-0000-00000F120000}"/>
    <cellStyle name="Normal 5 2 3 6 2" xfId="14658" xr:uid="{00000000-0005-0000-0000-000053390000}"/>
    <cellStyle name="Normal 5 2 3 6 2 3" xfId="29753" xr:uid="{00000000-0005-0000-0000-00004D740000}"/>
    <cellStyle name="Normal 5 2 3 6 3" xfId="9638" xr:uid="{00000000-0005-0000-0000-0000B7250000}"/>
    <cellStyle name="Normal 5 2 3 6 3 3" xfId="24736" xr:uid="{00000000-0005-0000-0000-0000B4600000}"/>
    <cellStyle name="Normal 5 2 3 6 5" xfId="19723" xr:uid="{00000000-0005-0000-0000-00001F4D0000}"/>
    <cellStyle name="Normal 5 2 3 7" xfId="11316" xr:uid="{00000000-0005-0000-0000-0000452C0000}"/>
    <cellStyle name="Normal 5 2 3 7 3" xfId="26411" xr:uid="{00000000-0005-0000-0000-00003F670000}"/>
    <cellStyle name="Normal 5 2 3 8" xfId="6295" xr:uid="{00000000-0005-0000-0000-0000A8180000}"/>
    <cellStyle name="Normal 5 2 3 8 3" xfId="21394" xr:uid="{00000000-0005-0000-0000-0000A6530000}"/>
    <cellStyle name="Normal 5 2 4" xfId="1321" xr:uid="{00000000-0005-0000-0000-000039050000}"/>
    <cellStyle name="Normal 5 2 4 2" xfId="1744" xr:uid="{00000000-0005-0000-0000-0000E0060000}"/>
    <cellStyle name="Normal 5 2 4 2 2" xfId="2583" xr:uid="{00000000-0005-0000-0000-0000270A0000}"/>
    <cellStyle name="Normal 5 2 4 2 2 2" xfId="4272" xr:uid="{00000000-0005-0000-0000-0000C1100000}"/>
    <cellStyle name="Normal 5 2 4 2 2 2 2" xfId="14345" xr:uid="{00000000-0005-0000-0000-00001A380000}"/>
    <cellStyle name="Normal 5 2 4 2 2 2 2 3" xfId="29440" xr:uid="{00000000-0005-0000-0000-000014730000}"/>
    <cellStyle name="Normal 5 2 4 2 2 2 3" xfId="9325" xr:uid="{00000000-0005-0000-0000-00007E240000}"/>
    <cellStyle name="Normal 5 2 4 2 2 2 3 3" xfId="24423" xr:uid="{00000000-0005-0000-0000-00007B5F0000}"/>
    <cellStyle name="Normal 5 2 4 2 2 2 5" xfId="19410" xr:uid="{00000000-0005-0000-0000-0000E64B0000}"/>
    <cellStyle name="Normal 5 2 4 2 2 3" xfId="5964" xr:uid="{00000000-0005-0000-0000-00005D170000}"/>
    <cellStyle name="Normal 5 2 4 2 2 3 2" xfId="16016" xr:uid="{00000000-0005-0000-0000-0000A13E0000}"/>
    <cellStyle name="Normal 5 2 4 2 2 3 2 3" xfId="31111" xr:uid="{00000000-0005-0000-0000-00009B790000}"/>
    <cellStyle name="Normal 5 2 4 2 2 3 3" xfId="10996" xr:uid="{00000000-0005-0000-0000-0000052B0000}"/>
    <cellStyle name="Normal 5 2 4 2 2 3 3 3" xfId="26094" xr:uid="{00000000-0005-0000-0000-000002660000}"/>
    <cellStyle name="Normal 5 2 4 2 2 3 5" xfId="21081" xr:uid="{00000000-0005-0000-0000-00006D520000}"/>
    <cellStyle name="Normal 5 2 4 2 2 4" xfId="12674" xr:uid="{00000000-0005-0000-0000-000093310000}"/>
    <cellStyle name="Normal 5 2 4 2 2 4 3" xfId="27769" xr:uid="{00000000-0005-0000-0000-00008D6C0000}"/>
    <cellStyle name="Normal 5 2 4 2 2 5" xfId="7653" xr:uid="{00000000-0005-0000-0000-0000F61D0000}"/>
    <cellStyle name="Normal 5 2 4 2 2 5 3" xfId="22752" xr:uid="{00000000-0005-0000-0000-0000F4580000}"/>
    <cellStyle name="Normal 5 2 4 2 2 7" xfId="17739" xr:uid="{00000000-0005-0000-0000-00005F450000}"/>
    <cellStyle name="Normal 5 2 4 2 3" xfId="3435" xr:uid="{00000000-0005-0000-0000-00007C0D0000}"/>
    <cellStyle name="Normal 5 2 4 2 3 2" xfId="13509" xr:uid="{00000000-0005-0000-0000-0000D6340000}"/>
    <cellStyle name="Normal 5 2 4 2 3 2 3" xfId="28604" xr:uid="{00000000-0005-0000-0000-0000D06F0000}"/>
    <cellStyle name="Normal 5 2 4 2 3 3" xfId="8489" xr:uid="{00000000-0005-0000-0000-00003A210000}"/>
    <cellStyle name="Normal 5 2 4 2 3 3 3" xfId="23587" xr:uid="{00000000-0005-0000-0000-0000375C0000}"/>
    <cellStyle name="Normal 5 2 4 2 3 5" xfId="18574" xr:uid="{00000000-0005-0000-0000-0000A2480000}"/>
    <cellStyle name="Normal 5 2 4 2 4" xfId="5128" xr:uid="{00000000-0005-0000-0000-000019140000}"/>
    <cellStyle name="Normal 5 2 4 2 4 2" xfId="15180" xr:uid="{00000000-0005-0000-0000-00005D3B0000}"/>
    <cellStyle name="Normal 5 2 4 2 4 2 3" xfId="30275" xr:uid="{00000000-0005-0000-0000-000057760000}"/>
    <cellStyle name="Normal 5 2 4 2 4 3" xfId="10160" xr:uid="{00000000-0005-0000-0000-0000C1270000}"/>
    <cellStyle name="Normal 5 2 4 2 4 3 3" xfId="25258" xr:uid="{00000000-0005-0000-0000-0000BE620000}"/>
    <cellStyle name="Normal 5 2 4 2 4 5" xfId="20245" xr:uid="{00000000-0005-0000-0000-0000294F0000}"/>
    <cellStyle name="Normal 5 2 4 2 5" xfId="11838" xr:uid="{00000000-0005-0000-0000-00004F2E0000}"/>
    <cellStyle name="Normal 5 2 4 2 5 3" xfId="26933" xr:uid="{00000000-0005-0000-0000-000049690000}"/>
    <cellStyle name="Normal 5 2 4 2 6" xfId="6817" xr:uid="{00000000-0005-0000-0000-0000B21A0000}"/>
    <cellStyle name="Normal 5 2 4 2 6 3" xfId="21916" xr:uid="{00000000-0005-0000-0000-0000B0550000}"/>
    <cellStyle name="Normal 5 2 4 2 8" xfId="16903" xr:uid="{00000000-0005-0000-0000-00001B420000}"/>
    <cellStyle name="Normal 5 2 4 3" xfId="2165" xr:uid="{00000000-0005-0000-0000-000085080000}"/>
    <cellStyle name="Normal 5 2 4 3 2" xfId="3854" xr:uid="{00000000-0005-0000-0000-00001F0F0000}"/>
    <cellStyle name="Normal 5 2 4 3 2 2" xfId="13927" xr:uid="{00000000-0005-0000-0000-000078360000}"/>
    <cellStyle name="Normal 5 2 4 3 2 2 3" xfId="29022" xr:uid="{00000000-0005-0000-0000-000072710000}"/>
    <cellStyle name="Normal 5 2 4 3 2 3" xfId="8907" xr:uid="{00000000-0005-0000-0000-0000DC220000}"/>
    <cellStyle name="Normal 5 2 4 3 2 3 3" xfId="24005" xr:uid="{00000000-0005-0000-0000-0000D95D0000}"/>
    <cellStyle name="Normal 5 2 4 3 2 5" xfId="18992" xr:uid="{00000000-0005-0000-0000-0000444A0000}"/>
    <cellStyle name="Normal 5 2 4 3 3" xfId="5546" xr:uid="{00000000-0005-0000-0000-0000BB150000}"/>
    <cellStyle name="Normal 5 2 4 3 3 2" xfId="15598" xr:uid="{00000000-0005-0000-0000-0000FF3C0000}"/>
    <cellStyle name="Normal 5 2 4 3 3 2 3" xfId="30693" xr:uid="{00000000-0005-0000-0000-0000F9770000}"/>
    <cellStyle name="Normal 5 2 4 3 3 3" xfId="10578" xr:uid="{00000000-0005-0000-0000-000063290000}"/>
    <cellStyle name="Normal 5 2 4 3 3 3 3" xfId="25676" xr:uid="{00000000-0005-0000-0000-000060640000}"/>
    <cellStyle name="Normal 5 2 4 3 3 5" xfId="20663" xr:uid="{00000000-0005-0000-0000-0000CB500000}"/>
    <cellStyle name="Normal 5 2 4 3 4" xfId="12256" xr:uid="{00000000-0005-0000-0000-0000F12F0000}"/>
    <cellStyle name="Normal 5 2 4 3 4 3" xfId="27351" xr:uid="{00000000-0005-0000-0000-0000EB6A0000}"/>
    <cellStyle name="Normal 5 2 4 3 5" xfId="7235" xr:uid="{00000000-0005-0000-0000-0000541C0000}"/>
    <cellStyle name="Normal 5 2 4 3 5 3" xfId="22334" xr:uid="{00000000-0005-0000-0000-000052570000}"/>
    <cellStyle name="Normal 5 2 4 3 7" xfId="17321" xr:uid="{00000000-0005-0000-0000-0000BD430000}"/>
    <cellStyle name="Normal 5 2 4 4" xfId="3017" xr:uid="{00000000-0005-0000-0000-0000DA0B0000}"/>
    <cellStyle name="Normal 5 2 4 4 2" xfId="13091" xr:uid="{00000000-0005-0000-0000-000034330000}"/>
    <cellStyle name="Normal 5 2 4 4 2 3" xfId="28186" xr:uid="{00000000-0005-0000-0000-00002E6E0000}"/>
    <cellStyle name="Normal 5 2 4 4 3" xfId="8071" xr:uid="{00000000-0005-0000-0000-0000981F0000}"/>
    <cellStyle name="Normal 5 2 4 4 3 3" xfId="23169" xr:uid="{00000000-0005-0000-0000-0000955A0000}"/>
    <cellStyle name="Normal 5 2 4 4 5" xfId="18156" xr:uid="{00000000-0005-0000-0000-000000470000}"/>
    <cellStyle name="Normal 5 2 4 5" xfId="4710" xr:uid="{00000000-0005-0000-0000-000077120000}"/>
    <cellStyle name="Normal 5 2 4 5 2" xfId="14762" xr:uid="{00000000-0005-0000-0000-0000BB390000}"/>
    <cellStyle name="Normal 5 2 4 5 2 3" xfId="29857" xr:uid="{00000000-0005-0000-0000-0000B5740000}"/>
    <cellStyle name="Normal 5 2 4 5 3" xfId="9742" xr:uid="{00000000-0005-0000-0000-00001F260000}"/>
    <cellStyle name="Normal 5 2 4 5 3 3" xfId="24840" xr:uid="{00000000-0005-0000-0000-00001C610000}"/>
    <cellStyle name="Normal 5 2 4 5 5" xfId="19827" xr:uid="{00000000-0005-0000-0000-0000874D0000}"/>
    <cellStyle name="Normal 5 2 4 6" xfId="11420" xr:uid="{00000000-0005-0000-0000-0000AD2C0000}"/>
    <cellStyle name="Normal 5 2 4 6 3" xfId="26515" xr:uid="{00000000-0005-0000-0000-0000A7670000}"/>
    <cellStyle name="Normal 5 2 4 7" xfId="6399" xr:uid="{00000000-0005-0000-0000-000010190000}"/>
    <cellStyle name="Normal 5 2 4 7 3" xfId="21498" xr:uid="{00000000-0005-0000-0000-00000E540000}"/>
    <cellStyle name="Normal 5 2 4 9" xfId="16485" xr:uid="{00000000-0005-0000-0000-000079400000}"/>
    <cellStyle name="Normal 5 2 5" xfId="1534" xr:uid="{00000000-0005-0000-0000-00000E060000}"/>
    <cellStyle name="Normal 5 2 5 2" xfId="2375" xr:uid="{00000000-0005-0000-0000-000057090000}"/>
    <cellStyle name="Normal 5 2 5 2 2" xfId="4064" xr:uid="{00000000-0005-0000-0000-0000F10F0000}"/>
    <cellStyle name="Normal 5 2 5 2 2 2" xfId="14137" xr:uid="{00000000-0005-0000-0000-00004A370000}"/>
    <cellStyle name="Normal 5 2 5 2 2 2 3" xfId="29232" xr:uid="{00000000-0005-0000-0000-000044720000}"/>
    <cellStyle name="Normal 5 2 5 2 2 3" xfId="9117" xr:uid="{00000000-0005-0000-0000-0000AE230000}"/>
    <cellStyle name="Normal 5 2 5 2 2 3 3" xfId="24215" xr:uid="{00000000-0005-0000-0000-0000AB5E0000}"/>
    <cellStyle name="Normal 5 2 5 2 2 5" xfId="19202" xr:uid="{00000000-0005-0000-0000-0000164B0000}"/>
    <cellStyle name="Normal 5 2 5 2 3" xfId="5756" xr:uid="{00000000-0005-0000-0000-00008D160000}"/>
    <cellStyle name="Normal 5 2 5 2 3 2" xfId="15808" xr:uid="{00000000-0005-0000-0000-0000D13D0000}"/>
    <cellStyle name="Normal 5 2 5 2 3 2 3" xfId="30903" xr:uid="{00000000-0005-0000-0000-0000CB780000}"/>
    <cellStyle name="Normal 5 2 5 2 3 3" xfId="10788" xr:uid="{00000000-0005-0000-0000-0000352A0000}"/>
    <cellStyle name="Normal 5 2 5 2 3 3 3" xfId="25886" xr:uid="{00000000-0005-0000-0000-000032650000}"/>
    <cellStyle name="Normal 5 2 5 2 3 5" xfId="20873" xr:uid="{00000000-0005-0000-0000-00009D510000}"/>
    <cellStyle name="Normal 5 2 5 2 4" xfId="12466" xr:uid="{00000000-0005-0000-0000-0000C3300000}"/>
    <cellStyle name="Normal 5 2 5 2 4 3" xfId="27561" xr:uid="{00000000-0005-0000-0000-0000BD6B0000}"/>
    <cellStyle name="Normal 5 2 5 2 5" xfId="7445" xr:uid="{00000000-0005-0000-0000-0000261D0000}"/>
    <cellStyle name="Normal 5 2 5 2 5 3" xfId="22544" xr:uid="{00000000-0005-0000-0000-000024580000}"/>
    <cellStyle name="Normal 5 2 5 2 7" xfId="17531" xr:uid="{00000000-0005-0000-0000-00008F440000}"/>
    <cellStyle name="Normal 5 2 5 3" xfId="3227" xr:uid="{00000000-0005-0000-0000-0000AC0C0000}"/>
    <cellStyle name="Normal 5 2 5 3 2" xfId="13301" xr:uid="{00000000-0005-0000-0000-000006340000}"/>
    <cellStyle name="Normal 5 2 5 3 2 3" xfId="28396" xr:uid="{00000000-0005-0000-0000-0000006F0000}"/>
    <cellStyle name="Normal 5 2 5 3 3" xfId="8281" xr:uid="{00000000-0005-0000-0000-00006A200000}"/>
    <cellStyle name="Normal 5 2 5 3 3 3" xfId="23379" xr:uid="{00000000-0005-0000-0000-0000675B0000}"/>
    <cellStyle name="Normal 5 2 5 3 5" xfId="18366" xr:uid="{00000000-0005-0000-0000-0000D2470000}"/>
    <cellStyle name="Normal 5 2 5 4" xfId="4920" xr:uid="{00000000-0005-0000-0000-000049130000}"/>
    <cellStyle name="Normal 5 2 5 4 2" xfId="14972" xr:uid="{00000000-0005-0000-0000-00008D3A0000}"/>
    <cellStyle name="Normal 5 2 5 4 2 3" xfId="30067" xr:uid="{00000000-0005-0000-0000-000087750000}"/>
    <cellStyle name="Normal 5 2 5 4 3" xfId="9952" xr:uid="{00000000-0005-0000-0000-0000F1260000}"/>
    <cellStyle name="Normal 5 2 5 4 3 3" xfId="25050" xr:uid="{00000000-0005-0000-0000-0000EE610000}"/>
    <cellStyle name="Normal 5 2 5 4 5" xfId="20037" xr:uid="{00000000-0005-0000-0000-0000594E0000}"/>
    <cellStyle name="Normal 5 2 5 5" xfId="11630" xr:uid="{00000000-0005-0000-0000-00007F2D0000}"/>
    <cellStyle name="Normal 5 2 5 5 3" xfId="26725" xr:uid="{00000000-0005-0000-0000-000079680000}"/>
    <cellStyle name="Normal 5 2 5 6" xfId="6609" xr:uid="{00000000-0005-0000-0000-0000E2190000}"/>
    <cellStyle name="Normal 5 2 5 6 3" xfId="21708" xr:uid="{00000000-0005-0000-0000-0000E0540000}"/>
    <cellStyle name="Normal 5 2 5 8" xfId="16695" xr:uid="{00000000-0005-0000-0000-00004B410000}"/>
    <cellStyle name="Normal 5 2 6" xfId="1955" xr:uid="{00000000-0005-0000-0000-0000B3070000}"/>
    <cellStyle name="Normal 5 2 6 2" xfId="3646" xr:uid="{00000000-0005-0000-0000-00004F0E0000}"/>
    <cellStyle name="Normal 5 2 6 2 2" xfId="13719" xr:uid="{00000000-0005-0000-0000-0000A8350000}"/>
    <cellStyle name="Normal 5 2 6 2 2 3" xfId="28814" xr:uid="{00000000-0005-0000-0000-0000A2700000}"/>
    <cellStyle name="Normal 5 2 6 2 3" xfId="8699" xr:uid="{00000000-0005-0000-0000-00000C220000}"/>
    <cellStyle name="Normal 5 2 6 2 3 3" xfId="23797" xr:uid="{00000000-0005-0000-0000-0000095D0000}"/>
    <cellStyle name="Normal 5 2 6 2 5" xfId="18784" xr:uid="{00000000-0005-0000-0000-000074490000}"/>
    <cellStyle name="Normal 5 2 6 3" xfId="5338" xr:uid="{00000000-0005-0000-0000-0000EB140000}"/>
    <cellStyle name="Normal 5 2 6 3 2" xfId="15390" xr:uid="{00000000-0005-0000-0000-00002F3C0000}"/>
    <cellStyle name="Normal 5 2 6 3 2 3" xfId="30485" xr:uid="{00000000-0005-0000-0000-000029770000}"/>
    <cellStyle name="Normal 5 2 6 3 3" xfId="10370" xr:uid="{00000000-0005-0000-0000-000093280000}"/>
    <cellStyle name="Normal 5 2 6 3 3 3" xfId="25468" xr:uid="{00000000-0005-0000-0000-000090630000}"/>
    <cellStyle name="Normal 5 2 6 3 5" xfId="20455" xr:uid="{00000000-0005-0000-0000-0000FB4F0000}"/>
    <cellStyle name="Normal 5 2 6 4" xfId="12048" xr:uid="{00000000-0005-0000-0000-0000212F0000}"/>
    <cellStyle name="Normal 5 2 6 4 3" xfId="27143" xr:uid="{00000000-0005-0000-0000-00001B6A0000}"/>
    <cellStyle name="Normal 5 2 6 5" xfId="7027" xr:uid="{00000000-0005-0000-0000-0000841B0000}"/>
    <cellStyle name="Normal 5 2 6 5 3" xfId="22126" xr:uid="{00000000-0005-0000-0000-000082560000}"/>
    <cellStyle name="Normal 5 2 6 7" xfId="17113" xr:uid="{00000000-0005-0000-0000-0000ED420000}"/>
    <cellStyle name="Normal 5 2 7" xfId="2802" xr:uid="{00000000-0005-0000-0000-0000030B0000}"/>
    <cellStyle name="Normal 5 2 7 2" xfId="12883" xr:uid="{00000000-0005-0000-0000-000064320000}"/>
    <cellStyle name="Normal 5 2 7 2 3" xfId="27978" xr:uid="{00000000-0005-0000-0000-00005E6D0000}"/>
    <cellStyle name="Normal 5 2 7 3" xfId="7862" xr:uid="{00000000-0005-0000-0000-0000C71E0000}"/>
    <cellStyle name="Normal 5 2 7 3 3" xfId="22961" xr:uid="{00000000-0005-0000-0000-0000C5590000}"/>
    <cellStyle name="Normal 5 2 7 5" xfId="17948" xr:uid="{00000000-0005-0000-0000-000030460000}"/>
    <cellStyle name="Normal 5 2 8" xfId="4498" xr:uid="{00000000-0005-0000-0000-0000A3110000}"/>
    <cellStyle name="Normal 5 2 8 2" xfId="14554" xr:uid="{00000000-0005-0000-0000-0000EB380000}"/>
    <cellStyle name="Normal 5 2 8 2 3" xfId="29649" xr:uid="{00000000-0005-0000-0000-0000E5730000}"/>
    <cellStyle name="Normal 5 2 8 3" xfId="9534" xr:uid="{00000000-0005-0000-0000-00004F250000}"/>
    <cellStyle name="Normal 5 2 8 3 3" xfId="24632" xr:uid="{00000000-0005-0000-0000-00004C600000}"/>
    <cellStyle name="Normal 5 2 8 5" xfId="19619" xr:uid="{00000000-0005-0000-0000-0000B74C0000}"/>
    <cellStyle name="Normal 5 2 9" xfId="11210" xr:uid="{00000000-0005-0000-0000-0000DB2B0000}"/>
    <cellStyle name="Normal 5 2 9 3" xfId="26307" xr:uid="{00000000-0005-0000-0000-0000D7660000}"/>
    <cellStyle name="Normal 5 3" xfId="406" xr:uid="{00000000-0005-0000-0000-0000A0010000}"/>
    <cellStyle name="Normal 5 3 10" xfId="6184" xr:uid="{00000000-0005-0000-0000-000039180000}"/>
    <cellStyle name="Normal 5 3 10 3" xfId="21286" xr:uid="{00000000-0005-0000-0000-00003A530000}"/>
    <cellStyle name="Normal 5 3 11" xfId="31365" xr:uid="{FDF63F55-D0F6-42F0-B83A-FCB50CBF40B0}"/>
    <cellStyle name="Normal 5 3 12" xfId="16271" xr:uid="{00000000-0005-0000-0000-0000A33F0000}"/>
    <cellStyle name="Normal 5 3 2" xfId="1149" xr:uid="{00000000-0005-0000-0000-00008D040000}"/>
    <cellStyle name="Normal 5 3 2 11" xfId="16325" xr:uid="{00000000-0005-0000-0000-0000D93F0000}"/>
    <cellStyle name="Normal 5 3 2 2" xfId="1258" xr:uid="{00000000-0005-0000-0000-0000FA040000}"/>
    <cellStyle name="Normal 5 3 2 2 10" xfId="16429" xr:uid="{00000000-0005-0000-0000-000041400000}"/>
    <cellStyle name="Normal 5 3 2 2 2" xfId="1475" xr:uid="{00000000-0005-0000-0000-0000D3050000}"/>
    <cellStyle name="Normal 5 3 2 2 2 2" xfId="1896" xr:uid="{00000000-0005-0000-0000-000078070000}"/>
    <cellStyle name="Normal 5 3 2 2 2 2 2" xfId="2735" xr:uid="{00000000-0005-0000-0000-0000BF0A0000}"/>
    <cellStyle name="Normal 5 3 2 2 2 2 2 2" xfId="4424" xr:uid="{00000000-0005-0000-0000-000059110000}"/>
    <cellStyle name="Normal 5 3 2 2 2 2 2 2 2" xfId="14497" xr:uid="{00000000-0005-0000-0000-0000B2380000}"/>
    <cellStyle name="Normal 5 3 2 2 2 2 2 2 2 3" xfId="29592" xr:uid="{00000000-0005-0000-0000-0000AC730000}"/>
    <cellStyle name="Normal 5 3 2 2 2 2 2 2 3" xfId="9477" xr:uid="{00000000-0005-0000-0000-000016250000}"/>
    <cellStyle name="Normal 5 3 2 2 2 2 2 2 3 3" xfId="24575" xr:uid="{00000000-0005-0000-0000-000013600000}"/>
    <cellStyle name="Normal 5 3 2 2 2 2 2 2 5" xfId="19562" xr:uid="{00000000-0005-0000-0000-00007E4C0000}"/>
    <cellStyle name="Normal 5 3 2 2 2 2 2 3" xfId="6116" xr:uid="{00000000-0005-0000-0000-0000F5170000}"/>
    <cellStyle name="Normal 5 3 2 2 2 2 2 3 2" xfId="16168" xr:uid="{00000000-0005-0000-0000-0000393F0000}"/>
    <cellStyle name="Normal 5 3 2 2 2 2 2 3 2 3" xfId="31263" xr:uid="{00000000-0005-0000-0000-0000337A0000}"/>
    <cellStyle name="Normal 5 3 2 2 2 2 2 3 3" xfId="11148" xr:uid="{00000000-0005-0000-0000-00009D2B0000}"/>
    <cellStyle name="Normal 5 3 2 2 2 2 2 3 3 3" xfId="26246" xr:uid="{00000000-0005-0000-0000-00009A660000}"/>
    <cellStyle name="Normal 5 3 2 2 2 2 2 3 5" xfId="21233" xr:uid="{00000000-0005-0000-0000-000005530000}"/>
    <cellStyle name="Normal 5 3 2 2 2 2 2 4" xfId="12826" xr:uid="{00000000-0005-0000-0000-00002B320000}"/>
    <cellStyle name="Normal 5 3 2 2 2 2 2 4 3" xfId="27921" xr:uid="{00000000-0005-0000-0000-0000256D0000}"/>
    <cellStyle name="Normal 5 3 2 2 2 2 2 5" xfId="7805" xr:uid="{00000000-0005-0000-0000-00008E1E0000}"/>
    <cellStyle name="Normal 5 3 2 2 2 2 2 5 3" xfId="22904" xr:uid="{00000000-0005-0000-0000-00008C590000}"/>
    <cellStyle name="Normal 5 3 2 2 2 2 2 7" xfId="17891" xr:uid="{00000000-0005-0000-0000-0000F7450000}"/>
    <cellStyle name="Normal 5 3 2 2 2 2 3" xfId="3587" xr:uid="{00000000-0005-0000-0000-0000140E0000}"/>
    <cellStyle name="Normal 5 3 2 2 2 2 3 2" xfId="13661" xr:uid="{00000000-0005-0000-0000-00006E350000}"/>
    <cellStyle name="Normal 5 3 2 2 2 2 3 2 3" xfId="28756" xr:uid="{00000000-0005-0000-0000-000068700000}"/>
    <cellStyle name="Normal 5 3 2 2 2 2 3 3" xfId="8641" xr:uid="{00000000-0005-0000-0000-0000D2210000}"/>
    <cellStyle name="Normal 5 3 2 2 2 2 3 3 3" xfId="23739" xr:uid="{00000000-0005-0000-0000-0000CF5C0000}"/>
    <cellStyle name="Normal 5 3 2 2 2 2 3 5" xfId="18726" xr:uid="{00000000-0005-0000-0000-00003A490000}"/>
    <cellStyle name="Normal 5 3 2 2 2 2 4" xfId="5280" xr:uid="{00000000-0005-0000-0000-0000B1140000}"/>
    <cellStyle name="Normal 5 3 2 2 2 2 4 2" xfId="15332" xr:uid="{00000000-0005-0000-0000-0000F53B0000}"/>
    <cellStyle name="Normal 5 3 2 2 2 2 4 2 3" xfId="30427" xr:uid="{00000000-0005-0000-0000-0000EF760000}"/>
    <cellStyle name="Normal 5 3 2 2 2 2 4 3" xfId="10312" xr:uid="{00000000-0005-0000-0000-000059280000}"/>
    <cellStyle name="Normal 5 3 2 2 2 2 4 3 3" xfId="25410" xr:uid="{00000000-0005-0000-0000-000056630000}"/>
    <cellStyle name="Normal 5 3 2 2 2 2 4 5" xfId="20397" xr:uid="{00000000-0005-0000-0000-0000C14F0000}"/>
    <cellStyle name="Normal 5 3 2 2 2 2 5" xfId="11990" xr:uid="{00000000-0005-0000-0000-0000E72E0000}"/>
    <cellStyle name="Normal 5 3 2 2 2 2 5 3" xfId="27085" xr:uid="{00000000-0005-0000-0000-0000E1690000}"/>
    <cellStyle name="Normal 5 3 2 2 2 2 6" xfId="6969" xr:uid="{00000000-0005-0000-0000-00004A1B0000}"/>
    <cellStyle name="Normal 5 3 2 2 2 2 6 3" xfId="22068" xr:uid="{00000000-0005-0000-0000-000048560000}"/>
    <cellStyle name="Normal 5 3 2 2 2 2 8" xfId="17055" xr:uid="{00000000-0005-0000-0000-0000B3420000}"/>
    <cellStyle name="Normal 5 3 2 2 2 3" xfId="2317" xr:uid="{00000000-0005-0000-0000-00001D090000}"/>
    <cellStyle name="Normal 5 3 2 2 2 3 2" xfId="4006" xr:uid="{00000000-0005-0000-0000-0000B70F0000}"/>
    <cellStyle name="Normal 5 3 2 2 2 3 2 2" xfId="14079" xr:uid="{00000000-0005-0000-0000-000010370000}"/>
    <cellStyle name="Normal 5 3 2 2 2 3 2 2 3" xfId="29174" xr:uid="{00000000-0005-0000-0000-00000A720000}"/>
    <cellStyle name="Normal 5 3 2 2 2 3 2 3" xfId="9059" xr:uid="{00000000-0005-0000-0000-000074230000}"/>
    <cellStyle name="Normal 5 3 2 2 2 3 2 3 3" xfId="24157" xr:uid="{00000000-0005-0000-0000-0000715E0000}"/>
    <cellStyle name="Normal 5 3 2 2 2 3 2 5" xfId="19144" xr:uid="{00000000-0005-0000-0000-0000DC4A0000}"/>
    <cellStyle name="Normal 5 3 2 2 2 3 3" xfId="5698" xr:uid="{00000000-0005-0000-0000-000053160000}"/>
    <cellStyle name="Normal 5 3 2 2 2 3 3 2" xfId="15750" xr:uid="{00000000-0005-0000-0000-0000973D0000}"/>
    <cellStyle name="Normal 5 3 2 2 2 3 3 2 3" xfId="30845" xr:uid="{00000000-0005-0000-0000-000091780000}"/>
    <cellStyle name="Normal 5 3 2 2 2 3 3 3" xfId="10730" xr:uid="{00000000-0005-0000-0000-0000FB290000}"/>
    <cellStyle name="Normal 5 3 2 2 2 3 3 3 3" xfId="25828" xr:uid="{00000000-0005-0000-0000-0000F8640000}"/>
    <cellStyle name="Normal 5 3 2 2 2 3 3 5" xfId="20815" xr:uid="{00000000-0005-0000-0000-000063510000}"/>
    <cellStyle name="Normal 5 3 2 2 2 3 4" xfId="12408" xr:uid="{00000000-0005-0000-0000-000089300000}"/>
    <cellStyle name="Normal 5 3 2 2 2 3 4 3" xfId="27503" xr:uid="{00000000-0005-0000-0000-0000836B0000}"/>
    <cellStyle name="Normal 5 3 2 2 2 3 5" xfId="7387" xr:uid="{00000000-0005-0000-0000-0000EC1C0000}"/>
    <cellStyle name="Normal 5 3 2 2 2 3 5 3" xfId="22486" xr:uid="{00000000-0005-0000-0000-0000EA570000}"/>
    <cellStyle name="Normal 5 3 2 2 2 3 7" xfId="17473" xr:uid="{00000000-0005-0000-0000-000055440000}"/>
    <cellStyle name="Normal 5 3 2 2 2 4" xfId="3169" xr:uid="{00000000-0005-0000-0000-0000720C0000}"/>
    <cellStyle name="Normal 5 3 2 2 2 4 2" xfId="13243" xr:uid="{00000000-0005-0000-0000-0000CC330000}"/>
    <cellStyle name="Normal 5 3 2 2 2 4 2 3" xfId="28338" xr:uid="{00000000-0005-0000-0000-0000C66E0000}"/>
    <cellStyle name="Normal 5 3 2 2 2 4 3" xfId="8223" xr:uid="{00000000-0005-0000-0000-000030200000}"/>
    <cellStyle name="Normal 5 3 2 2 2 4 3 3" xfId="23321" xr:uid="{00000000-0005-0000-0000-00002D5B0000}"/>
    <cellStyle name="Normal 5 3 2 2 2 4 5" xfId="18308" xr:uid="{00000000-0005-0000-0000-000098470000}"/>
    <cellStyle name="Normal 5 3 2 2 2 5" xfId="4862" xr:uid="{00000000-0005-0000-0000-00000F130000}"/>
    <cellStyle name="Normal 5 3 2 2 2 5 2" xfId="14914" xr:uid="{00000000-0005-0000-0000-0000533A0000}"/>
    <cellStyle name="Normal 5 3 2 2 2 5 2 3" xfId="30009" xr:uid="{00000000-0005-0000-0000-00004D750000}"/>
    <cellStyle name="Normal 5 3 2 2 2 5 3" xfId="9894" xr:uid="{00000000-0005-0000-0000-0000B7260000}"/>
    <cellStyle name="Normal 5 3 2 2 2 5 3 3" xfId="24992" xr:uid="{00000000-0005-0000-0000-0000B4610000}"/>
    <cellStyle name="Normal 5 3 2 2 2 5 5" xfId="19979" xr:uid="{00000000-0005-0000-0000-00001F4E0000}"/>
    <cellStyle name="Normal 5 3 2 2 2 6" xfId="11572" xr:uid="{00000000-0005-0000-0000-0000452D0000}"/>
    <cellStyle name="Normal 5 3 2 2 2 6 3" xfId="26667" xr:uid="{00000000-0005-0000-0000-00003F680000}"/>
    <cellStyle name="Normal 5 3 2 2 2 7" xfId="6551" xr:uid="{00000000-0005-0000-0000-0000A8190000}"/>
    <cellStyle name="Normal 5 3 2 2 2 7 3" xfId="21650" xr:uid="{00000000-0005-0000-0000-0000A6540000}"/>
    <cellStyle name="Normal 5 3 2 2 2 9" xfId="16637" xr:uid="{00000000-0005-0000-0000-000011410000}"/>
    <cellStyle name="Normal 5 3 2 2 3" xfId="1688" xr:uid="{00000000-0005-0000-0000-0000A8060000}"/>
    <cellStyle name="Normal 5 3 2 2 3 2" xfId="2527" xr:uid="{00000000-0005-0000-0000-0000EF090000}"/>
    <cellStyle name="Normal 5 3 2 2 3 2 2" xfId="4216" xr:uid="{00000000-0005-0000-0000-000089100000}"/>
    <cellStyle name="Normal 5 3 2 2 3 2 2 2" xfId="14289" xr:uid="{00000000-0005-0000-0000-0000E2370000}"/>
    <cellStyle name="Normal 5 3 2 2 3 2 2 2 3" xfId="29384" xr:uid="{00000000-0005-0000-0000-0000DC720000}"/>
    <cellStyle name="Normal 5 3 2 2 3 2 2 3" xfId="9269" xr:uid="{00000000-0005-0000-0000-000046240000}"/>
    <cellStyle name="Normal 5 3 2 2 3 2 2 3 3" xfId="24367" xr:uid="{00000000-0005-0000-0000-0000435F0000}"/>
    <cellStyle name="Normal 5 3 2 2 3 2 2 5" xfId="19354" xr:uid="{00000000-0005-0000-0000-0000AE4B0000}"/>
    <cellStyle name="Normal 5 3 2 2 3 2 3" xfId="5908" xr:uid="{00000000-0005-0000-0000-000025170000}"/>
    <cellStyle name="Normal 5 3 2 2 3 2 3 2" xfId="15960" xr:uid="{00000000-0005-0000-0000-0000693E0000}"/>
    <cellStyle name="Normal 5 3 2 2 3 2 3 2 3" xfId="31055" xr:uid="{00000000-0005-0000-0000-000063790000}"/>
    <cellStyle name="Normal 5 3 2 2 3 2 3 3" xfId="10940" xr:uid="{00000000-0005-0000-0000-0000CD2A0000}"/>
    <cellStyle name="Normal 5 3 2 2 3 2 3 3 3" xfId="26038" xr:uid="{00000000-0005-0000-0000-0000CA650000}"/>
    <cellStyle name="Normal 5 3 2 2 3 2 3 5" xfId="21025" xr:uid="{00000000-0005-0000-0000-000035520000}"/>
    <cellStyle name="Normal 5 3 2 2 3 2 4" xfId="12618" xr:uid="{00000000-0005-0000-0000-00005B310000}"/>
    <cellStyle name="Normal 5 3 2 2 3 2 4 3" xfId="27713" xr:uid="{00000000-0005-0000-0000-0000556C0000}"/>
    <cellStyle name="Normal 5 3 2 2 3 2 5" xfId="7597" xr:uid="{00000000-0005-0000-0000-0000BE1D0000}"/>
    <cellStyle name="Normal 5 3 2 2 3 2 5 3" xfId="22696" xr:uid="{00000000-0005-0000-0000-0000BC580000}"/>
    <cellStyle name="Normal 5 3 2 2 3 2 7" xfId="17683" xr:uid="{00000000-0005-0000-0000-000027450000}"/>
    <cellStyle name="Normal 5 3 2 2 3 3" xfId="3379" xr:uid="{00000000-0005-0000-0000-0000440D0000}"/>
    <cellStyle name="Normal 5 3 2 2 3 3 2" xfId="13453" xr:uid="{00000000-0005-0000-0000-00009E340000}"/>
    <cellStyle name="Normal 5 3 2 2 3 3 2 3" xfId="28548" xr:uid="{00000000-0005-0000-0000-0000986F0000}"/>
    <cellStyle name="Normal 5 3 2 2 3 3 3" xfId="8433" xr:uid="{00000000-0005-0000-0000-000002210000}"/>
    <cellStyle name="Normal 5 3 2 2 3 3 3 3" xfId="23531" xr:uid="{00000000-0005-0000-0000-0000FF5B0000}"/>
    <cellStyle name="Normal 5 3 2 2 3 3 5" xfId="18518" xr:uid="{00000000-0005-0000-0000-00006A480000}"/>
    <cellStyle name="Normal 5 3 2 2 3 4" xfId="5072" xr:uid="{00000000-0005-0000-0000-0000E1130000}"/>
    <cellStyle name="Normal 5 3 2 2 3 4 2" xfId="15124" xr:uid="{00000000-0005-0000-0000-0000253B0000}"/>
    <cellStyle name="Normal 5 3 2 2 3 4 2 3" xfId="30219" xr:uid="{00000000-0005-0000-0000-00001F760000}"/>
    <cellStyle name="Normal 5 3 2 2 3 4 3" xfId="10104" xr:uid="{00000000-0005-0000-0000-000089270000}"/>
    <cellStyle name="Normal 5 3 2 2 3 4 3 3" xfId="25202" xr:uid="{00000000-0005-0000-0000-000086620000}"/>
    <cellStyle name="Normal 5 3 2 2 3 4 5" xfId="20189" xr:uid="{00000000-0005-0000-0000-0000F14E0000}"/>
    <cellStyle name="Normal 5 3 2 2 3 5" xfId="11782" xr:uid="{00000000-0005-0000-0000-0000172E0000}"/>
    <cellStyle name="Normal 5 3 2 2 3 5 3" xfId="26877" xr:uid="{00000000-0005-0000-0000-000011690000}"/>
    <cellStyle name="Normal 5 3 2 2 3 6" xfId="6761" xr:uid="{00000000-0005-0000-0000-00007A1A0000}"/>
    <cellStyle name="Normal 5 3 2 2 3 6 3" xfId="21860" xr:uid="{00000000-0005-0000-0000-000078550000}"/>
    <cellStyle name="Normal 5 3 2 2 3 8" xfId="16847" xr:uid="{00000000-0005-0000-0000-0000E3410000}"/>
    <cellStyle name="Normal 5 3 2 2 4" xfId="2109" xr:uid="{00000000-0005-0000-0000-00004D080000}"/>
    <cellStyle name="Normal 5 3 2 2 4 2" xfId="3798" xr:uid="{00000000-0005-0000-0000-0000E70E0000}"/>
    <cellStyle name="Normal 5 3 2 2 4 2 2" xfId="13871" xr:uid="{00000000-0005-0000-0000-000040360000}"/>
    <cellStyle name="Normal 5 3 2 2 4 2 2 3" xfId="28966" xr:uid="{00000000-0005-0000-0000-00003A710000}"/>
    <cellStyle name="Normal 5 3 2 2 4 2 3" xfId="8851" xr:uid="{00000000-0005-0000-0000-0000A4220000}"/>
    <cellStyle name="Normal 5 3 2 2 4 2 3 3" xfId="23949" xr:uid="{00000000-0005-0000-0000-0000A15D0000}"/>
    <cellStyle name="Normal 5 3 2 2 4 2 5" xfId="18936" xr:uid="{00000000-0005-0000-0000-00000C4A0000}"/>
    <cellStyle name="Normal 5 3 2 2 4 3" xfId="5490" xr:uid="{00000000-0005-0000-0000-000083150000}"/>
    <cellStyle name="Normal 5 3 2 2 4 3 2" xfId="15542" xr:uid="{00000000-0005-0000-0000-0000C73C0000}"/>
    <cellStyle name="Normal 5 3 2 2 4 3 2 3" xfId="30637" xr:uid="{00000000-0005-0000-0000-0000C1770000}"/>
    <cellStyle name="Normal 5 3 2 2 4 3 3" xfId="10522" xr:uid="{00000000-0005-0000-0000-00002B290000}"/>
    <cellStyle name="Normal 5 3 2 2 4 3 3 3" xfId="25620" xr:uid="{00000000-0005-0000-0000-000028640000}"/>
    <cellStyle name="Normal 5 3 2 2 4 3 5" xfId="20607" xr:uid="{00000000-0005-0000-0000-000093500000}"/>
    <cellStyle name="Normal 5 3 2 2 4 4" xfId="12200" xr:uid="{00000000-0005-0000-0000-0000B92F0000}"/>
    <cellStyle name="Normal 5 3 2 2 4 4 3" xfId="27295" xr:uid="{00000000-0005-0000-0000-0000B36A0000}"/>
    <cellStyle name="Normal 5 3 2 2 4 5" xfId="7179" xr:uid="{00000000-0005-0000-0000-00001C1C0000}"/>
    <cellStyle name="Normal 5 3 2 2 4 5 3" xfId="22278" xr:uid="{00000000-0005-0000-0000-00001A570000}"/>
    <cellStyle name="Normal 5 3 2 2 4 7" xfId="17265" xr:uid="{00000000-0005-0000-0000-000085430000}"/>
    <cellStyle name="Normal 5 3 2 2 5" xfId="2961" xr:uid="{00000000-0005-0000-0000-0000A20B0000}"/>
    <cellStyle name="Normal 5 3 2 2 5 2" xfId="13035" xr:uid="{00000000-0005-0000-0000-0000FC320000}"/>
    <cellStyle name="Normal 5 3 2 2 5 2 3" xfId="28130" xr:uid="{00000000-0005-0000-0000-0000F66D0000}"/>
    <cellStyle name="Normal 5 3 2 2 5 3" xfId="8015" xr:uid="{00000000-0005-0000-0000-0000601F0000}"/>
    <cellStyle name="Normal 5 3 2 2 5 3 3" xfId="23113" xr:uid="{00000000-0005-0000-0000-00005D5A0000}"/>
    <cellStyle name="Normal 5 3 2 2 5 5" xfId="18100" xr:uid="{00000000-0005-0000-0000-0000C8460000}"/>
    <cellStyle name="Normal 5 3 2 2 6" xfId="4654" xr:uid="{00000000-0005-0000-0000-00003F120000}"/>
    <cellStyle name="Normal 5 3 2 2 6 2" xfId="14706" xr:uid="{00000000-0005-0000-0000-000083390000}"/>
    <cellStyle name="Normal 5 3 2 2 6 2 3" xfId="29801" xr:uid="{00000000-0005-0000-0000-00007D740000}"/>
    <cellStyle name="Normal 5 3 2 2 6 3" xfId="9686" xr:uid="{00000000-0005-0000-0000-0000E7250000}"/>
    <cellStyle name="Normal 5 3 2 2 6 3 3" xfId="24784" xr:uid="{00000000-0005-0000-0000-0000E4600000}"/>
    <cellStyle name="Normal 5 3 2 2 6 5" xfId="19771" xr:uid="{00000000-0005-0000-0000-00004F4D0000}"/>
    <cellStyle name="Normal 5 3 2 2 7" xfId="11364" xr:uid="{00000000-0005-0000-0000-0000752C0000}"/>
    <cellStyle name="Normal 5 3 2 2 7 3" xfId="26459" xr:uid="{00000000-0005-0000-0000-00006F670000}"/>
    <cellStyle name="Normal 5 3 2 2 8" xfId="6343" xr:uid="{00000000-0005-0000-0000-0000D8180000}"/>
    <cellStyle name="Normal 5 3 2 2 8 3" xfId="21442" xr:uid="{00000000-0005-0000-0000-0000D6530000}"/>
    <cellStyle name="Normal 5 3 2 3" xfId="1371" xr:uid="{00000000-0005-0000-0000-00006B050000}"/>
    <cellStyle name="Normal 5 3 2 3 2" xfId="1792" xr:uid="{00000000-0005-0000-0000-000010070000}"/>
    <cellStyle name="Normal 5 3 2 3 2 2" xfId="2631" xr:uid="{00000000-0005-0000-0000-0000570A0000}"/>
    <cellStyle name="Normal 5 3 2 3 2 2 2" xfId="4320" xr:uid="{00000000-0005-0000-0000-0000F1100000}"/>
    <cellStyle name="Normal 5 3 2 3 2 2 2 2" xfId="14393" xr:uid="{00000000-0005-0000-0000-00004A380000}"/>
    <cellStyle name="Normal 5 3 2 3 2 2 2 2 3" xfId="29488" xr:uid="{00000000-0005-0000-0000-000044730000}"/>
    <cellStyle name="Normal 5 3 2 3 2 2 2 3" xfId="9373" xr:uid="{00000000-0005-0000-0000-0000AE240000}"/>
    <cellStyle name="Normal 5 3 2 3 2 2 2 3 3" xfId="24471" xr:uid="{00000000-0005-0000-0000-0000AB5F0000}"/>
    <cellStyle name="Normal 5 3 2 3 2 2 2 5" xfId="19458" xr:uid="{00000000-0005-0000-0000-0000164C0000}"/>
    <cellStyle name="Normal 5 3 2 3 2 2 3" xfId="6012" xr:uid="{00000000-0005-0000-0000-00008D170000}"/>
    <cellStyle name="Normal 5 3 2 3 2 2 3 2" xfId="16064" xr:uid="{00000000-0005-0000-0000-0000D13E0000}"/>
    <cellStyle name="Normal 5 3 2 3 2 2 3 2 3" xfId="31159" xr:uid="{00000000-0005-0000-0000-0000CB790000}"/>
    <cellStyle name="Normal 5 3 2 3 2 2 3 3" xfId="11044" xr:uid="{00000000-0005-0000-0000-0000352B0000}"/>
    <cellStyle name="Normal 5 3 2 3 2 2 3 3 3" xfId="26142" xr:uid="{00000000-0005-0000-0000-000032660000}"/>
    <cellStyle name="Normal 5 3 2 3 2 2 3 5" xfId="21129" xr:uid="{00000000-0005-0000-0000-00009D520000}"/>
    <cellStyle name="Normal 5 3 2 3 2 2 4" xfId="12722" xr:uid="{00000000-0005-0000-0000-0000C3310000}"/>
    <cellStyle name="Normal 5 3 2 3 2 2 4 3" xfId="27817" xr:uid="{00000000-0005-0000-0000-0000BD6C0000}"/>
    <cellStyle name="Normal 5 3 2 3 2 2 5" xfId="7701" xr:uid="{00000000-0005-0000-0000-0000261E0000}"/>
    <cellStyle name="Normal 5 3 2 3 2 2 5 3" xfId="22800" xr:uid="{00000000-0005-0000-0000-000024590000}"/>
    <cellStyle name="Normal 5 3 2 3 2 2 7" xfId="17787" xr:uid="{00000000-0005-0000-0000-00008F450000}"/>
    <cellStyle name="Normal 5 3 2 3 2 3" xfId="3483" xr:uid="{00000000-0005-0000-0000-0000AC0D0000}"/>
    <cellStyle name="Normal 5 3 2 3 2 3 2" xfId="13557" xr:uid="{00000000-0005-0000-0000-000006350000}"/>
    <cellStyle name="Normal 5 3 2 3 2 3 2 3" xfId="28652" xr:uid="{00000000-0005-0000-0000-000000700000}"/>
    <cellStyle name="Normal 5 3 2 3 2 3 3" xfId="8537" xr:uid="{00000000-0005-0000-0000-00006A210000}"/>
    <cellStyle name="Normal 5 3 2 3 2 3 3 3" xfId="23635" xr:uid="{00000000-0005-0000-0000-0000675C0000}"/>
    <cellStyle name="Normal 5 3 2 3 2 3 5" xfId="18622" xr:uid="{00000000-0005-0000-0000-0000D2480000}"/>
    <cellStyle name="Normal 5 3 2 3 2 4" xfId="5176" xr:uid="{00000000-0005-0000-0000-000049140000}"/>
    <cellStyle name="Normal 5 3 2 3 2 4 2" xfId="15228" xr:uid="{00000000-0005-0000-0000-00008D3B0000}"/>
    <cellStyle name="Normal 5 3 2 3 2 4 2 3" xfId="30323" xr:uid="{00000000-0005-0000-0000-000087760000}"/>
    <cellStyle name="Normal 5 3 2 3 2 4 3" xfId="10208" xr:uid="{00000000-0005-0000-0000-0000F1270000}"/>
    <cellStyle name="Normal 5 3 2 3 2 4 3 3" xfId="25306" xr:uid="{00000000-0005-0000-0000-0000EE620000}"/>
    <cellStyle name="Normal 5 3 2 3 2 4 5" xfId="20293" xr:uid="{00000000-0005-0000-0000-0000594F0000}"/>
    <cellStyle name="Normal 5 3 2 3 2 5" xfId="11886" xr:uid="{00000000-0005-0000-0000-00007F2E0000}"/>
    <cellStyle name="Normal 5 3 2 3 2 5 3" xfId="26981" xr:uid="{00000000-0005-0000-0000-000079690000}"/>
    <cellStyle name="Normal 5 3 2 3 2 6" xfId="6865" xr:uid="{00000000-0005-0000-0000-0000E21A0000}"/>
    <cellStyle name="Normal 5 3 2 3 2 6 3" xfId="21964" xr:uid="{00000000-0005-0000-0000-0000E0550000}"/>
    <cellStyle name="Normal 5 3 2 3 2 8" xfId="16951" xr:uid="{00000000-0005-0000-0000-00004B420000}"/>
    <cellStyle name="Normal 5 3 2 3 3" xfId="2213" xr:uid="{00000000-0005-0000-0000-0000B5080000}"/>
    <cellStyle name="Normal 5 3 2 3 3 2" xfId="3902" xr:uid="{00000000-0005-0000-0000-00004F0F0000}"/>
    <cellStyle name="Normal 5 3 2 3 3 2 2" xfId="13975" xr:uid="{00000000-0005-0000-0000-0000A8360000}"/>
    <cellStyle name="Normal 5 3 2 3 3 2 2 3" xfId="29070" xr:uid="{00000000-0005-0000-0000-0000A2710000}"/>
    <cellStyle name="Normal 5 3 2 3 3 2 3" xfId="8955" xr:uid="{00000000-0005-0000-0000-00000C230000}"/>
    <cellStyle name="Normal 5 3 2 3 3 2 3 3" xfId="24053" xr:uid="{00000000-0005-0000-0000-0000095E0000}"/>
    <cellStyle name="Normal 5 3 2 3 3 2 5" xfId="19040" xr:uid="{00000000-0005-0000-0000-0000744A0000}"/>
    <cellStyle name="Normal 5 3 2 3 3 3" xfId="5594" xr:uid="{00000000-0005-0000-0000-0000EB150000}"/>
    <cellStyle name="Normal 5 3 2 3 3 3 2" xfId="15646" xr:uid="{00000000-0005-0000-0000-00002F3D0000}"/>
    <cellStyle name="Normal 5 3 2 3 3 3 2 3" xfId="30741" xr:uid="{00000000-0005-0000-0000-000029780000}"/>
    <cellStyle name="Normal 5 3 2 3 3 3 3" xfId="10626" xr:uid="{00000000-0005-0000-0000-000093290000}"/>
    <cellStyle name="Normal 5 3 2 3 3 3 3 3" xfId="25724" xr:uid="{00000000-0005-0000-0000-000090640000}"/>
    <cellStyle name="Normal 5 3 2 3 3 3 5" xfId="20711" xr:uid="{00000000-0005-0000-0000-0000FB500000}"/>
    <cellStyle name="Normal 5 3 2 3 3 4" xfId="12304" xr:uid="{00000000-0005-0000-0000-000021300000}"/>
    <cellStyle name="Normal 5 3 2 3 3 4 3" xfId="27399" xr:uid="{00000000-0005-0000-0000-00001B6B0000}"/>
    <cellStyle name="Normal 5 3 2 3 3 5" xfId="7283" xr:uid="{00000000-0005-0000-0000-0000841C0000}"/>
    <cellStyle name="Normal 5 3 2 3 3 5 3" xfId="22382" xr:uid="{00000000-0005-0000-0000-000082570000}"/>
    <cellStyle name="Normal 5 3 2 3 3 7" xfId="17369" xr:uid="{00000000-0005-0000-0000-0000ED430000}"/>
    <cellStyle name="Normal 5 3 2 3 4" xfId="3065" xr:uid="{00000000-0005-0000-0000-00000A0C0000}"/>
    <cellStyle name="Normal 5 3 2 3 4 2" xfId="13139" xr:uid="{00000000-0005-0000-0000-000064330000}"/>
    <cellStyle name="Normal 5 3 2 3 4 2 3" xfId="28234" xr:uid="{00000000-0005-0000-0000-00005E6E0000}"/>
    <cellStyle name="Normal 5 3 2 3 4 3" xfId="8119" xr:uid="{00000000-0005-0000-0000-0000C81F0000}"/>
    <cellStyle name="Normal 5 3 2 3 4 3 3" xfId="23217" xr:uid="{00000000-0005-0000-0000-0000C55A0000}"/>
    <cellStyle name="Normal 5 3 2 3 4 5" xfId="18204" xr:uid="{00000000-0005-0000-0000-000030470000}"/>
    <cellStyle name="Normal 5 3 2 3 5" xfId="4758" xr:uid="{00000000-0005-0000-0000-0000A7120000}"/>
    <cellStyle name="Normal 5 3 2 3 5 2" xfId="14810" xr:uid="{00000000-0005-0000-0000-0000EB390000}"/>
    <cellStyle name="Normal 5 3 2 3 5 2 3" xfId="29905" xr:uid="{00000000-0005-0000-0000-0000E5740000}"/>
    <cellStyle name="Normal 5 3 2 3 5 3" xfId="9790" xr:uid="{00000000-0005-0000-0000-00004F260000}"/>
    <cellStyle name="Normal 5 3 2 3 5 3 3" xfId="24888" xr:uid="{00000000-0005-0000-0000-00004C610000}"/>
    <cellStyle name="Normal 5 3 2 3 5 5" xfId="19875" xr:uid="{00000000-0005-0000-0000-0000B74D0000}"/>
    <cellStyle name="Normal 5 3 2 3 6" xfId="11468" xr:uid="{00000000-0005-0000-0000-0000DD2C0000}"/>
    <cellStyle name="Normal 5 3 2 3 6 3" xfId="26563" xr:uid="{00000000-0005-0000-0000-0000D7670000}"/>
    <cellStyle name="Normal 5 3 2 3 7" xfId="6447" xr:uid="{00000000-0005-0000-0000-000040190000}"/>
    <cellStyle name="Normal 5 3 2 3 7 3" xfId="21546" xr:uid="{00000000-0005-0000-0000-00003E540000}"/>
    <cellStyle name="Normal 5 3 2 3 9" xfId="16533" xr:uid="{00000000-0005-0000-0000-0000A9400000}"/>
    <cellStyle name="Normal 5 3 2 4" xfId="1584" xr:uid="{00000000-0005-0000-0000-000040060000}"/>
    <cellStyle name="Normal 5 3 2 4 2" xfId="2423" xr:uid="{00000000-0005-0000-0000-000087090000}"/>
    <cellStyle name="Normal 5 3 2 4 2 2" xfId="4112" xr:uid="{00000000-0005-0000-0000-000021100000}"/>
    <cellStyle name="Normal 5 3 2 4 2 2 2" xfId="14185" xr:uid="{00000000-0005-0000-0000-00007A370000}"/>
    <cellStyle name="Normal 5 3 2 4 2 2 2 3" xfId="29280" xr:uid="{00000000-0005-0000-0000-000074720000}"/>
    <cellStyle name="Normal 5 3 2 4 2 2 3" xfId="9165" xr:uid="{00000000-0005-0000-0000-0000DE230000}"/>
    <cellStyle name="Normal 5 3 2 4 2 2 3 3" xfId="24263" xr:uid="{00000000-0005-0000-0000-0000DB5E0000}"/>
    <cellStyle name="Normal 5 3 2 4 2 2 5" xfId="19250" xr:uid="{00000000-0005-0000-0000-0000464B0000}"/>
    <cellStyle name="Normal 5 3 2 4 2 3" xfId="5804" xr:uid="{00000000-0005-0000-0000-0000BD160000}"/>
    <cellStyle name="Normal 5 3 2 4 2 3 2" xfId="15856" xr:uid="{00000000-0005-0000-0000-0000013E0000}"/>
    <cellStyle name="Normal 5 3 2 4 2 3 2 3" xfId="30951" xr:uid="{00000000-0005-0000-0000-0000FB780000}"/>
    <cellStyle name="Normal 5 3 2 4 2 3 3" xfId="10836" xr:uid="{00000000-0005-0000-0000-0000652A0000}"/>
    <cellStyle name="Normal 5 3 2 4 2 3 3 3" xfId="25934" xr:uid="{00000000-0005-0000-0000-000062650000}"/>
    <cellStyle name="Normal 5 3 2 4 2 3 5" xfId="20921" xr:uid="{00000000-0005-0000-0000-0000CD510000}"/>
    <cellStyle name="Normal 5 3 2 4 2 4" xfId="12514" xr:uid="{00000000-0005-0000-0000-0000F3300000}"/>
    <cellStyle name="Normal 5 3 2 4 2 4 3" xfId="27609" xr:uid="{00000000-0005-0000-0000-0000ED6B0000}"/>
    <cellStyle name="Normal 5 3 2 4 2 5" xfId="7493" xr:uid="{00000000-0005-0000-0000-0000561D0000}"/>
    <cellStyle name="Normal 5 3 2 4 2 5 3" xfId="22592" xr:uid="{00000000-0005-0000-0000-000054580000}"/>
    <cellStyle name="Normal 5 3 2 4 2 7" xfId="17579" xr:uid="{00000000-0005-0000-0000-0000BF440000}"/>
    <cellStyle name="Normal 5 3 2 4 3" xfId="3275" xr:uid="{00000000-0005-0000-0000-0000DC0C0000}"/>
    <cellStyle name="Normal 5 3 2 4 3 2" xfId="13349" xr:uid="{00000000-0005-0000-0000-000036340000}"/>
    <cellStyle name="Normal 5 3 2 4 3 2 3" xfId="28444" xr:uid="{00000000-0005-0000-0000-0000306F0000}"/>
    <cellStyle name="Normal 5 3 2 4 3 3" xfId="8329" xr:uid="{00000000-0005-0000-0000-00009A200000}"/>
    <cellStyle name="Normal 5 3 2 4 3 3 3" xfId="23427" xr:uid="{00000000-0005-0000-0000-0000975B0000}"/>
    <cellStyle name="Normal 5 3 2 4 3 5" xfId="18414" xr:uid="{00000000-0005-0000-0000-000002480000}"/>
    <cellStyle name="Normal 5 3 2 4 4" xfId="4968" xr:uid="{00000000-0005-0000-0000-000079130000}"/>
    <cellStyle name="Normal 5 3 2 4 4 2" xfId="15020" xr:uid="{00000000-0005-0000-0000-0000BD3A0000}"/>
    <cellStyle name="Normal 5 3 2 4 4 2 3" xfId="30115" xr:uid="{00000000-0005-0000-0000-0000B7750000}"/>
    <cellStyle name="Normal 5 3 2 4 4 3" xfId="10000" xr:uid="{00000000-0005-0000-0000-000021270000}"/>
    <cellStyle name="Normal 5 3 2 4 4 3 3" xfId="25098" xr:uid="{00000000-0005-0000-0000-00001E620000}"/>
    <cellStyle name="Normal 5 3 2 4 4 5" xfId="20085" xr:uid="{00000000-0005-0000-0000-0000894E0000}"/>
    <cellStyle name="Normal 5 3 2 4 5" xfId="11678" xr:uid="{00000000-0005-0000-0000-0000AF2D0000}"/>
    <cellStyle name="Normal 5 3 2 4 5 3" xfId="26773" xr:uid="{00000000-0005-0000-0000-0000A9680000}"/>
    <cellStyle name="Normal 5 3 2 4 6" xfId="6657" xr:uid="{00000000-0005-0000-0000-0000121A0000}"/>
    <cellStyle name="Normal 5 3 2 4 6 3" xfId="21756" xr:uid="{00000000-0005-0000-0000-000010550000}"/>
    <cellStyle name="Normal 5 3 2 4 8" xfId="16743" xr:uid="{00000000-0005-0000-0000-00007B410000}"/>
    <cellStyle name="Normal 5 3 2 5" xfId="2005" xr:uid="{00000000-0005-0000-0000-0000E5070000}"/>
    <cellStyle name="Normal 5 3 2 5 2" xfId="3694" xr:uid="{00000000-0005-0000-0000-00007F0E0000}"/>
    <cellStyle name="Normal 5 3 2 5 2 2" xfId="13767" xr:uid="{00000000-0005-0000-0000-0000D8350000}"/>
    <cellStyle name="Normal 5 3 2 5 2 2 3" xfId="28862" xr:uid="{00000000-0005-0000-0000-0000D2700000}"/>
    <cellStyle name="Normal 5 3 2 5 2 3" xfId="8747" xr:uid="{00000000-0005-0000-0000-00003C220000}"/>
    <cellStyle name="Normal 5 3 2 5 2 3 3" xfId="23845" xr:uid="{00000000-0005-0000-0000-0000395D0000}"/>
    <cellStyle name="Normal 5 3 2 5 2 5" xfId="18832" xr:uid="{00000000-0005-0000-0000-0000A4490000}"/>
    <cellStyle name="Normal 5 3 2 5 3" xfId="5386" xr:uid="{00000000-0005-0000-0000-00001B150000}"/>
    <cellStyle name="Normal 5 3 2 5 3 2" xfId="15438" xr:uid="{00000000-0005-0000-0000-00005F3C0000}"/>
    <cellStyle name="Normal 5 3 2 5 3 2 3" xfId="30533" xr:uid="{00000000-0005-0000-0000-000059770000}"/>
    <cellStyle name="Normal 5 3 2 5 3 3" xfId="10418" xr:uid="{00000000-0005-0000-0000-0000C3280000}"/>
    <cellStyle name="Normal 5 3 2 5 3 3 3" xfId="25516" xr:uid="{00000000-0005-0000-0000-0000C0630000}"/>
    <cellStyle name="Normal 5 3 2 5 3 5" xfId="20503" xr:uid="{00000000-0005-0000-0000-00002B500000}"/>
    <cellStyle name="Normal 5 3 2 5 4" xfId="12096" xr:uid="{00000000-0005-0000-0000-0000512F0000}"/>
    <cellStyle name="Normal 5 3 2 5 4 3" xfId="27191" xr:uid="{00000000-0005-0000-0000-00004B6A0000}"/>
    <cellStyle name="Normal 5 3 2 5 5" xfId="7075" xr:uid="{00000000-0005-0000-0000-0000B41B0000}"/>
    <cellStyle name="Normal 5 3 2 5 5 3" xfId="22174" xr:uid="{00000000-0005-0000-0000-0000B2560000}"/>
    <cellStyle name="Normal 5 3 2 5 7" xfId="17161" xr:uid="{00000000-0005-0000-0000-00001D430000}"/>
    <cellStyle name="Normal 5 3 2 6" xfId="2857" xr:uid="{00000000-0005-0000-0000-00003A0B0000}"/>
    <cellStyle name="Normal 5 3 2 6 2" xfId="12931" xr:uid="{00000000-0005-0000-0000-000094320000}"/>
    <cellStyle name="Normal 5 3 2 6 2 3" xfId="28026" xr:uid="{00000000-0005-0000-0000-00008E6D0000}"/>
    <cellStyle name="Normal 5 3 2 6 3" xfId="7911" xr:uid="{00000000-0005-0000-0000-0000F81E0000}"/>
    <cellStyle name="Normal 5 3 2 6 3 3" xfId="23009" xr:uid="{00000000-0005-0000-0000-0000F5590000}"/>
    <cellStyle name="Normal 5 3 2 6 5" xfId="17996" xr:uid="{00000000-0005-0000-0000-000060460000}"/>
    <cellStyle name="Normal 5 3 2 7" xfId="4550" xr:uid="{00000000-0005-0000-0000-0000D7110000}"/>
    <cellStyle name="Normal 5 3 2 7 2" xfId="14602" xr:uid="{00000000-0005-0000-0000-00001B390000}"/>
    <cellStyle name="Normal 5 3 2 7 2 3" xfId="29697" xr:uid="{00000000-0005-0000-0000-000015740000}"/>
    <cellStyle name="Normal 5 3 2 7 3" xfId="9582" xr:uid="{00000000-0005-0000-0000-00007F250000}"/>
    <cellStyle name="Normal 5 3 2 7 3 3" xfId="24680" xr:uid="{00000000-0005-0000-0000-00007C600000}"/>
    <cellStyle name="Normal 5 3 2 7 5" xfId="19667" xr:uid="{00000000-0005-0000-0000-0000E74C0000}"/>
    <cellStyle name="Normal 5 3 2 8" xfId="11260" xr:uid="{00000000-0005-0000-0000-00000D2C0000}"/>
    <cellStyle name="Normal 5 3 2 8 3" xfId="26355" xr:uid="{00000000-0005-0000-0000-000007670000}"/>
    <cellStyle name="Normal 5 3 2 9" xfId="6239" xr:uid="{00000000-0005-0000-0000-000070180000}"/>
    <cellStyle name="Normal 5 3 2 9 3" xfId="21338" xr:uid="{00000000-0005-0000-0000-00006E530000}"/>
    <cellStyle name="Normal 5 3 3" xfId="1204" xr:uid="{00000000-0005-0000-0000-0000C4040000}"/>
    <cellStyle name="Normal 5 3 3 10" xfId="16377" xr:uid="{00000000-0005-0000-0000-00000D400000}"/>
    <cellStyle name="Normal 5 3 3 2" xfId="1423" xr:uid="{00000000-0005-0000-0000-00009F050000}"/>
    <cellStyle name="Normal 5 3 3 2 2" xfId="1844" xr:uid="{00000000-0005-0000-0000-000044070000}"/>
    <cellStyle name="Normal 5 3 3 2 2 2" xfId="2683" xr:uid="{00000000-0005-0000-0000-00008B0A0000}"/>
    <cellStyle name="Normal 5 3 3 2 2 2 2" xfId="4372" xr:uid="{00000000-0005-0000-0000-000025110000}"/>
    <cellStyle name="Normal 5 3 3 2 2 2 2 2" xfId="14445" xr:uid="{00000000-0005-0000-0000-00007E380000}"/>
    <cellStyle name="Normal 5 3 3 2 2 2 2 2 3" xfId="29540" xr:uid="{00000000-0005-0000-0000-000078730000}"/>
    <cellStyle name="Normal 5 3 3 2 2 2 2 3" xfId="9425" xr:uid="{00000000-0005-0000-0000-0000E2240000}"/>
    <cellStyle name="Normal 5 3 3 2 2 2 2 3 3" xfId="24523" xr:uid="{00000000-0005-0000-0000-0000DF5F0000}"/>
    <cellStyle name="Normal 5 3 3 2 2 2 2 5" xfId="19510" xr:uid="{00000000-0005-0000-0000-00004A4C0000}"/>
    <cellStyle name="Normal 5 3 3 2 2 2 3" xfId="6064" xr:uid="{00000000-0005-0000-0000-0000C1170000}"/>
    <cellStyle name="Normal 5 3 3 2 2 2 3 2" xfId="16116" xr:uid="{00000000-0005-0000-0000-0000053F0000}"/>
    <cellStyle name="Normal 5 3 3 2 2 2 3 2 3" xfId="31211" xr:uid="{00000000-0005-0000-0000-0000FF790000}"/>
    <cellStyle name="Normal 5 3 3 2 2 2 3 3" xfId="11096" xr:uid="{00000000-0005-0000-0000-0000692B0000}"/>
    <cellStyle name="Normal 5 3 3 2 2 2 3 3 3" xfId="26194" xr:uid="{00000000-0005-0000-0000-000066660000}"/>
    <cellStyle name="Normal 5 3 3 2 2 2 3 5" xfId="21181" xr:uid="{00000000-0005-0000-0000-0000D1520000}"/>
    <cellStyle name="Normal 5 3 3 2 2 2 4" xfId="12774" xr:uid="{00000000-0005-0000-0000-0000F7310000}"/>
    <cellStyle name="Normal 5 3 3 2 2 2 4 3" xfId="27869" xr:uid="{00000000-0005-0000-0000-0000F16C0000}"/>
    <cellStyle name="Normal 5 3 3 2 2 2 5" xfId="7753" xr:uid="{00000000-0005-0000-0000-00005A1E0000}"/>
    <cellStyle name="Normal 5 3 3 2 2 2 5 3" xfId="22852" xr:uid="{00000000-0005-0000-0000-000058590000}"/>
    <cellStyle name="Normal 5 3 3 2 2 2 7" xfId="17839" xr:uid="{00000000-0005-0000-0000-0000C3450000}"/>
    <cellStyle name="Normal 5 3 3 2 2 3" xfId="3535" xr:uid="{00000000-0005-0000-0000-0000E00D0000}"/>
    <cellStyle name="Normal 5 3 3 2 2 3 2" xfId="13609" xr:uid="{00000000-0005-0000-0000-00003A350000}"/>
    <cellStyle name="Normal 5 3 3 2 2 3 2 3" xfId="28704" xr:uid="{00000000-0005-0000-0000-000034700000}"/>
    <cellStyle name="Normal 5 3 3 2 2 3 3" xfId="8589" xr:uid="{00000000-0005-0000-0000-00009E210000}"/>
    <cellStyle name="Normal 5 3 3 2 2 3 3 3" xfId="23687" xr:uid="{00000000-0005-0000-0000-00009B5C0000}"/>
    <cellStyle name="Normal 5 3 3 2 2 3 5" xfId="18674" xr:uid="{00000000-0005-0000-0000-000006490000}"/>
    <cellStyle name="Normal 5 3 3 2 2 4" xfId="5228" xr:uid="{00000000-0005-0000-0000-00007D140000}"/>
    <cellStyle name="Normal 5 3 3 2 2 4 2" xfId="15280" xr:uid="{00000000-0005-0000-0000-0000C13B0000}"/>
    <cellStyle name="Normal 5 3 3 2 2 4 2 3" xfId="30375" xr:uid="{00000000-0005-0000-0000-0000BB760000}"/>
    <cellStyle name="Normal 5 3 3 2 2 4 3" xfId="10260" xr:uid="{00000000-0005-0000-0000-000025280000}"/>
    <cellStyle name="Normal 5 3 3 2 2 4 3 3" xfId="25358" xr:uid="{00000000-0005-0000-0000-000022630000}"/>
    <cellStyle name="Normal 5 3 3 2 2 4 5" xfId="20345" xr:uid="{00000000-0005-0000-0000-00008D4F0000}"/>
    <cellStyle name="Normal 5 3 3 2 2 5" xfId="11938" xr:uid="{00000000-0005-0000-0000-0000B32E0000}"/>
    <cellStyle name="Normal 5 3 3 2 2 5 3" xfId="27033" xr:uid="{00000000-0005-0000-0000-0000AD690000}"/>
    <cellStyle name="Normal 5 3 3 2 2 6" xfId="6917" xr:uid="{00000000-0005-0000-0000-0000161B0000}"/>
    <cellStyle name="Normal 5 3 3 2 2 6 3" xfId="22016" xr:uid="{00000000-0005-0000-0000-000014560000}"/>
    <cellStyle name="Normal 5 3 3 2 2 8" xfId="17003" xr:uid="{00000000-0005-0000-0000-00007F420000}"/>
    <cellStyle name="Normal 5 3 3 2 3" xfId="2265" xr:uid="{00000000-0005-0000-0000-0000E9080000}"/>
    <cellStyle name="Normal 5 3 3 2 3 2" xfId="3954" xr:uid="{00000000-0005-0000-0000-0000830F0000}"/>
    <cellStyle name="Normal 5 3 3 2 3 2 2" xfId="14027" xr:uid="{00000000-0005-0000-0000-0000DC360000}"/>
    <cellStyle name="Normal 5 3 3 2 3 2 2 3" xfId="29122" xr:uid="{00000000-0005-0000-0000-0000D6710000}"/>
    <cellStyle name="Normal 5 3 3 2 3 2 3" xfId="9007" xr:uid="{00000000-0005-0000-0000-000040230000}"/>
    <cellStyle name="Normal 5 3 3 2 3 2 3 3" xfId="24105" xr:uid="{00000000-0005-0000-0000-00003D5E0000}"/>
    <cellStyle name="Normal 5 3 3 2 3 2 5" xfId="19092" xr:uid="{00000000-0005-0000-0000-0000A84A0000}"/>
    <cellStyle name="Normal 5 3 3 2 3 3" xfId="5646" xr:uid="{00000000-0005-0000-0000-00001F160000}"/>
    <cellStyle name="Normal 5 3 3 2 3 3 2" xfId="15698" xr:uid="{00000000-0005-0000-0000-0000633D0000}"/>
    <cellStyle name="Normal 5 3 3 2 3 3 2 3" xfId="30793" xr:uid="{00000000-0005-0000-0000-00005D780000}"/>
    <cellStyle name="Normal 5 3 3 2 3 3 3" xfId="10678" xr:uid="{00000000-0005-0000-0000-0000C7290000}"/>
    <cellStyle name="Normal 5 3 3 2 3 3 3 3" xfId="25776" xr:uid="{00000000-0005-0000-0000-0000C4640000}"/>
    <cellStyle name="Normal 5 3 3 2 3 3 5" xfId="20763" xr:uid="{00000000-0005-0000-0000-00002F510000}"/>
    <cellStyle name="Normal 5 3 3 2 3 4" xfId="12356" xr:uid="{00000000-0005-0000-0000-000055300000}"/>
    <cellStyle name="Normal 5 3 3 2 3 4 3" xfId="27451" xr:uid="{00000000-0005-0000-0000-00004F6B0000}"/>
    <cellStyle name="Normal 5 3 3 2 3 5" xfId="7335" xr:uid="{00000000-0005-0000-0000-0000B81C0000}"/>
    <cellStyle name="Normal 5 3 3 2 3 5 3" xfId="22434" xr:uid="{00000000-0005-0000-0000-0000B6570000}"/>
    <cellStyle name="Normal 5 3 3 2 3 7" xfId="17421" xr:uid="{00000000-0005-0000-0000-000021440000}"/>
    <cellStyle name="Normal 5 3 3 2 4" xfId="3117" xr:uid="{00000000-0005-0000-0000-00003E0C0000}"/>
    <cellStyle name="Normal 5 3 3 2 4 2" xfId="13191" xr:uid="{00000000-0005-0000-0000-000098330000}"/>
    <cellStyle name="Normal 5 3 3 2 4 2 3" xfId="28286" xr:uid="{00000000-0005-0000-0000-0000926E0000}"/>
    <cellStyle name="Normal 5 3 3 2 4 3" xfId="8171" xr:uid="{00000000-0005-0000-0000-0000FC1F0000}"/>
    <cellStyle name="Normal 5 3 3 2 4 3 3" xfId="23269" xr:uid="{00000000-0005-0000-0000-0000F95A0000}"/>
    <cellStyle name="Normal 5 3 3 2 4 5" xfId="18256" xr:uid="{00000000-0005-0000-0000-000064470000}"/>
    <cellStyle name="Normal 5 3 3 2 5" xfId="4810" xr:uid="{00000000-0005-0000-0000-0000DB120000}"/>
    <cellStyle name="Normal 5 3 3 2 5 2" xfId="14862" xr:uid="{00000000-0005-0000-0000-00001F3A0000}"/>
    <cellStyle name="Normal 5 3 3 2 5 2 3" xfId="29957" xr:uid="{00000000-0005-0000-0000-000019750000}"/>
    <cellStyle name="Normal 5 3 3 2 5 3" xfId="9842" xr:uid="{00000000-0005-0000-0000-000083260000}"/>
    <cellStyle name="Normal 5 3 3 2 5 3 3" xfId="24940" xr:uid="{00000000-0005-0000-0000-000080610000}"/>
    <cellStyle name="Normal 5 3 3 2 5 5" xfId="19927" xr:uid="{00000000-0005-0000-0000-0000EB4D0000}"/>
    <cellStyle name="Normal 5 3 3 2 6" xfId="11520" xr:uid="{00000000-0005-0000-0000-0000112D0000}"/>
    <cellStyle name="Normal 5 3 3 2 6 3" xfId="26615" xr:uid="{00000000-0005-0000-0000-00000B680000}"/>
    <cellStyle name="Normal 5 3 3 2 7" xfId="6499" xr:uid="{00000000-0005-0000-0000-000074190000}"/>
    <cellStyle name="Normal 5 3 3 2 7 3" xfId="21598" xr:uid="{00000000-0005-0000-0000-000072540000}"/>
    <cellStyle name="Normal 5 3 3 2 9" xfId="16585" xr:uid="{00000000-0005-0000-0000-0000DD400000}"/>
    <cellStyle name="Normal 5 3 3 3" xfId="1636" xr:uid="{00000000-0005-0000-0000-000074060000}"/>
    <cellStyle name="Normal 5 3 3 3 2" xfId="2475" xr:uid="{00000000-0005-0000-0000-0000BB090000}"/>
    <cellStyle name="Normal 5 3 3 3 2 2" xfId="4164" xr:uid="{00000000-0005-0000-0000-000055100000}"/>
    <cellStyle name="Normal 5 3 3 3 2 2 2" xfId="14237" xr:uid="{00000000-0005-0000-0000-0000AE370000}"/>
    <cellStyle name="Normal 5 3 3 3 2 2 2 3" xfId="29332" xr:uid="{00000000-0005-0000-0000-0000A8720000}"/>
    <cellStyle name="Normal 5 3 3 3 2 2 3" xfId="9217" xr:uid="{00000000-0005-0000-0000-000012240000}"/>
    <cellStyle name="Normal 5 3 3 3 2 2 3 3" xfId="24315" xr:uid="{00000000-0005-0000-0000-00000F5F0000}"/>
    <cellStyle name="Normal 5 3 3 3 2 2 5" xfId="19302" xr:uid="{00000000-0005-0000-0000-00007A4B0000}"/>
    <cellStyle name="Normal 5 3 3 3 2 3" xfId="5856" xr:uid="{00000000-0005-0000-0000-0000F1160000}"/>
    <cellStyle name="Normal 5 3 3 3 2 3 2" xfId="15908" xr:uid="{00000000-0005-0000-0000-0000353E0000}"/>
    <cellStyle name="Normal 5 3 3 3 2 3 2 3" xfId="31003" xr:uid="{00000000-0005-0000-0000-00002F790000}"/>
    <cellStyle name="Normal 5 3 3 3 2 3 3" xfId="10888" xr:uid="{00000000-0005-0000-0000-0000992A0000}"/>
    <cellStyle name="Normal 5 3 3 3 2 3 3 3" xfId="25986" xr:uid="{00000000-0005-0000-0000-000096650000}"/>
    <cellStyle name="Normal 5 3 3 3 2 3 5" xfId="20973" xr:uid="{00000000-0005-0000-0000-000001520000}"/>
    <cellStyle name="Normal 5 3 3 3 2 4" xfId="12566" xr:uid="{00000000-0005-0000-0000-000027310000}"/>
    <cellStyle name="Normal 5 3 3 3 2 4 3" xfId="27661" xr:uid="{00000000-0005-0000-0000-0000216C0000}"/>
    <cellStyle name="Normal 5 3 3 3 2 5" xfId="7545" xr:uid="{00000000-0005-0000-0000-00008A1D0000}"/>
    <cellStyle name="Normal 5 3 3 3 2 5 3" xfId="22644" xr:uid="{00000000-0005-0000-0000-000088580000}"/>
    <cellStyle name="Normal 5 3 3 3 2 7" xfId="17631" xr:uid="{00000000-0005-0000-0000-0000F3440000}"/>
    <cellStyle name="Normal 5 3 3 3 3" xfId="3327" xr:uid="{00000000-0005-0000-0000-0000100D0000}"/>
    <cellStyle name="Normal 5 3 3 3 3 2" xfId="13401" xr:uid="{00000000-0005-0000-0000-00006A340000}"/>
    <cellStyle name="Normal 5 3 3 3 3 2 3" xfId="28496" xr:uid="{00000000-0005-0000-0000-0000646F0000}"/>
    <cellStyle name="Normal 5 3 3 3 3 3" xfId="8381" xr:uid="{00000000-0005-0000-0000-0000CE200000}"/>
    <cellStyle name="Normal 5 3 3 3 3 3 3" xfId="23479" xr:uid="{00000000-0005-0000-0000-0000CB5B0000}"/>
    <cellStyle name="Normal 5 3 3 3 3 5" xfId="18466" xr:uid="{00000000-0005-0000-0000-000036480000}"/>
    <cellStyle name="Normal 5 3 3 3 4" xfId="5020" xr:uid="{00000000-0005-0000-0000-0000AD130000}"/>
    <cellStyle name="Normal 5 3 3 3 4 2" xfId="15072" xr:uid="{00000000-0005-0000-0000-0000F13A0000}"/>
    <cellStyle name="Normal 5 3 3 3 4 2 3" xfId="30167" xr:uid="{00000000-0005-0000-0000-0000EB750000}"/>
    <cellStyle name="Normal 5 3 3 3 4 3" xfId="10052" xr:uid="{00000000-0005-0000-0000-000055270000}"/>
    <cellStyle name="Normal 5 3 3 3 4 3 3" xfId="25150" xr:uid="{00000000-0005-0000-0000-000052620000}"/>
    <cellStyle name="Normal 5 3 3 3 4 5" xfId="20137" xr:uid="{00000000-0005-0000-0000-0000BD4E0000}"/>
    <cellStyle name="Normal 5 3 3 3 5" xfId="11730" xr:uid="{00000000-0005-0000-0000-0000E32D0000}"/>
    <cellStyle name="Normal 5 3 3 3 5 3" xfId="26825" xr:uid="{00000000-0005-0000-0000-0000DD680000}"/>
    <cellStyle name="Normal 5 3 3 3 6" xfId="6709" xr:uid="{00000000-0005-0000-0000-0000461A0000}"/>
    <cellStyle name="Normal 5 3 3 3 6 3" xfId="21808" xr:uid="{00000000-0005-0000-0000-000044550000}"/>
    <cellStyle name="Normal 5 3 3 3 8" xfId="16795" xr:uid="{00000000-0005-0000-0000-0000AF410000}"/>
    <cellStyle name="Normal 5 3 3 4" xfId="2057" xr:uid="{00000000-0005-0000-0000-000019080000}"/>
    <cellStyle name="Normal 5 3 3 4 2" xfId="3746" xr:uid="{00000000-0005-0000-0000-0000B30E0000}"/>
    <cellStyle name="Normal 5 3 3 4 2 2" xfId="13819" xr:uid="{00000000-0005-0000-0000-00000C360000}"/>
    <cellStyle name="Normal 5 3 3 4 2 2 3" xfId="28914" xr:uid="{00000000-0005-0000-0000-000006710000}"/>
    <cellStyle name="Normal 5 3 3 4 2 3" xfId="8799" xr:uid="{00000000-0005-0000-0000-000070220000}"/>
    <cellStyle name="Normal 5 3 3 4 2 3 3" xfId="23897" xr:uid="{00000000-0005-0000-0000-00006D5D0000}"/>
    <cellStyle name="Normal 5 3 3 4 2 5" xfId="18884" xr:uid="{00000000-0005-0000-0000-0000D8490000}"/>
    <cellStyle name="Normal 5 3 3 4 3" xfId="5438" xr:uid="{00000000-0005-0000-0000-00004F150000}"/>
    <cellStyle name="Normal 5 3 3 4 3 2" xfId="15490" xr:uid="{00000000-0005-0000-0000-0000933C0000}"/>
    <cellStyle name="Normal 5 3 3 4 3 2 3" xfId="30585" xr:uid="{00000000-0005-0000-0000-00008D770000}"/>
    <cellStyle name="Normal 5 3 3 4 3 3" xfId="10470" xr:uid="{00000000-0005-0000-0000-0000F7280000}"/>
    <cellStyle name="Normal 5 3 3 4 3 3 3" xfId="25568" xr:uid="{00000000-0005-0000-0000-0000F4630000}"/>
    <cellStyle name="Normal 5 3 3 4 3 5" xfId="20555" xr:uid="{00000000-0005-0000-0000-00005F500000}"/>
    <cellStyle name="Normal 5 3 3 4 4" xfId="12148" xr:uid="{00000000-0005-0000-0000-0000852F0000}"/>
    <cellStyle name="Normal 5 3 3 4 4 3" xfId="27243" xr:uid="{00000000-0005-0000-0000-00007F6A0000}"/>
    <cellStyle name="Normal 5 3 3 4 5" xfId="7127" xr:uid="{00000000-0005-0000-0000-0000E81B0000}"/>
    <cellStyle name="Normal 5 3 3 4 5 3" xfId="22226" xr:uid="{00000000-0005-0000-0000-0000E6560000}"/>
    <cellStyle name="Normal 5 3 3 4 7" xfId="17213" xr:uid="{00000000-0005-0000-0000-000051430000}"/>
    <cellStyle name="Normal 5 3 3 5" xfId="2909" xr:uid="{00000000-0005-0000-0000-00006E0B0000}"/>
    <cellStyle name="Normal 5 3 3 5 2" xfId="12983" xr:uid="{00000000-0005-0000-0000-0000C8320000}"/>
    <cellStyle name="Normal 5 3 3 5 2 3" xfId="28078" xr:uid="{00000000-0005-0000-0000-0000C26D0000}"/>
    <cellStyle name="Normal 5 3 3 5 3" xfId="7963" xr:uid="{00000000-0005-0000-0000-00002C1F0000}"/>
    <cellStyle name="Normal 5 3 3 5 3 3" xfId="23061" xr:uid="{00000000-0005-0000-0000-0000295A0000}"/>
    <cellStyle name="Normal 5 3 3 5 5" xfId="18048" xr:uid="{00000000-0005-0000-0000-000094460000}"/>
    <cellStyle name="Normal 5 3 3 6" xfId="4602" xr:uid="{00000000-0005-0000-0000-00000B120000}"/>
    <cellStyle name="Normal 5 3 3 6 2" xfId="14654" xr:uid="{00000000-0005-0000-0000-00004F390000}"/>
    <cellStyle name="Normal 5 3 3 6 2 3" xfId="29749" xr:uid="{00000000-0005-0000-0000-000049740000}"/>
    <cellStyle name="Normal 5 3 3 6 3" xfId="9634" xr:uid="{00000000-0005-0000-0000-0000B3250000}"/>
    <cellStyle name="Normal 5 3 3 6 3 3" xfId="24732" xr:uid="{00000000-0005-0000-0000-0000B0600000}"/>
    <cellStyle name="Normal 5 3 3 6 5" xfId="19719" xr:uid="{00000000-0005-0000-0000-00001B4D0000}"/>
    <cellStyle name="Normal 5 3 3 7" xfId="11312" xr:uid="{00000000-0005-0000-0000-0000412C0000}"/>
    <cellStyle name="Normal 5 3 3 7 3" xfId="26407" xr:uid="{00000000-0005-0000-0000-00003B670000}"/>
    <cellStyle name="Normal 5 3 3 8" xfId="6291" xr:uid="{00000000-0005-0000-0000-0000A4180000}"/>
    <cellStyle name="Normal 5 3 3 8 3" xfId="21390" xr:uid="{00000000-0005-0000-0000-0000A2530000}"/>
    <cellStyle name="Normal 5 3 4" xfId="1317" xr:uid="{00000000-0005-0000-0000-000035050000}"/>
    <cellStyle name="Normal 5 3 4 2" xfId="1740" xr:uid="{00000000-0005-0000-0000-0000DC060000}"/>
    <cellStyle name="Normal 5 3 4 2 2" xfId="2579" xr:uid="{00000000-0005-0000-0000-0000230A0000}"/>
    <cellStyle name="Normal 5 3 4 2 2 2" xfId="4268" xr:uid="{00000000-0005-0000-0000-0000BD100000}"/>
    <cellStyle name="Normal 5 3 4 2 2 2 2" xfId="14341" xr:uid="{00000000-0005-0000-0000-000016380000}"/>
    <cellStyle name="Normal 5 3 4 2 2 2 2 3" xfId="29436" xr:uid="{00000000-0005-0000-0000-000010730000}"/>
    <cellStyle name="Normal 5 3 4 2 2 2 3" xfId="9321" xr:uid="{00000000-0005-0000-0000-00007A240000}"/>
    <cellStyle name="Normal 5 3 4 2 2 2 3 3" xfId="24419" xr:uid="{00000000-0005-0000-0000-0000775F0000}"/>
    <cellStyle name="Normal 5 3 4 2 2 2 5" xfId="19406" xr:uid="{00000000-0005-0000-0000-0000E24B0000}"/>
    <cellStyle name="Normal 5 3 4 2 2 3" xfId="5960" xr:uid="{00000000-0005-0000-0000-000059170000}"/>
    <cellStyle name="Normal 5 3 4 2 2 3 2" xfId="16012" xr:uid="{00000000-0005-0000-0000-00009D3E0000}"/>
    <cellStyle name="Normal 5 3 4 2 2 3 2 3" xfId="31107" xr:uid="{00000000-0005-0000-0000-000097790000}"/>
    <cellStyle name="Normal 5 3 4 2 2 3 3" xfId="10992" xr:uid="{00000000-0005-0000-0000-0000012B0000}"/>
    <cellStyle name="Normal 5 3 4 2 2 3 3 3" xfId="26090" xr:uid="{00000000-0005-0000-0000-0000FE650000}"/>
    <cellStyle name="Normal 5 3 4 2 2 3 5" xfId="21077" xr:uid="{00000000-0005-0000-0000-000069520000}"/>
    <cellStyle name="Normal 5 3 4 2 2 4" xfId="12670" xr:uid="{00000000-0005-0000-0000-00008F310000}"/>
    <cellStyle name="Normal 5 3 4 2 2 4 3" xfId="27765" xr:uid="{00000000-0005-0000-0000-0000896C0000}"/>
    <cellStyle name="Normal 5 3 4 2 2 5" xfId="7649" xr:uid="{00000000-0005-0000-0000-0000F21D0000}"/>
    <cellStyle name="Normal 5 3 4 2 2 5 3" xfId="22748" xr:uid="{00000000-0005-0000-0000-0000F0580000}"/>
    <cellStyle name="Normal 5 3 4 2 2 7" xfId="17735" xr:uid="{00000000-0005-0000-0000-00005B450000}"/>
    <cellStyle name="Normal 5 3 4 2 3" xfId="3431" xr:uid="{00000000-0005-0000-0000-0000780D0000}"/>
    <cellStyle name="Normal 5 3 4 2 3 2" xfId="13505" xr:uid="{00000000-0005-0000-0000-0000D2340000}"/>
    <cellStyle name="Normal 5 3 4 2 3 2 3" xfId="28600" xr:uid="{00000000-0005-0000-0000-0000CC6F0000}"/>
    <cellStyle name="Normal 5 3 4 2 3 3" xfId="8485" xr:uid="{00000000-0005-0000-0000-000036210000}"/>
    <cellStyle name="Normal 5 3 4 2 3 3 3" xfId="23583" xr:uid="{00000000-0005-0000-0000-0000335C0000}"/>
    <cellStyle name="Normal 5 3 4 2 3 5" xfId="18570" xr:uid="{00000000-0005-0000-0000-00009E480000}"/>
    <cellStyle name="Normal 5 3 4 2 4" xfId="5124" xr:uid="{00000000-0005-0000-0000-000015140000}"/>
    <cellStyle name="Normal 5 3 4 2 4 2" xfId="15176" xr:uid="{00000000-0005-0000-0000-0000593B0000}"/>
    <cellStyle name="Normal 5 3 4 2 4 2 3" xfId="30271" xr:uid="{00000000-0005-0000-0000-000053760000}"/>
    <cellStyle name="Normal 5 3 4 2 4 3" xfId="10156" xr:uid="{00000000-0005-0000-0000-0000BD270000}"/>
    <cellStyle name="Normal 5 3 4 2 4 3 3" xfId="25254" xr:uid="{00000000-0005-0000-0000-0000BA620000}"/>
    <cellStyle name="Normal 5 3 4 2 4 5" xfId="20241" xr:uid="{00000000-0005-0000-0000-0000254F0000}"/>
    <cellStyle name="Normal 5 3 4 2 5" xfId="11834" xr:uid="{00000000-0005-0000-0000-00004B2E0000}"/>
    <cellStyle name="Normal 5 3 4 2 5 3" xfId="26929" xr:uid="{00000000-0005-0000-0000-000045690000}"/>
    <cellStyle name="Normal 5 3 4 2 6" xfId="6813" xr:uid="{00000000-0005-0000-0000-0000AE1A0000}"/>
    <cellStyle name="Normal 5 3 4 2 6 3" xfId="21912" xr:uid="{00000000-0005-0000-0000-0000AC550000}"/>
    <cellStyle name="Normal 5 3 4 2 8" xfId="16899" xr:uid="{00000000-0005-0000-0000-000017420000}"/>
    <cellStyle name="Normal 5 3 4 3" xfId="2161" xr:uid="{00000000-0005-0000-0000-000081080000}"/>
    <cellStyle name="Normal 5 3 4 3 2" xfId="3850" xr:uid="{00000000-0005-0000-0000-00001B0F0000}"/>
    <cellStyle name="Normal 5 3 4 3 2 2" xfId="13923" xr:uid="{00000000-0005-0000-0000-000074360000}"/>
    <cellStyle name="Normal 5 3 4 3 2 2 3" xfId="29018" xr:uid="{00000000-0005-0000-0000-00006E710000}"/>
    <cellStyle name="Normal 5 3 4 3 2 3" xfId="8903" xr:uid="{00000000-0005-0000-0000-0000D8220000}"/>
    <cellStyle name="Normal 5 3 4 3 2 3 3" xfId="24001" xr:uid="{00000000-0005-0000-0000-0000D55D0000}"/>
    <cellStyle name="Normal 5 3 4 3 2 5" xfId="18988" xr:uid="{00000000-0005-0000-0000-0000404A0000}"/>
    <cellStyle name="Normal 5 3 4 3 3" xfId="5542" xr:uid="{00000000-0005-0000-0000-0000B7150000}"/>
    <cellStyle name="Normal 5 3 4 3 3 2" xfId="15594" xr:uid="{00000000-0005-0000-0000-0000FB3C0000}"/>
    <cellStyle name="Normal 5 3 4 3 3 2 3" xfId="30689" xr:uid="{00000000-0005-0000-0000-0000F5770000}"/>
    <cellStyle name="Normal 5 3 4 3 3 3" xfId="10574" xr:uid="{00000000-0005-0000-0000-00005F290000}"/>
    <cellStyle name="Normal 5 3 4 3 3 3 3" xfId="25672" xr:uid="{00000000-0005-0000-0000-00005C640000}"/>
    <cellStyle name="Normal 5 3 4 3 3 5" xfId="20659" xr:uid="{00000000-0005-0000-0000-0000C7500000}"/>
    <cellStyle name="Normal 5 3 4 3 4" xfId="12252" xr:uid="{00000000-0005-0000-0000-0000ED2F0000}"/>
    <cellStyle name="Normal 5 3 4 3 4 3" xfId="27347" xr:uid="{00000000-0005-0000-0000-0000E76A0000}"/>
    <cellStyle name="Normal 5 3 4 3 5" xfId="7231" xr:uid="{00000000-0005-0000-0000-0000501C0000}"/>
    <cellStyle name="Normal 5 3 4 3 5 3" xfId="22330" xr:uid="{00000000-0005-0000-0000-00004E570000}"/>
    <cellStyle name="Normal 5 3 4 3 7" xfId="17317" xr:uid="{00000000-0005-0000-0000-0000B9430000}"/>
    <cellStyle name="Normal 5 3 4 4" xfId="3013" xr:uid="{00000000-0005-0000-0000-0000D60B0000}"/>
    <cellStyle name="Normal 5 3 4 4 2" xfId="13087" xr:uid="{00000000-0005-0000-0000-000030330000}"/>
    <cellStyle name="Normal 5 3 4 4 2 3" xfId="28182" xr:uid="{00000000-0005-0000-0000-00002A6E0000}"/>
    <cellStyle name="Normal 5 3 4 4 3" xfId="8067" xr:uid="{00000000-0005-0000-0000-0000941F0000}"/>
    <cellStyle name="Normal 5 3 4 4 3 3" xfId="23165" xr:uid="{00000000-0005-0000-0000-0000915A0000}"/>
    <cellStyle name="Normal 5 3 4 4 5" xfId="18152" xr:uid="{00000000-0005-0000-0000-0000FC460000}"/>
    <cellStyle name="Normal 5 3 4 5" xfId="4706" xr:uid="{00000000-0005-0000-0000-000073120000}"/>
    <cellStyle name="Normal 5 3 4 5 2" xfId="14758" xr:uid="{00000000-0005-0000-0000-0000B7390000}"/>
    <cellStyle name="Normal 5 3 4 5 2 3" xfId="29853" xr:uid="{00000000-0005-0000-0000-0000B1740000}"/>
    <cellStyle name="Normal 5 3 4 5 3" xfId="9738" xr:uid="{00000000-0005-0000-0000-00001B260000}"/>
    <cellStyle name="Normal 5 3 4 5 3 3" xfId="24836" xr:uid="{00000000-0005-0000-0000-000018610000}"/>
    <cellStyle name="Normal 5 3 4 5 5" xfId="19823" xr:uid="{00000000-0005-0000-0000-0000834D0000}"/>
    <cellStyle name="Normal 5 3 4 6" xfId="11416" xr:uid="{00000000-0005-0000-0000-0000A92C0000}"/>
    <cellStyle name="Normal 5 3 4 6 3" xfId="26511" xr:uid="{00000000-0005-0000-0000-0000A3670000}"/>
    <cellStyle name="Normal 5 3 4 7" xfId="6395" xr:uid="{00000000-0005-0000-0000-00000C190000}"/>
    <cellStyle name="Normal 5 3 4 7 3" xfId="21494" xr:uid="{00000000-0005-0000-0000-00000A540000}"/>
    <cellStyle name="Normal 5 3 4 9" xfId="16481" xr:uid="{00000000-0005-0000-0000-000075400000}"/>
    <cellStyle name="Normal 5 3 5" xfId="1530" xr:uid="{00000000-0005-0000-0000-00000A060000}"/>
    <cellStyle name="Normal 5 3 5 2" xfId="2371" xr:uid="{00000000-0005-0000-0000-000053090000}"/>
    <cellStyle name="Normal 5 3 5 2 2" xfId="4060" xr:uid="{00000000-0005-0000-0000-0000ED0F0000}"/>
    <cellStyle name="Normal 5 3 5 2 2 2" xfId="14133" xr:uid="{00000000-0005-0000-0000-000046370000}"/>
    <cellStyle name="Normal 5 3 5 2 2 2 3" xfId="29228" xr:uid="{00000000-0005-0000-0000-000040720000}"/>
    <cellStyle name="Normal 5 3 5 2 2 3" xfId="9113" xr:uid="{00000000-0005-0000-0000-0000AA230000}"/>
    <cellStyle name="Normal 5 3 5 2 2 3 3" xfId="24211" xr:uid="{00000000-0005-0000-0000-0000A75E0000}"/>
    <cellStyle name="Normal 5 3 5 2 2 5" xfId="19198" xr:uid="{00000000-0005-0000-0000-0000124B0000}"/>
    <cellStyle name="Normal 5 3 5 2 3" xfId="5752" xr:uid="{00000000-0005-0000-0000-000089160000}"/>
    <cellStyle name="Normal 5 3 5 2 3 2" xfId="15804" xr:uid="{00000000-0005-0000-0000-0000CD3D0000}"/>
    <cellStyle name="Normal 5 3 5 2 3 2 3" xfId="30899" xr:uid="{00000000-0005-0000-0000-0000C7780000}"/>
    <cellStyle name="Normal 5 3 5 2 3 3" xfId="10784" xr:uid="{00000000-0005-0000-0000-0000312A0000}"/>
    <cellStyle name="Normal 5 3 5 2 3 3 3" xfId="25882" xr:uid="{00000000-0005-0000-0000-00002E650000}"/>
    <cellStyle name="Normal 5 3 5 2 3 5" xfId="20869" xr:uid="{00000000-0005-0000-0000-000099510000}"/>
    <cellStyle name="Normal 5 3 5 2 4" xfId="12462" xr:uid="{00000000-0005-0000-0000-0000BF300000}"/>
    <cellStyle name="Normal 5 3 5 2 4 3" xfId="27557" xr:uid="{00000000-0005-0000-0000-0000B96B0000}"/>
    <cellStyle name="Normal 5 3 5 2 5" xfId="7441" xr:uid="{00000000-0005-0000-0000-0000221D0000}"/>
    <cellStyle name="Normal 5 3 5 2 5 3" xfId="22540" xr:uid="{00000000-0005-0000-0000-000020580000}"/>
    <cellStyle name="Normal 5 3 5 2 7" xfId="17527" xr:uid="{00000000-0005-0000-0000-00008B440000}"/>
    <cellStyle name="Normal 5 3 5 3" xfId="3223" xr:uid="{00000000-0005-0000-0000-0000A80C0000}"/>
    <cellStyle name="Normal 5 3 5 3 2" xfId="13297" xr:uid="{00000000-0005-0000-0000-000002340000}"/>
    <cellStyle name="Normal 5 3 5 3 2 3" xfId="28392" xr:uid="{00000000-0005-0000-0000-0000FC6E0000}"/>
    <cellStyle name="Normal 5 3 5 3 3" xfId="8277" xr:uid="{00000000-0005-0000-0000-000066200000}"/>
    <cellStyle name="Normal 5 3 5 3 3 3" xfId="23375" xr:uid="{00000000-0005-0000-0000-0000635B0000}"/>
    <cellStyle name="Normal 5 3 5 3 5" xfId="18362" xr:uid="{00000000-0005-0000-0000-0000CE470000}"/>
    <cellStyle name="Normal 5 3 5 4" xfId="4916" xr:uid="{00000000-0005-0000-0000-000045130000}"/>
    <cellStyle name="Normal 5 3 5 4 2" xfId="14968" xr:uid="{00000000-0005-0000-0000-0000893A0000}"/>
    <cellStyle name="Normal 5 3 5 4 2 3" xfId="30063" xr:uid="{00000000-0005-0000-0000-000083750000}"/>
    <cellStyle name="Normal 5 3 5 4 3" xfId="9948" xr:uid="{00000000-0005-0000-0000-0000ED260000}"/>
    <cellStyle name="Normal 5 3 5 4 3 3" xfId="25046" xr:uid="{00000000-0005-0000-0000-0000EA610000}"/>
    <cellStyle name="Normal 5 3 5 4 5" xfId="20033" xr:uid="{00000000-0005-0000-0000-0000554E0000}"/>
    <cellStyle name="Normal 5 3 5 5" xfId="11626" xr:uid="{00000000-0005-0000-0000-00007B2D0000}"/>
    <cellStyle name="Normal 5 3 5 5 3" xfId="26721" xr:uid="{00000000-0005-0000-0000-000075680000}"/>
    <cellStyle name="Normal 5 3 5 6" xfId="6605" xr:uid="{00000000-0005-0000-0000-0000DE190000}"/>
    <cellStyle name="Normal 5 3 5 6 3" xfId="21704" xr:uid="{00000000-0005-0000-0000-0000DC540000}"/>
    <cellStyle name="Normal 5 3 5 8" xfId="16691" xr:uid="{00000000-0005-0000-0000-000047410000}"/>
    <cellStyle name="Normal 5 3 6" xfId="1951" xr:uid="{00000000-0005-0000-0000-0000AF070000}"/>
    <cellStyle name="Normal 5 3 6 2" xfId="3642" xr:uid="{00000000-0005-0000-0000-00004B0E0000}"/>
    <cellStyle name="Normal 5 3 6 2 2" xfId="13715" xr:uid="{00000000-0005-0000-0000-0000A4350000}"/>
    <cellStyle name="Normal 5 3 6 2 2 3" xfId="28810" xr:uid="{00000000-0005-0000-0000-00009E700000}"/>
    <cellStyle name="Normal 5 3 6 2 3" xfId="8695" xr:uid="{00000000-0005-0000-0000-000008220000}"/>
    <cellStyle name="Normal 5 3 6 2 3 3" xfId="23793" xr:uid="{00000000-0005-0000-0000-0000055D0000}"/>
    <cellStyle name="Normal 5 3 6 2 5" xfId="18780" xr:uid="{00000000-0005-0000-0000-000070490000}"/>
    <cellStyle name="Normal 5 3 6 3" xfId="5334" xr:uid="{00000000-0005-0000-0000-0000E7140000}"/>
    <cellStyle name="Normal 5 3 6 3 2" xfId="15386" xr:uid="{00000000-0005-0000-0000-00002B3C0000}"/>
    <cellStyle name="Normal 5 3 6 3 2 3" xfId="30481" xr:uid="{00000000-0005-0000-0000-000025770000}"/>
    <cellStyle name="Normal 5 3 6 3 3" xfId="10366" xr:uid="{00000000-0005-0000-0000-00008F280000}"/>
    <cellStyle name="Normal 5 3 6 3 3 3" xfId="25464" xr:uid="{00000000-0005-0000-0000-00008C630000}"/>
    <cellStyle name="Normal 5 3 6 3 5" xfId="20451" xr:uid="{00000000-0005-0000-0000-0000F74F0000}"/>
    <cellStyle name="Normal 5 3 6 4" xfId="12044" xr:uid="{00000000-0005-0000-0000-00001D2F0000}"/>
    <cellStyle name="Normal 5 3 6 4 3" xfId="27139" xr:uid="{00000000-0005-0000-0000-0000176A0000}"/>
    <cellStyle name="Normal 5 3 6 5" xfId="7023" xr:uid="{00000000-0005-0000-0000-0000801B0000}"/>
    <cellStyle name="Normal 5 3 6 5 3" xfId="22122" xr:uid="{00000000-0005-0000-0000-00007E560000}"/>
    <cellStyle name="Normal 5 3 6 7" xfId="17109" xr:uid="{00000000-0005-0000-0000-0000E9420000}"/>
    <cellStyle name="Normal 5 3 7" xfId="2796" xr:uid="{00000000-0005-0000-0000-0000FD0A0000}"/>
    <cellStyle name="Normal 5 3 7 2" xfId="12879" xr:uid="{00000000-0005-0000-0000-000060320000}"/>
    <cellStyle name="Normal 5 3 7 2 3" xfId="27974" xr:uid="{00000000-0005-0000-0000-00005A6D0000}"/>
    <cellStyle name="Normal 5 3 7 3" xfId="7858" xr:uid="{00000000-0005-0000-0000-0000C31E0000}"/>
    <cellStyle name="Normal 5 3 7 3 3" xfId="22957" xr:uid="{00000000-0005-0000-0000-0000C1590000}"/>
    <cellStyle name="Normal 5 3 7 5" xfId="17944" xr:uid="{00000000-0005-0000-0000-00002C460000}"/>
    <cellStyle name="Normal 5 3 8" xfId="4494" xr:uid="{00000000-0005-0000-0000-00009F110000}"/>
    <cellStyle name="Normal 5 3 8 2" xfId="14550" xr:uid="{00000000-0005-0000-0000-0000E7380000}"/>
    <cellStyle name="Normal 5 3 8 2 3" xfId="29645" xr:uid="{00000000-0005-0000-0000-0000E1730000}"/>
    <cellStyle name="Normal 5 3 8 3" xfId="9530" xr:uid="{00000000-0005-0000-0000-00004B250000}"/>
    <cellStyle name="Normal 5 3 8 3 3" xfId="24628" xr:uid="{00000000-0005-0000-0000-000048600000}"/>
    <cellStyle name="Normal 5 3 8 5" xfId="19615" xr:uid="{00000000-0005-0000-0000-0000B34C0000}"/>
    <cellStyle name="Normal 5 3 9" xfId="11206" xr:uid="{00000000-0005-0000-0000-0000D72B0000}"/>
    <cellStyle name="Normal 5 3 9 3" xfId="26303" xr:uid="{00000000-0005-0000-0000-0000D3660000}"/>
    <cellStyle name="Normal 5 4" xfId="31332" xr:uid="{377ABF31-1EA7-475B-BD41-9EEA9F0EC7F1}"/>
    <cellStyle name="Normal 5 5" xfId="31343" xr:uid="{E4815915-2453-4DF1-B3C4-63D2C2982289}"/>
    <cellStyle name="Normal 50" xfId="360" xr:uid="{00000000-0005-0000-0000-000072010000}"/>
    <cellStyle name="Normal 50 2" xfId="856" xr:uid="{00000000-0005-0000-0000-000067030000}"/>
    <cellStyle name="Normal 51" xfId="857" xr:uid="{00000000-0005-0000-0000-000068030000}"/>
    <cellStyle name="Normal 51 10" xfId="6215" xr:uid="{00000000-0005-0000-0000-000058180000}"/>
    <cellStyle name="Normal 51 10 3" xfId="21316" xr:uid="{00000000-0005-0000-0000-000058530000}"/>
    <cellStyle name="Normal 51 12" xfId="16301" xr:uid="{00000000-0005-0000-0000-0000C13F0000}"/>
    <cellStyle name="Normal 51 2" xfId="1180" xr:uid="{00000000-0005-0000-0000-0000AC040000}"/>
    <cellStyle name="Normal 51 2 11" xfId="16355" xr:uid="{00000000-0005-0000-0000-0000F73F0000}"/>
    <cellStyle name="Normal 51 2 2" xfId="1288" xr:uid="{00000000-0005-0000-0000-000018050000}"/>
    <cellStyle name="Normal 51 2 2 10" xfId="16459" xr:uid="{00000000-0005-0000-0000-00005F400000}"/>
    <cellStyle name="Normal 51 2 2 2" xfId="1505" xr:uid="{00000000-0005-0000-0000-0000F1050000}"/>
    <cellStyle name="Normal 51 2 2 2 2" xfId="1926" xr:uid="{00000000-0005-0000-0000-000096070000}"/>
    <cellStyle name="Normal 51 2 2 2 2 2" xfId="2765" xr:uid="{00000000-0005-0000-0000-0000DD0A0000}"/>
    <cellStyle name="Normal 51 2 2 2 2 2 2" xfId="4454" xr:uid="{00000000-0005-0000-0000-000077110000}"/>
    <cellStyle name="Normal 51 2 2 2 2 2 2 2" xfId="14527" xr:uid="{00000000-0005-0000-0000-0000D0380000}"/>
    <cellStyle name="Normal 51 2 2 2 2 2 2 2 3" xfId="29622" xr:uid="{00000000-0005-0000-0000-0000CA730000}"/>
    <cellStyle name="Normal 51 2 2 2 2 2 2 3" xfId="9507" xr:uid="{00000000-0005-0000-0000-000034250000}"/>
    <cellStyle name="Normal 51 2 2 2 2 2 2 3 3" xfId="24605" xr:uid="{00000000-0005-0000-0000-000031600000}"/>
    <cellStyle name="Normal 51 2 2 2 2 2 2 5" xfId="19592" xr:uid="{00000000-0005-0000-0000-00009C4C0000}"/>
    <cellStyle name="Normal 51 2 2 2 2 2 3" xfId="6146" xr:uid="{00000000-0005-0000-0000-000013180000}"/>
    <cellStyle name="Normal 51 2 2 2 2 2 3 2" xfId="16198" xr:uid="{00000000-0005-0000-0000-0000573F0000}"/>
    <cellStyle name="Normal 51 2 2 2 2 2 3 3" xfId="11178" xr:uid="{00000000-0005-0000-0000-0000BB2B0000}"/>
    <cellStyle name="Normal 51 2 2 2 2 2 3 3 3" xfId="26276" xr:uid="{00000000-0005-0000-0000-0000B8660000}"/>
    <cellStyle name="Normal 51 2 2 2 2 2 3 5" xfId="21263" xr:uid="{00000000-0005-0000-0000-000023530000}"/>
    <cellStyle name="Normal 51 2 2 2 2 2 4" xfId="12856" xr:uid="{00000000-0005-0000-0000-000049320000}"/>
    <cellStyle name="Normal 51 2 2 2 2 2 4 3" xfId="27951" xr:uid="{00000000-0005-0000-0000-0000436D0000}"/>
    <cellStyle name="Normal 51 2 2 2 2 2 5" xfId="7835" xr:uid="{00000000-0005-0000-0000-0000AC1E0000}"/>
    <cellStyle name="Normal 51 2 2 2 2 2 5 3" xfId="22934" xr:uid="{00000000-0005-0000-0000-0000AA590000}"/>
    <cellStyle name="Normal 51 2 2 2 2 2 7" xfId="17921" xr:uid="{00000000-0005-0000-0000-000015460000}"/>
    <cellStyle name="Normal 51 2 2 2 2 3" xfId="3617" xr:uid="{00000000-0005-0000-0000-0000320E0000}"/>
    <cellStyle name="Normal 51 2 2 2 2 3 2" xfId="13691" xr:uid="{00000000-0005-0000-0000-00008C350000}"/>
    <cellStyle name="Normal 51 2 2 2 2 3 2 3" xfId="28786" xr:uid="{00000000-0005-0000-0000-000086700000}"/>
    <cellStyle name="Normal 51 2 2 2 2 3 3" xfId="8671" xr:uid="{00000000-0005-0000-0000-0000F0210000}"/>
    <cellStyle name="Normal 51 2 2 2 2 3 3 3" xfId="23769" xr:uid="{00000000-0005-0000-0000-0000ED5C0000}"/>
    <cellStyle name="Normal 51 2 2 2 2 3 5" xfId="18756" xr:uid="{00000000-0005-0000-0000-000058490000}"/>
    <cellStyle name="Normal 51 2 2 2 2 4" xfId="5310" xr:uid="{00000000-0005-0000-0000-0000CF140000}"/>
    <cellStyle name="Normal 51 2 2 2 2 4 2" xfId="15362" xr:uid="{00000000-0005-0000-0000-0000133C0000}"/>
    <cellStyle name="Normal 51 2 2 2 2 4 2 3" xfId="30457" xr:uid="{00000000-0005-0000-0000-00000D770000}"/>
    <cellStyle name="Normal 51 2 2 2 2 4 3" xfId="10342" xr:uid="{00000000-0005-0000-0000-000077280000}"/>
    <cellStyle name="Normal 51 2 2 2 2 4 3 3" xfId="25440" xr:uid="{00000000-0005-0000-0000-000074630000}"/>
    <cellStyle name="Normal 51 2 2 2 2 4 5" xfId="20427" xr:uid="{00000000-0005-0000-0000-0000DF4F0000}"/>
    <cellStyle name="Normal 51 2 2 2 2 5" xfId="12020" xr:uid="{00000000-0005-0000-0000-0000052F0000}"/>
    <cellStyle name="Normal 51 2 2 2 2 5 3" xfId="27115" xr:uid="{00000000-0005-0000-0000-0000FF690000}"/>
    <cellStyle name="Normal 51 2 2 2 2 6" xfId="6999" xr:uid="{00000000-0005-0000-0000-0000681B0000}"/>
    <cellStyle name="Normal 51 2 2 2 2 6 3" xfId="22098" xr:uid="{00000000-0005-0000-0000-000066560000}"/>
    <cellStyle name="Normal 51 2 2 2 2 8" xfId="17085" xr:uid="{00000000-0005-0000-0000-0000D1420000}"/>
    <cellStyle name="Normal 51 2 2 2 3" xfId="2347" xr:uid="{00000000-0005-0000-0000-00003B090000}"/>
    <cellStyle name="Normal 51 2 2 2 3 2" xfId="4036" xr:uid="{00000000-0005-0000-0000-0000D50F0000}"/>
    <cellStyle name="Normal 51 2 2 2 3 2 2" xfId="14109" xr:uid="{00000000-0005-0000-0000-00002E370000}"/>
    <cellStyle name="Normal 51 2 2 2 3 2 2 3" xfId="29204" xr:uid="{00000000-0005-0000-0000-000028720000}"/>
    <cellStyle name="Normal 51 2 2 2 3 2 3" xfId="9089" xr:uid="{00000000-0005-0000-0000-000092230000}"/>
    <cellStyle name="Normal 51 2 2 2 3 2 3 3" xfId="24187" xr:uid="{00000000-0005-0000-0000-00008F5E0000}"/>
    <cellStyle name="Normal 51 2 2 2 3 2 5" xfId="19174" xr:uid="{00000000-0005-0000-0000-0000FA4A0000}"/>
    <cellStyle name="Normal 51 2 2 2 3 3" xfId="5728" xr:uid="{00000000-0005-0000-0000-000071160000}"/>
    <cellStyle name="Normal 51 2 2 2 3 3 2" xfId="15780" xr:uid="{00000000-0005-0000-0000-0000B53D0000}"/>
    <cellStyle name="Normal 51 2 2 2 3 3 2 3" xfId="30875" xr:uid="{00000000-0005-0000-0000-0000AF780000}"/>
    <cellStyle name="Normal 51 2 2 2 3 3 3" xfId="10760" xr:uid="{00000000-0005-0000-0000-0000192A0000}"/>
    <cellStyle name="Normal 51 2 2 2 3 3 3 3" xfId="25858" xr:uid="{00000000-0005-0000-0000-000016650000}"/>
    <cellStyle name="Normal 51 2 2 2 3 3 5" xfId="20845" xr:uid="{00000000-0005-0000-0000-000081510000}"/>
    <cellStyle name="Normal 51 2 2 2 3 4" xfId="12438" xr:uid="{00000000-0005-0000-0000-0000A7300000}"/>
    <cellStyle name="Normal 51 2 2 2 3 4 3" xfId="27533" xr:uid="{00000000-0005-0000-0000-0000A16B0000}"/>
    <cellStyle name="Normal 51 2 2 2 3 5" xfId="7417" xr:uid="{00000000-0005-0000-0000-00000A1D0000}"/>
    <cellStyle name="Normal 51 2 2 2 3 5 3" xfId="22516" xr:uid="{00000000-0005-0000-0000-000008580000}"/>
    <cellStyle name="Normal 51 2 2 2 3 7" xfId="17503" xr:uid="{00000000-0005-0000-0000-000073440000}"/>
    <cellStyle name="Normal 51 2 2 2 4" xfId="3199" xr:uid="{00000000-0005-0000-0000-0000900C0000}"/>
    <cellStyle name="Normal 51 2 2 2 4 2" xfId="13273" xr:uid="{00000000-0005-0000-0000-0000EA330000}"/>
    <cellStyle name="Normal 51 2 2 2 4 2 3" xfId="28368" xr:uid="{00000000-0005-0000-0000-0000E46E0000}"/>
    <cellStyle name="Normal 51 2 2 2 4 3" xfId="8253" xr:uid="{00000000-0005-0000-0000-00004E200000}"/>
    <cellStyle name="Normal 51 2 2 2 4 3 3" xfId="23351" xr:uid="{00000000-0005-0000-0000-00004B5B0000}"/>
    <cellStyle name="Normal 51 2 2 2 4 5" xfId="18338" xr:uid="{00000000-0005-0000-0000-0000B6470000}"/>
    <cellStyle name="Normal 51 2 2 2 5" xfId="4892" xr:uid="{00000000-0005-0000-0000-00002D130000}"/>
    <cellStyle name="Normal 51 2 2 2 5 2" xfId="14944" xr:uid="{00000000-0005-0000-0000-0000713A0000}"/>
    <cellStyle name="Normal 51 2 2 2 5 2 3" xfId="30039" xr:uid="{00000000-0005-0000-0000-00006B750000}"/>
    <cellStyle name="Normal 51 2 2 2 5 3" xfId="9924" xr:uid="{00000000-0005-0000-0000-0000D5260000}"/>
    <cellStyle name="Normal 51 2 2 2 5 3 3" xfId="25022" xr:uid="{00000000-0005-0000-0000-0000D2610000}"/>
    <cellStyle name="Normal 51 2 2 2 5 5" xfId="20009" xr:uid="{00000000-0005-0000-0000-00003D4E0000}"/>
    <cellStyle name="Normal 51 2 2 2 6" xfId="11602" xr:uid="{00000000-0005-0000-0000-0000632D0000}"/>
    <cellStyle name="Normal 51 2 2 2 6 3" xfId="26697" xr:uid="{00000000-0005-0000-0000-00005D680000}"/>
    <cellStyle name="Normal 51 2 2 2 7" xfId="6581" xr:uid="{00000000-0005-0000-0000-0000C6190000}"/>
    <cellStyle name="Normal 51 2 2 2 7 3" xfId="21680" xr:uid="{00000000-0005-0000-0000-0000C4540000}"/>
    <cellStyle name="Normal 51 2 2 2 9" xfId="16667" xr:uid="{00000000-0005-0000-0000-00002F410000}"/>
    <cellStyle name="Normal 51 2 2 3" xfId="1718" xr:uid="{00000000-0005-0000-0000-0000C6060000}"/>
    <cellStyle name="Normal 51 2 2 3 2" xfId="2557" xr:uid="{00000000-0005-0000-0000-00000D0A0000}"/>
    <cellStyle name="Normal 51 2 2 3 2 2" xfId="4246" xr:uid="{00000000-0005-0000-0000-0000A7100000}"/>
    <cellStyle name="Normal 51 2 2 3 2 2 2" xfId="14319" xr:uid="{00000000-0005-0000-0000-000000380000}"/>
    <cellStyle name="Normal 51 2 2 3 2 2 2 3" xfId="29414" xr:uid="{00000000-0005-0000-0000-0000FA720000}"/>
    <cellStyle name="Normal 51 2 2 3 2 2 3" xfId="9299" xr:uid="{00000000-0005-0000-0000-000064240000}"/>
    <cellStyle name="Normal 51 2 2 3 2 2 3 3" xfId="24397" xr:uid="{00000000-0005-0000-0000-0000615F0000}"/>
    <cellStyle name="Normal 51 2 2 3 2 2 5" xfId="19384" xr:uid="{00000000-0005-0000-0000-0000CC4B0000}"/>
    <cellStyle name="Normal 51 2 2 3 2 3" xfId="5938" xr:uid="{00000000-0005-0000-0000-000043170000}"/>
    <cellStyle name="Normal 51 2 2 3 2 3 2" xfId="15990" xr:uid="{00000000-0005-0000-0000-0000873E0000}"/>
    <cellStyle name="Normal 51 2 2 3 2 3 2 3" xfId="31085" xr:uid="{00000000-0005-0000-0000-000081790000}"/>
    <cellStyle name="Normal 51 2 2 3 2 3 3" xfId="10970" xr:uid="{00000000-0005-0000-0000-0000EB2A0000}"/>
    <cellStyle name="Normal 51 2 2 3 2 3 3 3" xfId="26068" xr:uid="{00000000-0005-0000-0000-0000E8650000}"/>
    <cellStyle name="Normal 51 2 2 3 2 3 5" xfId="21055" xr:uid="{00000000-0005-0000-0000-000053520000}"/>
    <cellStyle name="Normal 51 2 2 3 2 4" xfId="12648" xr:uid="{00000000-0005-0000-0000-000079310000}"/>
    <cellStyle name="Normal 51 2 2 3 2 4 3" xfId="27743" xr:uid="{00000000-0005-0000-0000-0000736C0000}"/>
    <cellStyle name="Normal 51 2 2 3 2 5" xfId="7627" xr:uid="{00000000-0005-0000-0000-0000DC1D0000}"/>
    <cellStyle name="Normal 51 2 2 3 2 5 3" xfId="22726" xr:uid="{00000000-0005-0000-0000-0000DA580000}"/>
    <cellStyle name="Normal 51 2 2 3 2 7" xfId="17713" xr:uid="{00000000-0005-0000-0000-000045450000}"/>
    <cellStyle name="Normal 51 2 2 3 3" xfId="3409" xr:uid="{00000000-0005-0000-0000-0000620D0000}"/>
    <cellStyle name="Normal 51 2 2 3 3 2" xfId="13483" xr:uid="{00000000-0005-0000-0000-0000BC340000}"/>
    <cellStyle name="Normal 51 2 2 3 3 2 3" xfId="28578" xr:uid="{00000000-0005-0000-0000-0000B66F0000}"/>
    <cellStyle name="Normal 51 2 2 3 3 3" xfId="8463" xr:uid="{00000000-0005-0000-0000-000020210000}"/>
    <cellStyle name="Normal 51 2 2 3 3 3 3" xfId="23561" xr:uid="{00000000-0005-0000-0000-00001D5C0000}"/>
    <cellStyle name="Normal 51 2 2 3 3 5" xfId="18548" xr:uid="{00000000-0005-0000-0000-000088480000}"/>
    <cellStyle name="Normal 51 2 2 3 4" xfId="5102" xr:uid="{00000000-0005-0000-0000-0000FF130000}"/>
    <cellStyle name="Normal 51 2 2 3 4 2" xfId="15154" xr:uid="{00000000-0005-0000-0000-0000433B0000}"/>
    <cellStyle name="Normal 51 2 2 3 4 2 3" xfId="30249" xr:uid="{00000000-0005-0000-0000-00003D760000}"/>
    <cellStyle name="Normal 51 2 2 3 4 3" xfId="10134" xr:uid="{00000000-0005-0000-0000-0000A7270000}"/>
    <cellStyle name="Normal 51 2 2 3 4 3 3" xfId="25232" xr:uid="{00000000-0005-0000-0000-0000A4620000}"/>
    <cellStyle name="Normal 51 2 2 3 4 5" xfId="20219" xr:uid="{00000000-0005-0000-0000-00000F4F0000}"/>
    <cellStyle name="Normal 51 2 2 3 5" xfId="11812" xr:uid="{00000000-0005-0000-0000-0000352E0000}"/>
    <cellStyle name="Normal 51 2 2 3 5 3" xfId="26907" xr:uid="{00000000-0005-0000-0000-00002F690000}"/>
    <cellStyle name="Normal 51 2 2 3 6" xfId="6791" xr:uid="{00000000-0005-0000-0000-0000981A0000}"/>
    <cellStyle name="Normal 51 2 2 3 6 3" xfId="21890" xr:uid="{00000000-0005-0000-0000-000096550000}"/>
    <cellStyle name="Normal 51 2 2 3 8" xfId="16877" xr:uid="{00000000-0005-0000-0000-000001420000}"/>
    <cellStyle name="Normal 51 2 2 4" xfId="2139" xr:uid="{00000000-0005-0000-0000-00006B080000}"/>
    <cellStyle name="Normal 51 2 2 4 2" xfId="3828" xr:uid="{00000000-0005-0000-0000-0000050F0000}"/>
    <cellStyle name="Normal 51 2 2 4 2 2" xfId="13901" xr:uid="{00000000-0005-0000-0000-00005E360000}"/>
    <cellStyle name="Normal 51 2 2 4 2 2 3" xfId="28996" xr:uid="{00000000-0005-0000-0000-000058710000}"/>
    <cellStyle name="Normal 51 2 2 4 2 3" xfId="8881" xr:uid="{00000000-0005-0000-0000-0000C2220000}"/>
    <cellStyle name="Normal 51 2 2 4 2 3 3" xfId="23979" xr:uid="{00000000-0005-0000-0000-0000BF5D0000}"/>
    <cellStyle name="Normal 51 2 2 4 2 5" xfId="18966" xr:uid="{00000000-0005-0000-0000-00002A4A0000}"/>
    <cellStyle name="Normal 51 2 2 4 3" xfId="5520" xr:uid="{00000000-0005-0000-0000-0000A1150000}"/>
    <cellStyle name="Normal 51 2 2 4 3 2" xfId="15572" xr:uid="{00000000-0005-0000-0000-0000E53C0000}"/>
    <cellStyle name="Normal 51 2 2 4 3 2 3" xfId="30667" xr:uid="{00000000-0005-0000-0000-0000DF770000}"/>
    <cellStyle name="Normal 51 2 2 4 3 3" xfId="10552" xr:uid="{00000000-0005-0000-0000-000049290000}"/>
    <cellStyle name="Normal 51 2 2 4 3 3 3" xfId="25650" xr:uid="{00000000-0005-0000-0000-000046640000}"/>
    <cellStyle name="Normal 51 2 2 4 3 5" xfId="20637" xr:uid="{00000000-0005-0000-0000-0000B1500000}"/>
    <cellStyle name="Normal 51 2 2 4 4" xfId="12230" xr:uid="{00000000-0005-0000-0000-0000D72F0000}"/>
    <cellStyle name="Normal 51 2 2 4 4 3" xfId="27325" xr:uid="{00000000-0005-0000-0000-0000D16A0000}"/>
    <cellStyle name="Normal 51 2 2 4 5" xfId="7209" xr:uid="{00000000-0005-0000-0000-00003A1C0000}"/>
    <cellStyle name="Normal 51 2 2 4 5 3" xfId="22308" xr:uid="{00000000-0005-0000-0000-000038570000}"/>
    <cellStyle name="Normal 51 2 2 4 7" xfId="17295" xr:uid="{00000000-0005-0000-0000-0000A3430000}"/>
    <cellStyle name="Normal 51 2 2 5" xfId="2991" xr:uid="{00000000-0005-0000-0000-0000C00B0000}"/>
    <cellStyle name="Normal 51 2 2 5 2" xfId="13065" xr:uid="{00000000-0005-0000-0000-00001A330000}"/>
    <cellStyle name="Normal 51 2 2 5 2 3" xfId="28160" xr:uid="{00000000-0005-0000-0000-0000146E0000}"/>
    <cellStyle name="Normal 51 2 2 5 3" xfId="8045" xr:uid="{00000000-0005-0000-0000-00007E1F0000}"/>
    <cellStyle name="Normal 51 2 2 5 3 3" xfId="23143" xr:uid="{00000000-0005-0000-0000-00007B5A0000}"/>
    <cellStyle name="Normal 51 2 2 5 5" xfId="18130" xr:uid="{00000000-0005-0000-0000-0000E6460000}"/>
    <cellStyle name="Normal 51 2 2 6" xfId="4684" xr:uid="{00000000-0005-0000-0000-00005D120000}"/>
    <cellStyle name="Normal 51 2 2 6 2" xfId="14736" xr:uid="{00000000-0005-0000-0000-0000A1390000}"/>
    <cellStyle name="Normal 51 2 2 6 2 3" xfId="29831" xr:uid="{00000000-0005-0000-0000-00009B740000}"/>
    <cellStyle name="Normal 51 2 2 6 3" xfId="9716" xr:uid="{00000000-0005-0000-0000-000005260000}"/>
    <cellStyle name="Normal 51 2 2 6 3 3" xfId="24814" xr:uid="{00000000-0005-0000-0000-000002610000}"/>
    <cellStyle name="Normal 51 2 2 6 5" xfId="19801" xr:uid="{00000000-0005-0000-0000-00006D4D0000}"/>
    <cellStyle name="Normal 51 2 2 7" xfId="11394" xr:uid="{00000000-0005-0000-0000-0000932C0000}"/>
    <cellStyle name="Normal 51 2 2 7 3" xfId="26489" xr:uid="{00000000-0005-0000-0000-00008D670000}"/>
    <cellStyle name="Normal 51 2 2 8" xfId="6373" xr:uid="{00000000-0005-0000-0000-0000F6180000}"/>
    <cellStyle name="Normal 51 2 2 8 3" xfId="21472" xr:uid="{00000000-0005-0000-0000-0000F4530000}"/>
    <cellStyle name="Normal 51 2 3" xfId="1401" xr:uid="{00000000-0005-0000-0000-000089050000}"/>
    <cellStyle name="Normal 51 2 3 2" xfId="1822" xr:uid="{00000000-0005-0000-0000-00002E070000}"/>
    <cellStyle name="Normal 51 2 3 2 2" xfId="2661" xr:uid="{00000000-0005-0000-0000-0000750A0000}"/>
    <cellStyle name="Normal 51 2 3 2 2 2" xfId="4350" xr:uid="{00000000-0005-0000-0000-00000F110000}"/>
    <cellStyle name="Normal 51 2 3 2 2 2 2" xfId="14423" xr:uid="{00000000-0005-0000-0000-000068380000}"/>
    <cellStyle name="Normal 51 2 3 2 2 2 2 3" xfId="29518" xr:uid="{00000000-0005-0000-0000-000062730000}"/>
    <cellStyle name="Normal 51 2 3 2 2 2 3" xfId="9403" xr:uid="{00000000-0005-0000-0000-0000CC240000}"/>
    <cellStyle name="Normal 51 2 3 2 2 2 3 3" xfId="24501" xr:uid="{00000000-0005-0000-0000-0000C95F0000}"/>
    <cellStyle name="Normal 51 2 3 2 2 2 5" xfId="19488" xr:uid="{00000000-0005-0000-0000-0000344C0000}"/>
    <cellStyle name="Normal 51 2 3 2 2 3" xfId="6042" xr:uid="{00000000-0005-0000-0000-0000AB170000}"/>
    <cellStyle name="Normal 51 2 3 2 2 3 2" xfId="16094" xr:uid="{00000000-0005-0000-0000-0000EF3E0000}"/>
    <cellStyle name="Normal 51 2 3 2 2 3 2 3" xfId="31189" xr:uid="{00000000-0005-0000-0000-0000E9790000}"/>
    <cellStyle name="Normal 51 2 3 2 2 3 3" xfId="11074" xr:uid="{00000000-0005-0000-0000-0000532B0000}"/>
    <cellStyle name="Normal 51 2 3 2 2 3 3 3" xfId="26172" xr:uid="{00000000-0005-0000-0000-000050660000}"/>
    <cellStyle name="Normal 51 2 3 2 2 3 5" xfId="21159" xr:uid="{00000000-0005-0000-0000-0000BB520000}"/>
    <cellStyle name="Normal 51 2 3 2 2 4" xfId="12752" xr:uid="{00000000-0005-0000-0000-0000E1310000}"/>
    <cellStyle name="Normal 51 2 3 2 2 4 3" xfId="27847" xr:uid="{00000000-0005-0000-0000-0000DB6C0000}"/>
    <cellStyle name="Normal 51 2 3 2 2 5" xfId="7731" xr:uid="{00000000-0005-0000-0000-0000441E0000}"/>
    <cellStyle name="Normal 51 2 3 2 2 5 3" xfId="22830" xr:uid="{00000000-0005-0000-0000-000042590000}"/>
    <cellStyle name="Normal 51 2 3 2 2 7" xfId="17817" xr:uid="{00000000-0005-0000-0000-0000AD450000}"/>
    <cellStyle name="Normal 51 2 3 2 3" xfId="3513" xr:uid="{00000000-0005-0000-0000-0000CA0D0000}"/>
    <cellStyle name="Normal 51 2 3 2 3 2" xfId="13587" xr:uid="{00000000-0005-0000-0000-000024350000}"/>
    <cellStyle name="Normal 51 2 3 2 3 2 3" xfId="28682" xr:uid="{00000000-0005-0000-0000-00001E700000}"/>
    <cellStyle name="Normal 51 2 3 2 3 3" xfId="8567" xr:uid="{00000000-0005-0000-0000-000088210000}"/>
    <cellStyle name="Normal 51 2 3 2 3 3 3" xfId="23665" xr:uid="{00000000-0005-0000-0000-0000855C0000}"/>
    <cellStyle name="Normal 51 2 3 2 3 5" xfId="18652" xr:uid="{00000000-0005-0000-0000-0000F0480000}"/>
    <cellStyle name="Normal 51 2 3 2 4" xfId="5206" xr:uid="{00000000-0005-0000-0000-000067140000}"/>
    <cellStyle name="Normal 51 2 3 2 4 2" xfId="15258" xr:uid="{00000000-0005-0000-0000-0000AB3B0000}"/>
    <cellStyle name="Normal 51 2 3 2 4 2 3" xfId="30353" xr:uid="{00000000-0005-0000-0000-0000A5760000}"/>
    <cellStyle name="Normal 51 2 3 2 4 3" xfId="10238" xr:uid="{00000000-0005-0000-0000-00000F280000}"/>
    <cellStyle name="Normal 51 2 3 2 4 3 3" xfId="25336" xr:uid="{00000000-0005-0000-0000-00000C630000}"/>
    <cellStyle name="Normal 51 2 3 2 4 5" xfId="20323" xr:uid="{00000000-0005-0000-0000-0000774F0000}"/>
    <cellStyle name="Normal 51 2 3 2 5" xfId="11916" xr:uid="{00000000-0005-0000-0000-00009D2E0000}"/>
    <cellStyle name="Normal 51 2 3 2 5 3" xfId="27011" xr:uid="{00000000-0005-0000-0000-000097690000}"/>
    <cellStyle name="Normal 51 2 3 2 6" xfId="6895" xr:uid="{00000000-0005-0000-0000-0000001B0000}"/>
    <cellStyle name="Normal 51 2 3 2 6 3" xfId="21994" xr:uid="{00000000-0005-0000-0000-0000FE550000}"/>
    <cellStyle name="Normal 51 2 3 2 8" xfId="16981" xr:uid="{00000000-0005-0000-0000-000069420000}"/>
    <cellStyle name="Normal 51 2 3 3" xfId="2243" xr:uid="{00000000-0005-0000-0000-0000D3080000}"/>
    <cellStyle name="Normal 51 2 3 3 2" xfId="3932" xr:uid="{00000000-0005-0000-0000-00006D0F0000}"/>
    <cellStyle name="Normal 51 2 3 3 2 2" xfId="14005" xr:uid="{00000000-0005-0000-0000-0000C6360000}"/>
    <cellStyle name="Normal 51 2 3 3 2 2 3" xfId="29100" xr:uid="{00000000-0005-0000-0000-0000C0710000}"/>
    <cellStyle name="Normal 51 2 3 3 2 3" xfId="8985" xr:uid="{00000000-0005-0000-0000-00002A230000}"/>
    <cellStyle name="Normal 51 2 3 3 2 3 3" xfId="24083" xr:uid="{00000000-0005-0000-0000-0000275E0000}"/>
    <cellStyle name="Normal 51 2 3 3 2 5" xfId="19070" xr:uid="{00000000-0005-0000-0000-0000924A0000}"/>
    <cellStyle name="Normal 51 2 3 3 3" xfId="5624" xr:uid="{00000000-0005-0000-0000-000009160000}"/>
    <cellStyle name="Normal 51 2 3 3 3 2" xfId="15676" xr:uid="{00000000-0005-0000-0000-00004D3D0000}"/>
    <cellStyle name="Normal 51 2 3 3 3 2 3" xfId="30771" xr:uid="{00000000-0005-0000-0000-000047780000}"/>
    <cellStyle name="Normal 51 2 3 3 3 3" xfId="10656" xr:uid="{00000000-0005-0000-0000-0000B1290000}"/>
    <cellStyle name="Normal 51 2 3 3 3 3 3" xfId="25754" xr:uid="{00000000-0005-0000-0000-0000AE640000}"/>
    <cellStyle name="Normal 51 2 3 3 3 5" xfId="20741" xr:uid="{00000000-0005-0000-0000-000019510000}"/>
    <cellStyle name="Normal 51 2 3 3 4" xfId="12334" xr:uid="{00000000-0005-0000-0000-00003F300000}"/>
    <cellStyle name="Normal 51 2 3 3 4 3" xfId="27429" xr:uid="{00000000-0005-0000-0000-0000396B0000}"/>
    <cellStyle name="Normal 51 2 3 3 5" xfId="7313" xr:uid="{00000000-0005-0000-0000-0000A21C0000}"/>
    <cellStyle name="Normal 51 2 3 3 5 3" xfId="22412" xr:uid="{00000000-0005-0000-0000-0000A0570000}"/>
    <cellStyle name="Normal 51 2 3 3 7" xfId="17399" xr:uid="{00000000-0005-0000-0000-00000B440000}"/>
    <cellStyle name="Normal 51 2 3 4" xfId="3095" xr:uid="{00000000-0005-0000-0000-0000280C0000}"/>
    <cellStyle name="Normal 51 2 3 4 2" xfId="13169" xr:uid="{00000000-0005-0000-0000-000082330000}"/>
    <cellStyle name="Normal 51 2 3 4 2 3" xfId="28264" xr:uid="{00000000-0005-0000-0000-00007C6E0000}"/>
    <cellStyle name="Normal 51 2 3 4 3" xfId="8149" xr:uid="{00000000-0005-0000-0000-0000E61F0000}"/>
    <cellStyle name="Normal 51 2 3 4 3 3" xfId="23247" xr:uid="{00000000-0005-0000-0000-0000E35A0000}"/>
    <cellStyle name="Normal 51 2 3 4 5" xfId="18234" xr:uid="{00000000-0005-0000-0000-00004E470000}"/>
    <cellStyle name="Normal 51 2 3 5" xfId="4788" xr:uid="{00000000-0005-0000-0000-0000C5120000}"/>
    <cellStyle name="Normal 51 2 3 5 2" xfId="14840" xr:uid="{00000000-0005-0000-0000-0000093A0000}"/>
    <cellStyle name="Normal 51 2 3 5 2 3" xfId="29935" xr:uid="{00000000-0005-0000-0000-000003750000}"/>
    <cellStyle name="Normal 51 2 3 5 3" xfId="9820" xr:uid="{00000000-0005-0000-0000-00006D260000}"/>
    <cellStyle name="Normal 51 2 3 5 3 3" xfId="24918" xr:uid="{00000000-0005-0000-0000-00006A610000}"/>
    <cellStyle name="Normal 51 2 3 5 5" xfId="19905" xr:uid="{00000000-0005-0000-0000-0000D54D0000}"/>
    <cellStyle name="Normal 51 2 3 6" xfId="11498" xr:uid="{00000000-0005-0000-0000-0000FB2C0000}"/>
    <cellStyle name="Normal 51 2 3 6 3" xfId="26593" xr:uid="{00000000-0005-0000-0000-0000F5670000}"/>
    <cellStyle name="Normal 51 2 3 7" xfId="6477" xr:uid="{00000000-0005-0000-0000-00005E190000}"/>
    <cellStyle name="Normal 51 2 3 7 3" xfId="21576" xr:uid="{00000000-0005-0000-0000-00005C540000}"/>
    <cellStyle name="Normal 51 2 3 9" xfId="16563" xr:uid="{00000000-0005-0000-0000-0000C7400000}"/>
    <cellStyle name="Normal 51 2 4" xfId="1614" xr:uid="{00000000-0005-0000-0000-00005E060000}"/>
    <cellStyle name="Normal 51 2 4 2" xfId="2453" xr:uid="{00000000-0005-0000-0000-0000A5090000}"/>
    <cellStyle name="Normal 51 2 4 2 2" xfId="4142" xr:uid="{00000000-0005-0000-0000-00003F100000}"/>
    <cellStyle name="Normal 51 2 4 2 2 2" xfId="14215" xr:uid="{00000000-0005-0000-0000-000098370000}"/>
    <cellStyle name="Normal 51 2 4 2 2 2 3" xfId="29310" xr:uid="{00000000-0005-0000-0000-000092720000}"/>
    <cellStyle name="Normal 51 2 4 2 2 3" xfId="9195" xr:uid="{00000000-0005-0000-0000-0000FC230000}"/>
    <cellStyle name="Normal 51 2 4 2 2 3 3" xfId="24293" xr:uid="{00000000-0005-0000-0000-0000F95E0000}"/>
    <cellStyle name="Normal 51 2 4 2 2 5" xfId="19280" xr:uid="{00000000-0005-0000-0000-0000644B0000}"/>
    <cellStyle name="Normal 51 2 4 2 3" xfId="5834" xr:uid="{00000000-0005-0000-0000-0000DB160000}"/>
    <cellStyle name="Normal 51 2 4 2 3 2" xfId="15886" xr:uid="{00000000-0005-0000-0000-00001F3E0000}"/>
    <cellStyle name="Normal 51 2 4 2 3 2 3" xfId="30981" xr:uid="{00000000-0005-0000-0000-000019790000}"/>
    <cellStyle name="Normal 51 2 4 2 3 3" xfId="10866" xr:uid="{00000000-0005-0000-0000-0000832A0000}"/>
    <cellStyle name="Normal 51 2 4 2 3 3 3" xfId="25964" xr:uid="{00000000-0005-0000-0000-000080650000}"/>
    <cellStyle name="Normal 51 2 4 2 3 5" xfId="20951" xr:uid="{00000000-0005-0000-0000-0000EB510000}"/>
    <cellStyle name="Normal 51 2 4 2 4" xfId="12544" xr:uid="{00000000-0005-0000-0000-000011310000}"/>
    <cellStyle name="Normal 51 2 4 2 4 3" xfId="27639" xr:uid="{00000000-0005-0000-0000-00000B6C0000}"/>
    <cellStyle name="Normal 51 2 4 2 5" xfId="7523" xr:uid="{00000000-0005-0000-0000-0000741D0000}"/>
    <cellStyle name="Normal 51 2 4 2 5 3" xfId="22622" xr:uid="{00000000-0005-0000-0000-000072580000}"/>
    <cellStyle name="Normal 51 2 4 2 7" xfId="17609" xr:uid="{00000000-0005-0000-0000-0000DD440000}"/>
    <cellStyle name="Normal 51 2 4 3" xfId="3305" xr:uid="{00000000-0005-0000-0000-0000FA0C0000}"/>
    <cellStyle name="Normal 51 2 4 3 2" xfId="13379" xr:uid="{00000000-0005-0000-0000-000054340000}"/>
    <cellStyle name="Normal 51 2 4 3 2 3" xfId="28474" xr:uid="{00000000-0005-0000-0000-00004E6F0000}"/>
    <cellStyle name="Normal 51 2 4 3 3" xfId="8359" xr:uid="{00000000-0005-0000-0000-0000B8200000}"/>
    <cellStyle name="Normal 51 2 4 3 3 3" xfId="23457" xr:uid="{00000000-0005-0000-0000-0000B55B0000}"/>
    <cellStyle name="Normal 51 2 4 3 5" xfId="18444" xr:uid="{00000000-0005-0000-0000-000020480000}"/>
    <cellStyle name="Normal 51 2 4 4" xfId="4998" xr:uid="{00000000-0005-0000-0000-000097130000}"/>
    <cellStyle name="Normal 51 2 4 4 2" xfId="15050" xr:uid="{00000000-0005-0000-0000-0000DB3A0000}"/>
    <cellStyle name="Normal 51 2 4 4 2 3" xfId="30145" xr:uid="{00000000-0005-0000-0000-0000D5750000}"/>
    <cellStyle name="Normal 51 2 4 4 3" xfId="10030" xr:uid="{00000000-0005-0000-0000-00003F270000}"/>
    <cellStyle name="Normal 51 2 4 4 3 3" xfId="25128" xr:uid="{00000000-0005-0000-0000-00003C620000}"/>
    <cellStyle name="Normal 51 2 4 4 5" xfId="20115" xr:uid="{00000000-0005-0000-0000-0000A74E0000}"/>
    <cellStyle name="Normal 51 2 4 5" xfId="11708" xr:uid="{00000000-0005-0000-0000-0000CD2D0000}"/>
    <cellStyle name="Normal 51 2 4 5 3" xfId="26803" xr:uid="{00000000-0005-0000-0000-0000C7680000}"/>
    <cellStyle name="Normal 51 2 4 6" xfId="6687" xr:uid="{00000000-0005-0000-0000-0000301A0000}"/>
    <cellStyle name="Normal 51 2 4 6 3" xfId="21786" xr:uid="{00000000-0005-0000-0000-00002E550000}"/>
    <cellStyle name="Normal 51 2 4 8" xfId="16773" xr:uid="{00000000-0005-0000-0000-000099410000}"/>
    <cellStyle name="Normal 51 2 5" xfId="2035" xr:uid="{00000000-0005-0000-0000-000003080000}"/>
    <cellStyle name="Normal 51 2 5 2" xfId="3724" xr:uid="{00000000-0005-0000-0000-00009D0E0000}"/>
    <cellStyle name="Normal 51 2 5 2 2" xfId="13797" xr:uid="{00000000-0005-0000-0000-0000F6350000}"/>
    <cellStyle name="Normal 51 2 5 2 2 3" xfId="28892" xr:uid="{00000000-0005-0000-0000-0000F0700000}"/>
    <cellStyle name="Normal 51 2 5 2 3" xfId="8777" xr:uid="{00000000-0005-0000-0000-00005A220000}"/>
    <cellStyle name="Normal 51 2 5 2 3 3" xfId="23875" xr:uid="{00000000-0005-0000-0000-0000575D0000}"/>
    <cellStyle name="Normal 51 2 5 2 5" xfId="18862" xr:uid="{00000000-0005-0000-0000-0000C2490000}"/>
    <cellStyle name="Normal 51 2 5 3" xfId="5416" xr:uid="{00000000-0005-0000-0000-000039150000}"/>
    <cellStyle name="Normal 51 2 5 3 2" xfId="15468" xr:uid="{00000000-0005-0000-0000-00007D3C0000}"/>
    <cellStyle name="Normal 51 2 5 3 2 3" xfId="30563" xr:uid="{00000000-0005-0000-0000-000077770000}"/>
    <cellStyle name="Normal 51 2 5 3 3" xfId="10448" xr:uid="{00000000-0005-0000-0000-0000E1280000}"/>
    <cellStyle name="Normal 51 2 5 3 3 3" xfId="25546" xr:uid="{00000000-0005-0000-0000-0000DE630000}"/>
    <cellStyle name="Normal 51 2 5 3 5" xfId="20533" xr:uid="{00000000-0005-0000-0000-000049500000}"/>
    <cellStyle name="Normal 51 2 5 4" xfId="12126" xr:uid="{00000000-0005-0000-0000-00006F2F0000}"/>
    <cellStyle name="Normal 51 2 5 4 3" xfId="27221" xr:uid="{00000000-0005-0000-0000-0000696A0000}"/>
    <cellStyle name="Normal 51 2 5 5" xfId="7105" xr:uid="{00000000-0005-0000-0000-0000D21B0000}"/>
    <cellStyle name="Normal 51 2 5 5 3" xfId="22204" xr:uid="{00000000-0005-0000-0000-0000D0560000}"/>
    <cellStyle name="Normal 51 2 5 7" xfId="17191" xr:uid="{00000000-0005-0000-0000-00003B430000}"/>
    <cellStyle name="Normal 51 2 6" xfId="2887" xr:uid="{00000000-0005-0000-0000-0000580B0000}"/>
    <cellStyle name="Normal 51 2 6 2" xfId="12961" xr:uid="{00000000-0005-0000-0000-0000B2320000}"/>
    <cellStyle name="Normal 51 2 6 2 3" xfId="28056" xr:uid="{00000000-0005-0000-0000-0000AC6D0000}"/>
    <cellStyle name="Normal 51 2 6 3" xfId="7941" xr:uid="{00000000-0005-0000-0000-0000161F0000}"/>
    <cellStyle name="Normal 51 2 6 3 3" xfId="23039" xr:uid="{00000000-0005-0000-0000-0000135A0000}"/>
    <cellStyle name="Normal 51 2 6 5" xfId="18026" xr:uid="{00000000-0005-0000-0000-00007E460000}"/>
    <cellStyle name="Normal 51 2 7" xfId="4580" xr:uid="{00000000-0005-0000-0000-0000F5110000}"/>
    <cellStyle name="Normal 51 2 7 2" xfId="14632" xr:uid="{00000000-0005-0000-0000-000039390000}"/>
    <cellStyle name="Normal 51 2 7 2 3" xfId="29727" xr:uid="{00000000-0005-0000-0000-000033740000}"/>
    <cellStyle name="Normal 51 2 7 3" xfId="9612" xr:uid="{00000000-0005-0000-0000-00009D250000}"/>
    <cellStyle name="Normal 51 2 7 3 3" xfId="24710" xr:uid="{00000000-0005-0000-0000-00009A600000}"/>
    <cellStyle name="Normal 51 2 7 5" xfId="19697" xr:uid="{00000000-0005-0000-0000-0000054D0000}"/>
    <cellStyle name="Normal 51 2 8" xfId="11290" xr:uid="{00000000-0005-0000-0000-00002B2C0000}"/>
    <cellStyle name="Normal 51 2 8 3" xfId="26385" xr:uid="{00000000-0005-0000-0000-000025670000}"/>
    <cellStyle name="Normal 51 2 9" xfId="6269" xr:uid="{00000000-0005-0000-0000-00008E180000}"/>
    <cellStyle name="Normal 51 2 9 3" xfId="21368" xr:uid="{00000000-0005-0000-0000-00008C530000}"/>
    <cellStyle name="Normal 51 3" xfId="1234" xr:uid="{00000000-0005-0000-0000-0000E2040000}"/>
    <cellStyle name="Normal 51 3 10" xfId="16407" xr:uid="{00000000-0005-0000-0000-00002B400000}"/>
    <cellStyle name="Normal 51 3 2" xfId="1453" xr:uid="{00000000-0005-0000-0000-0000BD050000}"/>
    <cellStyle name="Normal 51 3 2 2" xfId="1874" xr:uid="{00000000-0005-0000-0000-000062070000}"/>
    <cellStyle name="Normal 51 3 2 2 2" xfId="2713" xr:uid="{00000000-0005-0000-0000-0000A90A0000}"/>
    <cellStyle name="Normal 51 3 2 2 2 2" xfId="4402" xr:uid="{00000000-0005-0000-0000-000043110000}"/>
    <cellStyle name="Normal 51 3 2 2 2 2 2" xfId="14475" xr:uid="{00000000-0005-0000-0000-00009C380000}"/>
    <cellStyle name="Normal 51 3 2 2 2 2 2 3" xfId="29570" xr:uid="{00000000-0005-0000-0000-000096730000}"/>
    <cellStyle name="Normal 51 3 2 2 2 2 3" xfId="9455" xr:uid="{00000000-0005-0000-0000-000000250000}"/>
    <cellStyle name="Normal 51 3 2 2 2 2 3 3" xfId="24553" xr:uid="{00000000-0005-0000-0000-0000FD5F0000}"/>
    <cellStyle name="Normal 51 3 2 2 2 2 5" xfId="19540" xr:uid="{00000000-0005-0000-0000-0000684C0000}"/>
    <cellStyle name="Normal 51 3 2 2 2 3" xfId="6094" xr:uid="{00000000-0005-0000-0000-0000DF170000}"/>
    <cellStyle name="Normal 51 3 2 2 2 3 2" xfId="16146" xr:uid="{00000000-0005-0000-0000-0000233F0000}"/>
    <cellStyle name="Normal 51 3 2 2 2 3 2 3" xfId="31241" xr:uid="{00000000-0005-0000-0000-00001D7A0000}"/>
    <cellStyle name="Normal 51 3 2 2 2 3 3" xfId="11126" xr:uid="{00000000-0005-0000-0000-0000872B0000}"/>
    <cellStyle name="Normal 51 3 2 2 2 3 3 3" xfId="26224" xr:uid="{00000000-0005-0000-0000-000084660000}"/>
    <cellStyle name="Normal 51 3 2 2 2 3 5" xfId="21211" xr:uid="{00000000-0005-0000-0000-0000EF520000}"/>
    <cellStyle name="Normal 51 3 2 2 2 4" xfId="12804" xr:uid="{00000000-0005-0000-0000-000015320000}"/>
    <cellStyle name="Normal 51 3 2 2 2 4 3" xfId="27899" xr:uid="{00000000-0005-0000-0000-00000F6D0000}"/>
    <cellStyle name="Normal 51 3 2 2 2 5" xfId="7783" xr:uid="{00000000-0005-0000-0000-0000781E0000}"/>
    <cellStyle name="Normal 51 3 2 2 2 5 3" xfId="22882" xr:uid="{00000000-0005-0000-0000-000076590000}"/>
    <cellStyle name="Normal 51 3 2 2 2 7" xfId="17869" xr:uid="{00000000-0005-0000-0000-0000E1450000}"/>
    <cellStyle name="Normal 51 3 2 2 3" xfId="3565" xr:uid="{00000000-0005-0000-0000-0000FE0D0000}"/>
    <cellStyle name="Normal 51 3 2 2 3 2" xfId="13639" xr:uid="{00000000-0005-0000-0000-000058350000}"/>
    <cellStyle name="Normal 51 3 2 2 3 2 3" xfId="28734" xr:uid="{00000000-0005-0000-0000-000052700000}"/>
    <cellStyle name="Normal 51 3 2 2 3 3" xfId="8619" xr:uid="{00000000-0005-0000-0000-0000BC210000}"/>
    <cellStyle name="Normal 51 3 2 2 3 3 3" xfId="23717" xr:uid="{00000000-0005-0000-0000-0000B95C0000}"/>
    <cellStyle name="Normal 51 3 2 2 3 5" xfId="18704" xr:uid="{00000000-0005-0000-0000-000024490000}"/>
    <cellStyle name="Normal 51 3 2 2 4" xfId="5258" xr:uid="{00000000-0005-0000-0000-00009B140000}"/>
    <cellStyle name="Normal 51 3 2 2 4 2" xfId="15310" xr:uid="{00000000-0005-0000-0000-0000DF3B0000}"/>
    <cellStyle name="Normal 51 3 2 2 4 2 3" xfId="30405" xr:uid="{00000000-0005-0000-0000-0000D9760000}"/>
    <cellStyle name="Normal 51 3 2 2 4 3" xfId="10290" xr:uid="{00000000-0005-0000-0000-000043280000}"/>
    <cellStyle name="Normal 51 3 2 2 4 3 3" xfId="25388" xr:uid="{00000000-0005-0000-0000-000040630000}"/>
    <cellStyle name="Normal 51 3 2 2 4 5" xfId="20375" xr:uid="{00000000-0005-0000-0000-0000AB4F0000}"/>
    <cellStyle name="Normal 51 3 2 2 5" xfId="11968" xr:uid="{00000000-0005-0000-0000-0000D12E0000}"/>
    <cellStyle name="Normal 51 3 2 2 5 3" xfId="27063" xr:uid="{00000000-0005-0000-0000-0000CB690000}"/>
    <cellStyle name="Normal 51 3 2 2 6" xfId="6947" xr:uid="{00000000-0005-0000-0000-0000341B0000}"/>
    <cellStyle name="Normal 51 3 2 2 6 3" xfId="22046" xr:uid="{00000000-0005-0000-0000-000032560000}"/>
    <cellStyle name="Normal 51 3 2 2 8" xfId="17033" xr:uid="{00000000-0005-0000-0000-00009D420000}"/>
    <cellStyle name="Normal 51 3 2 3" xfId="2295" xr:uid="{00000000-0005-0000-0000-000007090000}"/>
    <cellStyle name="Normal 51 3 2 3 2" xfId="3984" xr:uid="{00000000-0005-0000-0000-0000A10F0000}"/>
    <cellStyle name="Normal 51 3 2 3 2 2" xfId="14057" xr:uid="{00000000-0005-0000-0000-0000FA360000}"/>
    <cellStyle name="Normal 51 3 2 3 2 2 3" xfId="29152" xr:uid="{00000000-0005-0000-0000-0000F4710000}"/>
    <cellStyle name="Normal 51 3 2 3 2 3" xfId="9037" xr:uid="{00000000-0005-0000-0000-00005E230000}"/>
    <cellStyle name="Normal 51 3 2 3 2 3 3" xfId="24135" xr:uid="{00000000-0005-0000-0000-00005B5E0000}"/>
    <cellStyle name="Normal 51 3 2 3 2 5" xfId="19122" xr:uid="{00000000-0005-0000-0000-0000C64A0000}"/>
    <cellStyle name="Normal 51 3 2 3 3" xfId="5676" xr:uid="{00000000-0005-0000-0000-00003D160000}"/>
    <cellStyle name="Normal 51 3 2 3 3 2" xfId="15728" xr:uid="{00000000-0005-0000-0000-0000813D0000}"/>
    <cellStyle name="Normal 51 3 2 3 3 2 3" xfId="30823" xr:uid="{00000000-0005-0000-0000-00007B780000}"/>
    <cellStyle name="Normal 51 3 2 3 3 3" xfId="10708" xr:uid="{00000000-0005-0000-0000-0000E5290000}"/>
    <cellStyle name="Normal 51 3 2 3 3 3 3" xfId="25806" xr:uid="{00000000-0005-0000-0000-0000E2640000}"/>
    <cellStyle name="Normal 51 3 2 3 3 5" xfId="20793" xr:uid="{00000000-0005-0000-0000-00004D510000}"/>
    <cellStyle name="Normal 51 3 2 3 4" xfId="12386" xr:uid="{00000000-0005-0000-0000-000073300000}"/>
    <cellStyle name="Normal 51 3 2 3 4 3" xfId="27481" xr:uid="{00000000-0005-0000-0000-00006D6B0000}"/>
    <cellStyle name="Normal 51 3 2 3 5" xfId="7365" xr:uid="{00000000-0005-0000-0000-0000D61C0000}"/>
    <cellStyle name="Normal 51 3 2 3 5 3" xfId="22464" xr:uid="{00000000-0005-0000-0000-0000D4570000}"/>
    <cellStyle name="Normal 51 3 2 3 7" xfId="17451" xr:uid="{00000000-0005-0000-0000-00003F440000}"/>
    <cellStyle name="Normal 51 3 2 4" xfId="3147" xr:uid="{00000000-0005-0000-0000-00005C0C0000}"/>
    <cellStyle name="Normal 51 3 2 4 2" xfId="13221" xr:uid="{00000000-0005-0000-0000-0000B6330000}"/>
    <cellStyle name="Normal 51 3 2 4 2 3" xfId="28316" xr:uid="{00000000-0005-0000-0000-0000B06E0000}"/>
    <cellStyle name="Normal 51 3 2 4 3" xfId="8201" xr:uid="{00000000-0005-0000-0000-00001A200000}"/>
    <cellStyle name="Normal 51 3 2 4 3 3" xfId="23299" xr:uid="{00000000-0005-0000-0000-0000175B0000}"/>
    <cellStyle name="Normal 51 3 2 4 5" xfId="18286" xr:uid="{00000000-0005-0000-0000-000082470000}"/>
    <cellStyle name="Normal 51 3 2 5" xfId="4840" xr:uid="{00000000-0005-0000-0000-0000F9120000}"/>
    <cellStyle name="Normal 51 3 2 5 2" xfId="14892" xr:uid="{00000000-0005-0000-0000-00003D3A0000}"/>
    <cellStyle name="Normal 51 3 2 5 2 3" xfId="29987" xr:uid="{00000000-0005-0000-0000-000037750000}"/>
    <cellStyle name="Normal 51 3 2 5 3" xfId="9872" xr:uid="{00000000-0005-0000-0000-0000A1260000}"/>
    <cellStyle name="Normal 51 3 2 5 3 3" xfId="24970" xr:uid="{00000000-0005-0000-0000-00009E610000}"/>
    <cellStyle name="Normal 51 3 2 5 5" xfId="19957" xr:uid="{00000000-0005-0000-0000-0000094E0000}"/>
    <cellStyle name="Normal 51 3 2 6" xfId="11550" xr:uid="{00000000-0005-0000-0000-00002F2D0000}"/>
    <cellStyle name="Normal 51 3 2 6 3" xfId="26645" xr:uid="{00000000-0005-0000-0000-000029680000}"/>
    <cellStyle name="Normal 51 3 2 7" xfId="6529" xr:uid="{00000000-0005-0000-0000-000092190000}"/>
    <cellStyle name="Normal 51 3 2 7 3" xfId="21628" xr:uid="{00000000-0005-0000-0000-000090540000}"/>
    <cellStyle name="Normal 51 3 2 9" xfId="16615" xr:uid="{00000000-0005-0000-0000-0000FB400000}"/>
    <cellStyle name="Normal 51 3 3" xfId="1666" xr:uid="{00000000-0005-0000-0000-000092060000}"/>
    <cellStyle name="Normal 51 3 3 2" xfId="2505" xr:uid="{00000000-0005-0000-0000-0000D9090000}"/>
    <cellStyle name="Normal 51 3 3 2 2" xfId="4194" xr:uid="{00000000-0005-0000-0000-000073100000}"/>
    <cellStyle name="Normal 51 3 3 2 2 2" xfId="14267" xr:uid="{00000000-0005-0000-0000-0000CC370000}"/>
    <cellStyle name="Normal 51 3 3 2 2 2 3" xfId="29362" xr:uid="{00000000-0005-0000-0000-0000C6720000}"/>
    <cellStyle name="Normal 51 3 3 2 2 3" xfId="9247" xr:uid="{00000000-0005-0000-0000-000030240000}"/>
    <cellStyle name="Normal 51 3 3 2 2 3 3" xfId="24345" xr:uid="{00000000-0005-0000-0000-00002D5F0000}"/>
    <cellStyle name="Normal 51 3 3 2 2 5" xfId="19332" xr:uid="{00000000-0005-0000-0000-0000984B0000}"/>
    <cellStyle name="Normal 51 3 3 2 3" xfId="5886" xr:uid="{00000000-0005-0000-0000-00000F170000}"/>
    <cellStyle name="Normal 51 3 3 2 3 2" xfId="15938" xr:uid="{00000000-0005-0000-0000-0000533E0000}"/>
    <cellStyle name="Normal 51 3 3 2 3 2 3" xfId="31033" xr:uid="{00000000-0005-0000-0000-00004D790000}"/>
    <cellStyle name="Normal 51 3 3 2 3 3" xfId="10918" xr:uid="{00000000-0005-0000-0000-0000B72A0000}"/>
    <cellStyle name="Normal 51 3 3 2 3 3 3" xfId="26016" xr:uid="{00000000-0005-0000-0000-0000B4650000}"/>
    <cellStyle name="Normal 51 3 3 2 3 5" xfId="21003" xr:uid="{00000000-0005-0000-0000-00001F520000}"/>
    <cellStyle name="Normal 51 3 3 2 4" xfId="12596" xr:uid="{00000000-0005-0000-0000-000045310000}"/>
    <cellStyle name="Normal 51 3 3 2 4 3" xfId="27691" xr:uid="{00000000-0005-0000-0000-00003F6C0000}"/>
    <cellStyle name="Normal 51 3 3 2 5" xfId="7575" xr:uid="{00000000-0005-0000-0000-0000A81D0000}"/>
    <cellStyle name="Normal 51 3 3 2 5 3" xfId="22674" xr:uid="{00000000-0005-0000-0000-0000A6580000}"/>
    <cellStyle name="Normal 51 3 3 2 7" xfId="17661" xr:uid="{00000000-0005-0000-0000-000011450000}"/>
    <cellStyle name="Normal 51 3 3 3" xfId="3357" xr:uid="{00000000-0005-0000-0000-00002E0D0000}"/>
    <cellStyle name="Normal 51 3 3 3 2" xfId="13431" xr:uid="{00000000-0005-0000-0000-000088340000}"/>
    <cellStyle name="Normal 51 3 3 3 2 3" xfId="28526" xr:uid="{00000000-0005-0000-0000-0000826F0000}"/>
    <cellStyle name="Normal 51 3 3 3 3" xfId="8411" xr:uid="{00000000-0005-0000-0000-0000EC200000}"/>
    <cellStyle name="Normal 51 3 3 3 3 3" xfId="23509" xr:uid="{00000000-0005-0000-0000-0000E95B0000}"/>
    <cellStyle name="Normal 51 3 3 3 5" xfId="18496" xr:uid="{00000000-0005-0000-0000-000054480000}"/>
    <cellStyle name="Normal 51 3 3 4" xfId="5050" xr:uid="{00000000-0005-0000-0000-0000CB130000}"/>
    <cellStyle name="Normal 51 3 3 4 2" xfId="15102" xr:uid="{00000000-0005-0000-0000-00000F3B0000}"/>
    <cellStyle name="Normal 51 3 3 4 2 3" xfId="30197" xr:uid="{00000000-0005-0000-0000-000009760000}"/>
    <cellStyle name="Normal 51 3 3 4 3" xfId="10082" xr:uid="{00000000-0005-0000-0000-000073270000}"/>
    <cellStyle name="Normal 51 3 3 4 3 3" xfId="25180" xr:uid="{00000000-0005-0000-0000-000070620000}"/>
    <cellStyle name="Normal 51 3 3 4 5" xfId="20167" xr:uid="{00000000-0005-0000-0000-0000DB4E0000}"/>
    <cellStyle name="Normal 51 3 3 5" xfId="11760" xr:uid="{00000000-0005-0000-0000-0000012E0000}"/>
    <cellStyle name="Normal 51 3 3 5 3" xfId="26855" xr:uid="{00000000-0005-0000-0000-0000FB680000}"/>
    <cellStyle name="Normal 51 3 3 6" xfId="6739" xr:uid="{00000000-0005-0000-0000-0000641A0000}"/>
    <cellStyle name="Normal 51 3 3 6 3" xfId="21838" xr:uid="{00000000-0005-0000-0000-000062550000}"/>
    <cellStyle name="Normal 51 3 3 8" xfId="16825" xr:uid="{00000000-0005-0000-0000-0000CD410000}"/>
    <cellStyle name="Normal 51 3 4" xfId="2087" xr:uid="{00000000-0005-0000-0000-000037080000}"/>
    <cellStyle name="Normal 51 3 4 2" xfId="3776" xr:uid="{00000000-0005-0000-0000-0000D10E0000}"/>
    <cellStyle name="Normal 51 3 4 2 2" xfId="13849" xr:uid="{00000000-0005-0000-0000-00002A360000}"/>
    <cellStyle name="Normal 51 3 4 2 2 3" xfId="28944" xr:uid="{00000000-0005-0000-0000-000024710000}"/>
    <cellStyle name="Normal 51 3 4 2 3" xfId="8829" xr:uid="{00000000-0005-0000-0000-00008E220000}"/>
    <cellStyle name="Normal 51 3 4 2 3 3" xfId="23927" xr:uid="{00000000-0005-0000-0000-00008B5D0000}"/>
    <cellStyle name="Normal 51 3 4 2 5" xfId="18914" xr:uid="{00000000-0005-0000-0000-0000F6490000}"/>
    <cellStyle name="Normal 51 3 4 3" xfId="5468" xr:uid="{00000000-0005-0000-0000-00006D150000}"/>
    <cellStyle name="Normal 51 3 4 3 2" xfId="15520" xr:uid="{00000000-0005-0000-0000-0000B13C0000}"/>
    <cellStyle name="Normal 51 3 4 3 2 3" xfId="30615" xr:uid="{00000000-0005-0000-0000-0000AB770000}"/>
    <cellStyle name="Normal 51 3 4 3 3" xfId="10500" xr:uid="{00000000-0005-0000-0000-000015290000}"/>
    <cellStyle name="Normal 51 3 4 3 3 3" xfId="25598" xr:uid="{00000000-0005-0000-0000-000012640000}"/>
    <cellStyle name="Normal 51 3 4 3 5" xfId="20585" xr:uid="{00000000-0005-0000-0000-00007D500000}"/>
    <cellStyle name="Normal 51 3 4 4" xfId="12178" xr:uid="{00000000-0005-0000-0000-0000A32F0000}"/>
    <cellStyle name="Normal 51 3 4 4 3" xfId="27273" xr:uid="{00000000-0005-0000-0000-00009D6A0000}"/>
    <cellStyle name="Normal 51 3 4 5" xfId="7157" xr:uid="{00000000-0005-0000-0000-0000061C0000}"/>
    <cellStyle name="Normal 51 3 4 5 3" xfId="22256" xr:uid="{00000000-0005-0000-0000-000004570000}"/>
    <cellStyle name="Normal 51 3 4 7" xfId="17243" xr:uid="{00000000-0005-0000-0000-00006F430000}"/>
    <cellStyle name="Normal 51 3 5" xfId="2939" xr:uid="{00000000-0005-0000-0000-00008C0B0000}"/>
    <cellStyle name="Normal 51 3 5 2" xfId="13013" xr:uid="{00000000-0005-0000-0000-0000E6320000}"/>
    <cellStyle name="Normal 51 3 5 2 3" xfId="28108" xr:uid="{00000000-0005-0000-0000-0000E06D0000}"/>
    <cellStyle name="Normal 51 3 5 3" xfId="7993" xr:uid="{00000000-0005-0000-0000-00004A1F0000}"/>
    <cellStyle name="Normal 51 3 5 3 3" xfId="23091" xr:uid="{00000000-0005-0000-0000-0000475A0000}"/>
    <cellStyle name="Normal 51 3 5 5" xfId="18078" xr:uid="{00000000-0005-0000-0000-0000B2460000}"/>
    <cellStyle name="Normal 51 3 6" xfId="4632" xr:uid="{00000000-0005-0000-0000-000029120000}"/>
    <cellStyle name="Normal 51 3 6 2" xfId="14684" xr:uid="{00000000-0005-0000-0000-00006D390000}"/>
    <cellStyle name="Normal 51 3 6 2 3" xfId="29779" xr:uid="{00000000-0005-0000-0000-000067740000}"/>
    <cellStyle name="Normal 51 3 6 3" xfId="9664" xr:uid="{00000000-0005-0000-0000-0000D1250000}"/>
    <cellStyle name="Normal 51 3 6 3 3" xfId="24762" xr:uid="{00000000-0005-0000-0000-0000CE600000}"/>
    <cellStyle name="Normal 51 3 6 5" xfId="19749" xr:uid="{00000000-0005-0000-0000-0000394D0000}"/>
    <cellStyle name="Normal 51 3 7" xfId="11342" xr:uid="{00000000-0005-0000-0000-00005F2C0000}"/>
    <cellStyle name="Normal 51 3 7 3" xfId="26437" xr:uid="{00000000-0005-0000-0000-000059670000}"/>
    <cellStyle name="Normal 51 3 8" xfId="6321" xr:uid="{00000000-0005-0000-0000-0000C2180000}"/>
    <cellStyle name="Normal 51 3 8 3" xfId="21420" xr:uid="{00000000-0005-0000-0000-0000C0530000}"/>
    <cellStyle name="Normal 51 4" xfId="1347" xr:uid="{00000000-0005-0000-0000-000053050000}"/>
    <cellStyle name="Normal 51 4 2" xfId="1770" xr:uid="{00000000-0005-0000-0000-0000FA060000}"/>
    <cellStyle name="Normal 51 4 2 2" xfId="2609" xr:uid="{00000000-0005-0000-0000-0000410A0000}"/>
    <cellStyle name="Normal 51 4 2 2 2" xfId="4298" xr:uid="{00000000-0005-0000-0000-0000DB100000}"/>
    <cellStyle name="Normal 51 4 2 2 2 2" xfId="14371" xr:uid="{00000000-0005-0000-0000-000034380000}"/>
    <cellStyle name="Normal 51 4 2 2 2 2 3" xfId="29466" xr:uid="{00000000-0005-0000-0000-00002E730000}"/>
    <cellStyle name="Normal 51 4 2 2 2 3" xfId="9351" xr:uid="{00000000-0005-0000-0000-000098240000}"/>
    <cellStyle name="Normal 51 4 2 2 2 3 3" xfId="24449" xr:uid="{00000000-0005-0000-0000-0000955F0000}"/>
    <cellStyle name="Normal 51 4 2 2 2 5" xfId="19436" xr:uid="{00000000-0005-0000-0000-0000004C0000}"/>
    <cellStyle name="Normal 51 4 2 2 3" xfId="5990" xr:uid="{00000000-0005-0000-0000-000077170000}"/>
    <cellStyle name="Normal 51 4 2 2 3 2" xfId="16042" xr:uid="{00000000-0005-0000-0000-0000BB3E0000}"/>
    <cellStyle name="Normal 51 4 2 2 3 2 3" xfId="31137" xr:uid="{00000000-0005-0000-0000-0000B5790000}"/>
    <cellStyle name="Normal 51 4 2 2 3 3" xfId="11022" xr:uid="{00000000-0005-0000-0000-00001F2B0000}"/>
    <cellStyle name="Normal 51 4 2 2 3 3 3" xfId="26120" xr:uid="{00000000-0005-0000-0000-00001C660000}"/>
    <cellStyle name="Normal 51 4 2 2 3 5" xfId="21107" xr:uid="{00000000-0005-0000-0000-000087520000}"/>
    <cellStyle name="Normal 51 4 2 2 4" xfId="12700" xr:uid="{00000000-0005-0000-0000-0000AD310000}"/>
    <cellStyle name="Normal 51 4 2 2 4 3" xfId="27795" xr:uid="{00000000-0005-0000-0000-0000A76C0000}"/>
    <cellStyle name="Normal 51 4 2 2 5" xfId="7679" xr:uid="{00000000-0005-0000-0000-0000101E0000}"/>
    <cellStyle name="Normal 51 4 2 2 5 3" xfId="22778" xr:uid="{00000000-0005-0000-0000-00000E590000}"/>
    <cellStyle name="Normal 51 4 2 2 7" xfId="17765" xr:uid="{00000000-0005-0000-0000-000079450000}"/>
    <cellStyle name="Normal 51 4 2 3" xfId="3461" xr:uid="{00000000-0005-0000-0000-0000960D0000}"/>
    <cellStyle name="Normal 51 4 2 3 2" xfId="13535" xr:uid="{00000000-0005-0000-0000-0000F0340000}"/>
    <cellStyle name="Normal 51 4 2 3 2 3" xfId="28630" xr:uid="{00000000-0005-0000-0000-0000EA6F0000}"/>
    <cellStyle name="Normal 51 4 2 3 3" xfId="8515" xr:uid="{00000000-0005-0000-0000-000054210000}"/>
    <cellStyle name="Normal 51 4 2 3 3 3" xfId="23613" xr:uid="{00000000-0005-0000-0000-0000515C0000}"/>
    <cellStyle name="Normal 51 4 2 3 5" xfId="18600" xr:uid="{00000000-0005-0000-0000-0000BC480000}"/>
    <cellStyle name="Normal 51 4 2 4" xfId="5154" xr:uid="{00000000-0005-0000-0000-000033140000}"/>
    <cellStyle name="Normal 51 4 2 4 2" xfId="15206" xr:uid="{00000000-0005-0000-0000-0000773B0000}"/>
    <cellStyle name="Normal 51 4 2 4 2 3" xfId="30301" xr:uid="{00000000-0005-0000-0000-000071760000}"/>
    <cellStyle name="Normal 51 4 2 4 3" xfId="10186" xr:uid="{00000000-0005-0000-0000-0000DB270000}"/>
    <cellStyle name="Normal 51 4 2 4 3 3" xfId="25284" xr:uid="{00000000-0005-0000-0000-0000D8620000}"/>
    <cellStyle name="Normal 51 4 2 4 5" xfId="20271" xr:uid="{00000000-0005-0000-0000-0000434F0000}"/>
    <cellStyle name="Normal 51 4 2 5" xfId="11864" xr:uid="{00000000-0005-0000-0000-0000692E0000}"/>
    <cellStyle name="Normal 51 4 2 5 3" xfId="26959" xr:uid="{00000000-0005-0000-0000-000063690000}"/>
    <cellStyle name="Normal 51 4 2 6" xfId="6843" xr:uid="{00000000-0005-0000-0000-0000CC1A0000}"/>
    <cellStyle name="Normal 51 4 2 6 3" xfId="21942" xr:uid="{00000000-0005-0000-0000-0000CA550000}"/>
    <cellStyle name="Normal 51 4 2 8" xfId="16929" xr:uid="{00000000-0005-0000-0000-000035420000}"/>
    <cellStyle name="Normal 51 4 3" xfId="2191" xr:uid="{00000000-0005-0000-0000-00009F080000}"/>
    <cellStyle name="Normal 51 4 3 2" xfId="3880" xr:uid="{00000000-0005-0000-0000-0000390F0000}"/>
    <cellStyle name="Normal 51 4 3 2 2" xfId="13953" xr:uid="{00000000-0005-0000-0000-000092360000}"/>
    <cellStyle name="Normal 51 4 3 2 2 3" xfId="29048" xr:uid="{00000000-0005-0000-0000-00008C710000}"/>
    <cellStyle name="Normal 51 4 3 2 3" xfId="8933" xr:uid="{00000000-0005-0000-0000-0000F6220000}"/>
    <cellStyle name="Normal 51 4 3 2 3 3" xfId="24031" xr:uid="{00000000-0005-0000-0000-0000F35D0000}"/>
    <cellStyle name="Normal 51 4 3 2 5" xfId="19018" xr:uid="{00000000-0005-0000-0000-00005E4A0000}"/>
    <cellStyle name="Normal 51 4 3 3" xfId="5572" xr:uid="{00000000-0005-0000-0000-0000D5150000}"/>
    <cellStyle name="Normal 51 4 3 3 2" xfId="15624" xr:uid="{00000000-0005-0000-0000-0000193D0000}"/>
    <cellStyle name="Normal 51 4 3 3 2 3" xfId="30719" xr:uid="{00000000-0005-0000-0000-000013780000}"/>
    <cellStyle name="Normal 51 4 3 3 3" xfId="10604" xr:uid="{00000000-0005-0000-0000-00007D290000}"/>
    <cellStyle name="Normal 51 4 3 3 3 3" xfId="25702" xr:uid="{00000000-0005-0000-0000-00007A640000}"/>
    <cellStyle name="Normal 51 4 3 3 5" xfId="20689" xr:uid="{00000000-0005-0000-0000-0000E5500000}"/>
    <cellStyle name="Normal 51 4 3 4" xfId="12282" xr:uid="{00000000-0005-0000-0000-00000B300000}"/>
    <cellStyle name="Normal 51 4 3 4 3" xfId="27377" xr:uid="{00000000-0005-0000-0000-0000056B0000}"/>
    <cellStyle name="Normal 51 4 3 5" xfId="7261" xr:uid="{00000000-0005-0000-0000-00006E1C0000}"/>
    <cellStyle name="Normal 51 4 3 5 3" xfId="22360" xr:uid="{00000000-0005-0000-0000-00006C570000}"/>
    <cellStyle name="Normal 51 4 3 7" xfId="17347" xr:uid="{00000000-0005-0000-0000-0000D7430000}"/>
    <cellStyle name="Normal 51 4 4" xfId="3043" xr:uid="{00000000-0005-0000-0000-0000F40B0000}"/>
    <cellStyle name="Normal 51 4 4 2" xfId="13117" xr:uid="{00000000-0005-0000-0000-00004E330000}"/>
    <cellStyle name="Normal 51 4 4 2 3" xfId="28212" xr:uid="{00000000-0005-0000-0000-0000486E0000}"/>
    <cellStyle name="Normal 51 4 4 3" xfId="8097" xr:uid="{00000000-0005-0000-0000-0000B21F0000}"/>
    <cellStyle name="Normal 51 4 4 3 3" xfId="23195" xr:uid="{00000000-0005-0000-0000-0000AF5A0000}"/>
    <cellStyle name="Normal 51 4 4 5" xfId="18182" xr:uid="{00000000-0005-0000-0000-00001A470000}"/>
    <cellStyle name="Normal 51 4 5" xfId="4736" xr:uid="{00000000-0005-0000-0000-000091120000}"/>
    <cellStyle name="Normal 51 4 5 2" xfId="14788" xr:uid="{00000000-0005-0000-0000-0000D5390000}"/>
    <cellStyle name="Normal 51 4 5 2 3" xfId="29883" xr:uid="{00000000-0005-0000-0000-0000CF740000}"/>
    <cellStyle name="Normal 51 4 5 3" xfId="9768" xr:uid="{00000000-0005-0000-0000-000039260000}"/>
    <cellStyle name="Normal 51 4 5 3 3" xfId="24866" xr:uid="{00000000-0005-0000-0000-000036610000}"/>
    <cellStyle name="Normal 51 4 5 5" xfId="19853" xr:uid="{00000000-0005-0000-0000-0000A14D0000}"/>
    <cellStyle name="Normal 51 4 6" xfId="11446" xr:uid="{00000000-0005-0000-0000-0000C72C0000}"/>
    <cellStyle name="Normal 51 4 6 3" xfId="26541" xr:uid="{00000000-0005-0000-0000-0000C1670000}"/>
    <cellStyle name="Normal 51 4 7" xfId="6425" xr:uid="{00000000-0005-0000-0000-00002A190000}"/>
    <cellStyle name="Normal 51 4 7 3" xfId="21524" xr:uid="{00000000-0005-0000-0000-000028540000}"/>
    <cellStyle name="Normal 51 4 9" xfId="16511" xr:uid="{00000000-0005-0000-0000-000093400000}"/>
    <cellStyle name="Normal 51 5" xfId="1560" xr:uid="{00000000-0005-0000-0000-000028060000}"/>
    <cellStyle name="Normal 51 5 2" xfId="2401" xr:uid="{00000000-0005-0000-0000-000071090000}"/>
    <cellStyle name="Normal 51 5 2 2" xfId="4090" xr:uid="{00000000-0005-0000-0000-00000B100000}"/>
    <cellStyle name="Normal 51 5 2 2 2" xfId="14163" xr:uid="{00000000-0005-0000-0000-000064370000}"/>
    <cellStyle name="Normal 51 5 2 2 2 3" xfId="29258" xr:uid="{00000000-0005-0000-0000-00005E720000}"/>
    <cellStyle name="Normal 51 5 2 2 3" xfId="9143" xr:uid="{00000000-0005-0000-0000-0000C8230000}"/>
    <cellStyle name="Normal 51 5 2 2 3 3" xfId="24241" xr:uid="{00000000-0005-0000-0000-0000C55E0000}"/>
    <cellStyle name="Normal 51 5 2 2 5" xfId="19228" xr:uid="{00000000-0005-0000-0000-0000304B0000}"/>
    <cellStyle name="Normal 51 5 2 3" xfId="5782" xr:uid="{00000000-0005-0000-0000-0000A7160000}"/>
    <cellStyle name="Normal 51 5 2 3 2" xfId="15834" xr:uid="{00000000-0005-0000-0000-0000EB3D0000}"/>
    <cellStyle name="Normal 51 5 2 3 2 3" xfId="30929" xr:uid="{00000000-0005-0000-0000-0000E5780000}"/>
    <cellStyle name="Normal 51 5 2 3 3" xfId="10814" xr:uid="{00000000-0005-0000-0000-00004F2A0000}"/>
    <cellStyle name="Normal 51 5 2 3 3 3" xfId="25912" xr:uid="{00000000-0005-0000-0000-00004C650000}"/>
    <cellStyle name="Normal 51 5 2 3 5" xfId="20899" xr:uid="{00000000-0005-0000-0000-0000B7510000}"/>
    <cellStyle name="Normal 51 5 2 4" xfId="12492" xr:uid="{00000000-0005-0000-0000-0000DD300000}"/>
    <cellStyle name="Normal 51 5 2 4 3" xfId="27587" xr:uid="{00000000-0005-0000-0000-0000D76B0000}"/>
    <cellStyle name="Normal 51 5 2 5" xfId="7471" xr:uid="{00000000-0005-0000-0000-0000401D0000}"/>
    <cellStyle name="Normal 51 5 2 5 3" xfId="22570" xr:uid="{00000000-0005-0000-0000-00003E580000}"/>
    <cellStyle name="Normal 51 5 2 7" xfId="17557" xr:uid="{00000000-0005-0000-0000-0000A9440000}"/>
    <cellStyle name="Normal 51 5 3" xfId="3253" xr:uid="{00000000-0005-0000-0000-0000C60C0000}"/>
    <cellStyle name="Normal 51 5 3 2" xfId="13327" xr:uid="{00000000-0005-0000-0000-000020340000}"/>
    <cellStyle name="Normal 51 5 3 2 3" xfId="28422" xr:uid="{00000000-0005-0000-0000-00001A6F0000}"/>
    <cellStyle name="Normal 51 5 3 3" xfId="8307" xr:uid="{00000000-0005-0000-0000-000084200000}"/>
    <cellStyle name="Normal 51 5 3 3 3" xfId="23405" xr:uid="{00000000-0005-0000-0000-0000815B0000}"/>
    <cellStyle name="Normal 51 5 3 5" xfId="18392" xr:uid="{00000000-0005-0000-0000-0000EC470000}"/>
    <cellStyle name="Normal 51 5 4" xfId="4946" xr:uid="{00000000-0005-0000-0000-000063130000}"/>
    <cellStyle name="Normal 51 5 4 2" xfId="14998" xr:uid="{00000000-0005-0000-0000-0000A73A0000}"/>
    <cellStyle name="Normal 51 5 4 2 3" xfId="30093" xr:uid="{00000000-0005-0000-0000-0000A1750000}"/>
    <cellStyle name="Normal 51 5 4 3" xfId="9978" xr:uid="{00000000-0005-0000-0000-00000B270000}"/>
    <cellStyle name="Normal 51 5 4 3 3" xfId="25076" xr:uid="{00000000-0005-0000-0000-000008620000}"/>
    <cellStyle name="Normal 51 5 4 5" xfId="20063" xr:uid="{00000000-0005-0000-0000-0000734E0000}"/>
    <cellStyle name="Normal 51 5 5" xfId="11656" xr:uid="{00000000-0005-0000-0000-0000992D0000}"/>
    <cellStyle name="Normal 51 5 5 3" xfId="26751" xr:uid="{00000000-0005-0000-0000-000093680000}"/>
    <cellStyle name="Normal 51 5 6" xfId="6635" xr:uid="{00000000-0005-0000-0000-0000FC190000}"/>
    <cellStyle name="Normal 51 5 6 3" xfId="21734" xr:uid="{00000000-0005-0000-0000-0000FA540000}"/>
    <cellStyle name="Normal 51 5 8" xfId="16721" xr:uid="{00000000-0005-0000-0000-000065410000}"/>
    <cellStyle name="Normal 51 6" xfId="1981" xr:uid="{00000000-0005-0000-0000-0000CD070000}"/>
    <cellStyle name="Normal 51 6 2" xfId="3672" xr:uid="{00000000-0005-0000-0000-0000690E0000}"/>
    <cellStyle name="Normal 51 6 2 2" xfId="13745" xr:uid="{00000000-0005-0000-0000-0000C2350000}"/>
    <cellStyle name="Normal 51 6 2 2 3" xfId="28840" xr:uid="{00000000-0005-0000-0000-0000BC700000}"/>
    <cellStyle name="Normal 51 6 2 3" xfId="8725" xr:uid="{00000000-0005-0000-0000-000026220000}"/>
    <cellStyle name="Normal 51 6 2 3 3" xfId="23823" xr:uid="{00000000-0005-0000-0000-0000235D0000}"/>
    <cellStyle name="Normal 51 6 2 5" xfId="18810" xr:uid="{00000000-0005-0000-0000-00008E490000}"/>
    <cellStyle name="Normal 51 6 3" xfId="5364" xr:uid="{00000000-0005-0000-0000-000005150000}"/>
    <cellStyle name="Normal 51 6 3 2" xfId="15416" xr:uid="{00000000-0005-0000-0000-0000493C0000}"/>
    <cellStyle name="Normal 51 6 3 2 3" xfId="30511" xr:uid="{00000000-0005-0000-0000-000043770000}"/>
    <cellStyle name="Normal 51 6 3 3" xfId="10396" xr:uid="{00000000-0005-0000-0000-0000AD280000}"/>
    <cellStyle name="Normal 51 6 3 3 3" xfId="25494" xr:uid="{00000000-0005-0000-0000-0000AA630000}"/>
    <cellStyle name="Normal 51 6 3 5" xfId="20481" xr:uid="{00000000-0005-0000-0000-000015500000}"/>
    <cellStyle name="Normal 51 6 4" xfId="12074" xr:uid="{00000000-0005-0000-0000-00003B2F0000}"/>
    <cellStyle name="Normal 51 6 4 3" xfId="27169" xr:uid="{00000000-0005-0000-0000-0000356A0000}"/>
    <cellStyle name="Normal 51 6 5" xfId="7053" xr:uid="{00000000-0005-0000-0000-00009E1B0000}"/>
    <cellStyle name="Normal 51 6 5 3" xfId="22152" xr:uid="{00000000-0005-0000-0000-00009C560000}"/>
    <cellStyle name="Normal 51 6 7" xfId="17139" xr:uid="{00000000-0005-0000-0000-000007430000}"/>
    <cellStyle name="Normal 51 7" xfId="2831" xr:uid="{00000000-0005-0000-0000-0000200B0000}"/>
    <cellStyle name="Normal 51 7 2" xfId="12909" xr:uid="{00000000-0005-0000-0000-00007E320000}"/>
    <cellStyle name="Normal 51 7 2 3" xfId="28004" xr:uid="{00000000-0005-0000-0000-0000786D0000}"/>
    <cellStyle name="Normal 51 7 3" xfId="7889" xr:uid="{00000000-0005-0000-0000-0000E21E0000}"/>
    <cellStyle name="Normal 51 7 3 3" xfId="22987" xr:uid="{00000000-0005-0000-0000-0000DF590000}"/>
    <cellStyle name="Normal 51 7 5" xfId="17974" xr:uid="{00000000-0005-0000-0000-00004A460000}"/>
    <cellStyle name="Normal 51 8" xfId="4525" xr:uid="{00000000-0005-0000-0000-0000BE110000}"/>
    <cellStyle name="Normal 51 8 2" xfId="14580" xr:uid="{00000000-0005-0000-0000-000005390000}"/>
    <cellStyle name="Normal 51 8 2 3" xfId="29675" xr:uid="{00000000-0005-0000-0000-0000FF730000}"/>
    <cellStyle name="Normal 51 8 3" xfId="9560" xr:uid="{00000000-0005-0000-0000-000069250000}"/>
    <cellStyle name="Normal 51 8 3 3" xfId="24658" xr:uid="{00000000-0005-0000-0000-000066600000}"/>
    <cellStyle name="Normal 51 8 5" xfId="19645" xr:uid="{00000000-0005-0000-0000-0000D14C0000}"/>
    <cellStyle name="Normal 51 9" xfId="11236" xr:uid="{00000000-0005-0000-0000-0000F52B0000}"/>
    <cellStyle name="Normal 51 9 3" xfId="26333" xr:uid="{00000000-0005-0000-0000-0000F1660000}"/>
    <cellStyle name="Normal 52" xfId="858" xr:uid="{00000000-0005-0000-0000-000069030000}"/>
    <cellStyle name="Normal 52 10" xfId="6216" xr:uid="{00000000-0005-0000-0000-000059180000}"/>
    <cellStyle name="Normal 52 10 3" xfId="21317" xr:uid="{00000000-0005-0000-0000-000059530000}"/>
    <cellStyle name="Normal 52 12" xfId="16302" xr:uid="{00000000-0005-0000-0000-0000C23F0000}"/>
    <cellStyle name="Normal 52 2" xfId="1181" xr:uid="{00000000-0005-0000-0000-0000AD040000}"/>
    <cellStyle name="Normal 52 2 11" xfId="16356" xr:uid="{00000000-0005-0000-0000-0000F83F0000}"/>
    <cellStyle name="Normal 52 2 2" xfId="1289" xr:uid="{00000000-0005-0000-0000-000019050000}"/>
    <cellStyle name="Normal 52 2 2 10" xfId="16460" xr:uid="{00000000-0005-0000-0000-000060400000}"/>
    <cellStyle name="Normal 52 2 2 2" xfId="1506" xr:uid="{00000000-0005-0000-0000-0000F2050000}"/>
    <cellStyle name="Normal 52 2 2 2 2" xfId="1927" xr:uid="{00000000-0005-0000-0000-000097070000}"/>
    <cellStyle name="Normal 52 2 2 2 2 2" xfId="2766" xr:uid="{00000000-0005-0000-0000-0000DE0A0000}"/>
    <cellStyle name="Normal 52 2 2 2 2 2 2" xfId="4455" xr:uid="{00000000-0005-0000-0000-000078110000}"/>
    <cellStyle name="Normal 52 2 2 2 2 2 2 2" xfId="14528" xr:uid="{00000000-0005-0000-0000-0000D1380000}"/>
    <cellStyle name="Normal 52 2 2 2 2 2 2 2 3" xfId="29623" xr:uid="{00000000-0005-0000-0000-0000CB730000}"/>
    <cellStyle name="Normal 52 2 2 2 2 2 2 3" xfId="9508" xr:uid="{00000000-0005-0000-0000-000035250000}"/>
    <cellStyle name="Normal 52 2 2 2 2 2 2 3 3" xfId="24606" xr:uid="{00000000-0005-0000-0000-000032600000}"/>
    <cellStyle name="Normal 52 2 2 2 2 2 2 5" xfId="19593" xr:uid="{00000000-0005-0000-0000-00009D4C0000}"/>
    <cellStyle name="Normal 52 2 2 2 2 2 3" xfId="6147" xr:uid="{00000000-0005-0000-0000-000014180000}"/>
    <cellStyle name="Normal 52 2 2 2 2 2 3 2" xfId="16199" xr:uid="{00000000-0005-0000-0000-0000583F0000}"/>
    <cellStyle name="Normal 52 2 2 2 2 2 3 3" xfId="11179" xr:uid="{00000000-0005-0000-0000-0000BC2B0000}"/>
    <cellStyle name="Normal 52 2 2 2 2 2 3 3 3" xfId="26277" xr:uid="{00000000-0005-0000-0000-0000B9660000}"/>
    <cellStyle name="Normal 52 2 2 2 2 2 3 5" xfId="21264" xr:uid="{00000000-0005-0000-0000-000024530000}"/>
    <cellStyle name="Normal 52 2 2 2 2 2 4" xfId="12857" xr:uid="{00000000-0005-0000-0000-00004A320000}"/>
    <cellStyle name="Normal 52 2 2 2 2 2 4 3" xfId="27952" xr:uid="{00000000-0005-0000-0000-0000446D0000}"/>
    <cellStyle name="Normal 52 2 2 2 2 2 5" xfId="7836" xr:uid="{00000000-0005-0000-0000-0000AD1E0000}"/>
    <cellStyle name="Normal 52 2 2 2 2 2 5 3" xfId="22935" xr:uid="{00000000-0005-0000-0000-0000AB590000}"/>
    <cellStyle name="Normal 52 2 2 2 2 2 7" xfId="17922" xr:uid="{00000000-0005-0000-0000-000016460000}"/>
    <cellStyle name="Normal 52 2 2 2 2 3" xfId="3618" xr:uid="{00000000-0005-0000-0000-0000330E0000}"/>
    <cellStyle name="Normal 52 2 2 2 2 3 2" xfId="13692" xr:uid="{00000000-0005-0000-0000-00008D350000}"/>
    <cellStyle name="Normal 52 2 2 2 2 3 2 3" xfId="28787" xr:uid="{00000000-0005-0000-0000-000087700000}"/>
    <cellStyle name="Normal 52 2 2 2 2 3 3" xfId="8672" xr:uid="{00000000-0005-0000-0000-0000F1210000}"/>
    <cellStyle name="Normal 52 2 2 2 2 3 3 3" xfId="23770" xr:uid="{00000000-0005-0000-0000-0000EE5C0000}"/>
    <cellStyle name="Normal 52 2 2 2 2 3 5" xfId="18757" xr:uid="{00000000-0005-0000-0000-000059490000}"/>
    <cellStyle name="Normal 52 2 2 2 2 4" xfId="5311" xr:uid="{00000000-0005-0000-0000-0000D0140000}"/>
    <cellStyle name="Normal 52 2 2 2 2 4 2" xfId="15363" xr:uid="{00000000-0005-0000-0000-0000143C0000}"/>
    <cellStyle name="Normal 52 2 2 2 2 4 2 3" xfId="30458" xr:uid="{00000000-0005-0000-0000-00000E770000}"/>
    <cellStyle name="Normal 52 2 2 2 2 4 3" xfId="10343" xr:uid="{00000000-0005-0000-0000-000078280000}"/>
    <cellStyle name="Normal 52 2 2 2 2 4 3 3" xfId="25441" xr:uid="{00000000-0005-0000-0000-000075630000}"/>
    <cellStyle name="Normal 52 2 2 2 2 4 5" xfId="20428" xr:uid="{00000000-0005-0000-0000-0000E04F0000}"/>
    <cellStyle name="Normal 52 2 2 2 2 5" xfId="12021" xr:uid="{00000000-0005-0000-0000-0000062F0000}"/>
    <cellStyle name="Normal 52 2 2 2 2 5 3" xfId="27116" xr:uid="{00000000-0005-0000-0000-0000006A0000}"/>
    <cellStyle name="Normal 52 2 2 2 2 6" xfId="7000" xr:uid="{00000000-0005-0000-0000-0000691B0000}"/>
    <cellStyle name="Normal 52 2 2 2 2 6 3" xfId="22099" xr:uid="{00000000-0005-0000-0000-000067560000}"/>
    <cellStyle name="Normal 52 2 2 2 2 8" xfId="17086" xr:uid="{00000000-0005-0000-0000-0000D2420000}"/>
    <cellStyle name="Normal 52 2 2 2 3" xfId="2348" xr:uid="{00000000-0005-0000-0000-00003C090000}"/>
    <cellStyle name="Normal 52 2 2 2 3 2" xfId="4037" xr:uid="{00000000-0005-0000-0000-0000D60F0000}"/>
    <cellStyle name="Normal 52 2 2 2 3 2 2" xfId="14110" xr:uid="{00000000-0005-0000-0000-00002F370000}"/>
    <cellStyle name="Normal 52 2 2 2 3 2 2 3" xfId="29205" xr:uid="{00000000-0005-0000-0000-000029720000}"/>
    <cellStyle name="Normal 52 2 2 2 3 2 3" xfId="9090" xr:uid="{00000000-0005-0000-0000-000093230000}"/>
    <cellStyle name="Normal 52 2 2 2 3 2 3 3" xfId="24188" xr:uid="{00000000-0005-0000-0000-0000905E0000}"/>
    <cellStyle name="Normal 52 2 2 2 3 2 5" xfId="19175" xr:uid="{00000000-0005-0000-0000-0000FB4A0000}"/>
    <cellStyle name="Normal 52 2 2 2 3 3" xfId="5729" xr:uid="{00000000-0005-0000-0000-000072160000}"/>
    <cellStyle name="Normal 52 2 2 2 3 3 2" xfId="15781" xr:uid="{00000000-0005-0000-0000-0000B63D0000}"/>
    <cellStyle name="Normal 52 2 2 2 3 3 2 3" xfId="30876" xr:uid="{00000000-0005-0000-0000-0000B0780000}"/>
    <cellStyle name="Normal 52 2 2 2 3 3 3" xfId="10761" xr:uid="{00000000-0005-0000-0000-00001A2A0000}"/>
    <cellStyle name="Normal 52 2 2 2 3 3 3 3" xfId="25859" xr:uid="{00000000-0005-0000-0000-000017650000}"/>
    <cellStyle name="Normal 52 2 2 2 3 3 5" xfId="20846" xr:uid="{00000000-0005-0000-0000-000082510000}"/>
    <cellStyle name="Normal 52 2 2 2 3 4" xfId="12439" xr:uid="{00000000-0005-0000-0000-0000A8300000}"/>
    <cellStyle name="Normal 52 2 2 2 3 4 3" xfId="27534" xr:uid="{00000000-0005-0000-0000-0000A26B0000}"/>
    <cellStyle name="Normal 52 2 2 2 3 5" xfId="7418" xr:uid="{00000000-0005-0000-0000-00000B1D0000}"/>
    <cellStyle name="Normal 52 2 2 2 3 5 3" xfId="22517" xr:uid="{00000000-0005-0000-0000-000009580000}"/>
    <cellStyle name="Normal 52 2 2 2 3 7" xfId="17504" xr:uid="{00000000-0005-0000-0000-000074440000}"/>
    <cellStyle name="Normal 52 2 2 2 4" xfId="3200" xr:uid="{00000000-0005-0000-0000-0000910C0000}"/>
    <cellStyle name="Normal 52 2 2 2 4 2" xfId="13274" xr:uid="{00000000-0005-0000-0000-0000EB330000}"/>
    <cellStyle name="Normal 52 2 2 2 4 2 3" xfId="28369" xr:uid="{00000000-0005-0000-0000-0000E56E0000}"/>
    <cellStyle name="Normal 52 2 2 2 4 3" xfId="8254" xr:uid="{00000000-0005-0000-0000-00004F200000}"/>
    <cellStyle name="Normal 52 2 2 2 4 3 3" xfId="23352" xr:uid="{00000000-0005-0000-0000-00004C5B0000}"/>
    <cellStyle name="Normal 52 2 2 2 4 5" xfId="18339" xr:uid="{00000000-0005-0000-0000-0000B7470000}"/>
    <cellStyle name="Normal 52 2 2 2 5" xfId="4893" xr:uid="{00000000-0005-0000-0000-00002E130000}"/>
    <cellStyle name="Normal 52 2 2 2 5 2" xfId="14945" xr:uid="{00000000-0005-0000-0000-0000723A0000}"/>
    <cellStyle name="Normal 52 2 2 2 5 2 3" xfId="30040" xr:uid="{00000000-0005-0000-0000-00006C750000}"/>
    <cellStyle name="Normal 52 2 2 2 5 3" xfId="9925" xr:uid="{00000000-0005-0000-0000-0000D6260000}"/>
    <cellStyle name="Normal 52 2 2 2 5 3 3" xfId="25023" xr:uid="{00000000-0005-0000-0000-0000D3610000}"/>
    <cellStyle name="Normal 52 2 2 2 5 5" xfId="20010" xr:uid="{00000000-0005-0000-0000-00003E4E0000}"/>
    <cellStyle name="Normal 52 2 2 2 6" xfId="11603" xr:uid="{00000000-0005-0000-0000-0000642D0000}"/>
    <cellStyle name="Normal 52 2 2 2 6 3" xfId="26698" xr:uid="{00000000-0005-0000-0000-00005E680000}"/>
    <cellStyle name="Normal 52 2 2 2 7" xfId="6582" xr:uid="{00000000-0005-0000-0000-0000C7190000}"/>
    <cellStyle name="Normal 52 2 2 2 7 3" xfId="21681" xr:uid="{00000000-0005-0000-0000-0000C5540000}"/>
    <cellStyle name="Normal 52 2 2 2 9" xfId="16668" xr:uid="{00000000-0005-0000-0000-000030410000}"/>
    <cellStyle name="Normal 52 2 2 3" xfId="1719" xr:uid="{00000000-0005-0000-0000-0000C7060000}"/>
    <cellStyle name="Normal 52 2 2 3 2" xfId="2558" xr:uid="{00000000-0005-0000-0000-00000E0A0000}"/>
    <cellStyle name="Normal 52 2 2 3 2 2" xfId="4247" xr:uid="{00000000-0005-0000-0000-0000A8100000}"/>
    <cellStyle name="Normal 52 2 2 3 2 2 2" xfId="14320" xr:uid="{00000000-0005-0000-0000-000001380000}"/>
    <cellStyle name="Normal 52 2 2 3 2 2 2 3" xfId="29415" xr:uid="{00000000-0005-0000-0000-0000FB720000}"/>
    <cellStyle name="Normal 52 2 2 3 2 2 3" xfId="9300" xr:uid="{00000000-0005-0000-0000-000065240000}"/>
    <cellStyle name="Normal 52 2 2 3 2 2 3 3" xfId="24398" xr:uid="{00000000-0005-0000-0000-0000625F0000}"/>
    <cellStyle name="Normal 52 2 2 3 2 2 5" xfId="19385" xr:uid="{00000000-0005-0000-0000-0000CD4B0000}"/>
    <cellStyle name="Normal 52 2 2 3 2 3" xfId="5939" xr:uid="{00000000-0005-0000-0000-000044170000}"/>
    <cellStyle name="Normal 52 2 2 3 2 3 2" xfId="15991" xr:uid="{00000000-0005-0000-0000-0000883E0000}"/>
    <cellStyle name="Normal 52 2 2 3 2 3 2 3" xfId="31086" xr:uid="{00000000-0005-0000-0000-000082790000}"/>
    <cellStyle name="Normal 52 2 2 3 2 3 3" xfId="10971" xr:uid="{00000000-0005-0000-0000-0000EC2A0000}"/>
    <cellStyle name="Normal 52 2 2 3 2 3 3 3" xfId="26069" xr:uid="{00000000-0005-0000-0000-0000E9650000}"/>
    <cellStyle name="Normal 52 2 2 3 2 3 5" xfId="21056" xr:uid="{00000000-0005-0000-0000-000054520000}"/>
    <cellStyle name="Normal 52 2 2 3 2 4" xfId="12649" xr:uid="{00000000-0005-0000-0000-00007A310000}"/>
    <cellStyle name="Normal 52 2 2 3 2 4 3" xfId="27744" xr:uid="{00000000-0005-0000-0000-0000746C0000}"/>
    <cellStyle name="Normal 52 2 2 3 2 5" xfId="7628" xr:uid="{00000000-0005-0000-0000-0000DD1D0000}"/>
    <cellStyle name="Normal 52 2 2 3 2 5 3" xfId="22727" xr:uid="{00000000-0005-0000-0000-0000DB580000}"/>
    <cellStyle name="Normal 52 2 2 3 2 7" xfId="17714" xr:uid="{00000000-0005-0000-0000-000046450000}"/>
    <cellStyle name="Normal 52 2 2 3 3" xfId="3410" xr:uid="{00000000-0005-0000-0000-0000630D0000}"/>
    <cellStyle name="Normal 52 2 2 3 3 2" xfId="13484" xr:uid="{00000000-0005-0000-0000-0000BD340000}"/>
    <cellStyle name="Normal 52 2 2 3 3 2 3" xfId="28579" xr:uid="{00000000-0005-0000-0000-0000B76F0000}"/>
    <cellStyle name="Normal 52 2 2 3 3 3" xfId="8464" xr:uid="{00000000-0005-0000-0000-000021210000}"/>
    <cellStyle name="Normal 52 2 2 3 3 3 3" xfId="23562" xr:uid="{00000000-0005-0000-0000-00001E5C0000}"/>
    <cellStyle name="Normal 52 2 2 3 3 5" xfId="18549" xr:uid="{00000000-0005-0000-0000-000089480000}"/>
    <cellStyle name="Normal 52 2 2 3 4" xfId="5103" xr:uid="{00000000-0005-0000-0000-000000140000}"/>
    <cellStyle name="Normal 52 2 2 3 4 2" xfId="15155" xr:uid="{00000000-0005-0000-0000-0000443B0000}"/>
    <cellStyle name="Normal 52 2 2 3 4 2 3" xfId="30250" xr:uid="{00000000-0005-0000-0000-00003E760000}"/>
    <cellStyle name="Normal 52 2 2 3 4 3" xfId="10135" xr:uid="{00000000-0005-0000-0000-0000A8270000}"/>
    <cellStyle name="Normal 52 2 2 3 4 3 3" xfId="25233" xr:uid="{00000000-0005-0000-0000-0000A5620000}"/>
    <cellStyle name="Normal 52 2 2 3 4 5" xfId="20220" xr:uid="{00000000-0005-0000-0000-0000104F0000}"/>
    <cellStyle name="Normal 52 2 2 3 5" xfId="11813" xr:uid="{00000000-0005-0000-0000-0000362E0000}"/>
    <cellStyle name="Normal 52 2 2 3 5 3" xfId="26908" xr:uid="{00000000-0005-0000-0000-000030690000}"/>
    <cellStyle name="Normal 52 2 2 3 6" xfId="6792" xr:uid="{00000000-0005-0000-0000-0000991A0000}"/>
    <cellStyle name="Normal 52 2 2 3 6 3" xfId="21891" xr:uid="{00000000-0005-0000-0000-000097550000}"/>
    <cellStyle name="Normal 52 2 2 3 8" xfId="16878" xr:uid="{00000000-0005-0000-0000-000002420000}"/>
    <cellStyle name="Normal 52 2 2 4" xfId="2140" xr:uid="{00000000-0005-0000-0000-00006C080000}"/>
    <cellStyle name="Normal 52 2 2 4 2" xfId="3829" xr:uid="{00000000-0005-0000-0000-0000060F0000}"/>
    <cellStyle name="Normal 52 2 2 4 2 2" xfId="13902" xr:uid="{00000000-0005-0000-0000-00005F360000}"/>
    <cellStyle name="Normal 52 2 2 4 2 2 3" xfId="28997" xr:uid="{00000000-0005-0000-0000-000059710000}"/>
    <cellStyle name="Normal 52 2 2 4 2 3" xfId="8882" xr:uid="{00000000-0005-0000-0000-0000C3220000}"/>
    <cellStyle name="Normal 52 2 2 4 2 3 3" xfId="23980" xr:uid="{00000000-0005-0000-0000-0000C05D0000}"/>
    <cellStyle name="Normal 52 2 2 4 2 5" xfId="18967" xr:uid="{00000000-0005-0000-0000-00002B4A0000}"/>
    <cellStyle name="Normal 52 2 2 4 3" xfId="5521" xr:uid="{00000000-0005-0000-0000-0000A2150000}"/>
    <cellStyle name="Normal 52 2 2 4 3 2" xfId="15573" xr:uid="{00000000-0005-0000-0000-0000E63C0000}"/>
    <cellStyle name="Normal 52 2 2 4 3 2 3" xfId="30668" xr:uid="{00000000-0005-0000-0000-0000E0770000}"/>
    <cellStyle name="Normal 52 2 2 4 3 3" xfId="10553" xr:uid="{00000000-0005-0000-0000-00004A290000}"/>
    <cellStyle name="Normal 52 2 2 4 3 3 3" xfId="25651" xr:uid="{00000000-0005-0000-0000-000047640000}"/>
    <cellStyle name="Normal 52 2 2 4 3 5" xfId="20638" xr:uid="{00000000-0005-0000-0000-0000B2500000}"/>
    <cellStyle name="Normal 52 2 2 4 4" xfId="12231" xr:uid="{00000000-0005-0000-0000-0000D82F0000}"/>
    <cellStyle name="Normal 52 2 2 4 4 3" xfId="27326" xr:uid="{00000000-0005-0000-0000-0000D26A0000}"/>
    <cellStyle name="Normal 52 2 2 4 5" xfId="7210" xr:uid="{00000000-0005-0000-0000-00003B1C0000}"/>
    <cellStyle name="Normal 52 2 2 4 5 3" xfId="22309" xr:uid="{00000000-0005-0000-0000-000039570000}"/>
    <cellStyle name="Normal 52 2 2 4 7" xfId="17296" xr:uid="{00000000-0005-0000-0000-0000A4430000}"/>
    <cellStyle name="Normal 52 2 2 5" xfId="2992" xr:uid="{00000000-0005-0000-0000-0000C10B0000}"/>
    <cellStyle name="Normal 52 2 2 5 2" xfId="13066" xr:uid="{00000000-0005-0000-0000-00001B330000}"/>
    <cellStyle name="Normal 52 2 2 5 2 3" xfId="28161" xr:uid="{00000000-0005-0000-0000-0000156E0000}"/>
    <cellStyle name="Normal 52 2 2 5 3" xfId="8046" xr:uid="{00000000-0005-0000-0000-00007F1F0000}"/>
    <cellStyle name="Normal 52 2 2 5 3 3" xfId="23144" xr:uid="{00000000-0005-0000-0000-00007C5A0000}"/>
    <cellStyle name="Normal 52 2 2 5 5" xfId="18131" xr:uid="{00000000-0005-0000-0000-0000E7460000}"/>
    <cellStyle name="Normal 52 2 2 6" xfId="4685" xr:uid="{00000000-0005-0000-0000-00005E120000}"/>
    <cellStyle name="Normal 52 2 2 6 2" xfId="14737" xr:uid="{00000000-0005-0000-0000-0000A2390000}"/>
    <cellStyle name="Normal 52 2 2 6 2 3" xfId="29832" xr:uid="{00000000-0005-0000-0000-00009C740000}"/>
    <cellStyle name="Normal 52 2 2 6 3" xfId="9717" xr:uid="{00000000-0005-0000-0000-000006260000}"/>
    <cellStyle name="Normal 52 2 2 6 3 3" xfId="24815" xr:uid="{00000000-0005-0000-0000-000003610000}"/>
    <cellStyle name="Normal 52 2 2 6 5" xfId="19802" xr:uid="{00000000-0005-0000-0000-00006E4D0000}"/>
    <cellStyle name="Normal 52 2 2 7" xfId="11395" xr:uid="{00000000-0005-0000-0000-0000942C0000}"/>
    <cellStyle name="Normal 52 2 2 7 3" xfId="26490" xr:uid="{00000000-0005-0000-0000-00008E670000}"/>
    <cellStyle name="Normal 52 2 2 8" xfId="6374" xr:uid="{00000000-0005-0000-0000-0000F7180000}"/>
    <cellStyle name="Normal 52 2 2 8 3" xfId="21473" xr:uid="{00000000-0005-0000-0000-0000F5530000}"/>
    <cellStyle name="Normal 52 2 3" xfId="1402" xr:uid="{00000000-0005-0000-0000-00008A050000}"/>
    <cellStyle name="Normal 52 2 3 2" xfId="1823" xr:uid="{00000000-0005-0000-0000-00002F070000}"/>
    <cellStyle name="Normal 52 2 3 2 2" xfId="2662" xr:uid="{00000000-0005-0000-0000-0000760A0000}"/>
    <cellStyle name="Normal 52 2 3 2 2 2" xfId="4351" xr:uid="{00000000-0005-0000-0000-000010110000}"/>
    <cellStyle name="Normal 52 2 3 2 2 2 2" xfId="14424" xr:uid="{00000000-0005-0000-0000-000069380000}"/>
    <cellStyle name="Normal 52 2 3 2 2 2 2 3" xfId="29519" xr:uid="{00000000-0005-0000-0000-000063730000}"/>
    <cellStyle name="Normal 52 2 3 2 2 2 3" xfId="9404" xr:uid="{00000000-0005-0000-0000-0000CD240000}"/>
    <cellStyle name="Normal 52 2 3 2 2 2 3 3" xfId="24502" xr:uid="{00000000-0005-0000-0000-0000CA5F0000}"/>
    <cellStyle name="Normal 52 2 3 2 2 2 5" xfId="19489" xr:uid="{00000000-0005-0000-0000-0000354C0000}"/>
    <cellStyle name="Normal 52 2 3 2 2 3" xfId="6043" xr:uid="{00000000-0005-0000-0000-0000AC170000}"/>
    <cellStyle name="Normal 52 2 3 2 2 3 2" xfId="16095" xr:uid="{00000000-0005-0000-0000-0000F03E0000}"/>
    <cellStyle name="Normal 52 2 3 2 2 3 2 3" xfId="31190" xr:uid="{00000000-0005-0000-0000-0000EA790000}"/>
    <cellStyle name="Normal 52 2 3 2 2 3 3" xfId="11075" xr:uid="{00000000-0005-0000-0000-0000542B0000}"/>
    <cellStyle name="Normal 52 2 3 2 2 3 3 3" xfId="26173" xr:uid="{00000000-0005-0000-0000-000051660000}"/>
    <cellStyle name="Normal 52 2 3 2 2 3 5" xfId="21160" xr:uid="{00000000-0005-0000-0000-0000BC520000}"/>
    <cellStyle name="Normal 52 2 3 2 2 4" xfId="12753" xr:uid="{00000000-0005-0000-0000-0000E2310000}"/>
    <cellStyle name="Normal 52 2 3 2 2 4 3" xfId="27848" xr:uid="{00000000-0005-0000-0000-0000DC6C0000}"/>
    <cellStyle name="Normal 52 2 3 2 2 5" xfId="7732" xr:uid="{00000000-0005-0000-0000-0000451E0000}"/>
    <cellStyle name="Normal 52 2 3 2 2 5 3" xfId="22831" xr:uid="{00000000-0005-0000-0000-000043590000}"/>
    <cellStyle name="Normal 52 2 3 2 2 7" xfId="17818" xr:uid="{00000000-0005-0000-0000-0000AE450000}"/>
    <cellStyle name="Normal 52 2 3 2 3" xfId="3514" xr:uid="{00000000-0005-0000-0000-0000CB0D0000}"/>
    <cellStyle name="Normal 52 2 3 2 3 2" xfId="13588" xr:uid="{00000000-0005-0000-0000-000025350000}"/>
    <cellStyle name="Normal 52 2 3 2 3 2 3" xfId="28683" xr:uid="{00000000-0005-0000-0000-00001F700000}"/>
    <cellStyle name="Normal 52 2 3 2 3 3" xfId="8568" xr:uid="{00000000-0005-0000-0000-000089210000}"/>
    <cellStyle name="Normal 52 2 3 2 3 3 3" xfId="23666" xr:uid="{00000000-0005-0000-0000-0000865C0000}"/>
    <cellStyle name="Normal 52 2 3 2 3 5" xfId="18653" xr:uid="{00000000-0005-0000-0000-0000F1480000}"/>
    <cellStyle name="Normal 52 2 3 2 4" xfId="5207" xr:uid="{00000000-0005-0000-0000-000068140000}"/>
    <cellStyle name="Normal 52 2 3 2 4 2" xfId="15259" xr:uid="{00000000-0005-0000-0000-0000AC3B0000}"/>
    <cellStyle name="Normal 52 2 3 2 4 2 3" xfId="30354" xr:uid="{00000000-0005-0000-0000-0000A6760000}"/>
    <cellStyle name="Normal 52 2 3 2 4 3" xfId="10239" xr:uid="{00000000-0005-0000-0000-000010280000}"/>
    <cellStyle name="Normal 52 2 3 2 4 3 3" xfId="25337" xr:uid="{00000000-0005-0000-0000-00000D630000}"/>
    <cellStyle name="Normal 52 2 3 2 4 5" xfId="20324" xr:uid="{00000000-0005-0000-0000-0000784F0000}"/>
    <cellStyle name="Normal 52 2 3 2 5" xfId="11917" xr:uid="{00000000-0005-0000-0000-00009E2E0000}"/>
    <cellStyle name="Normal 52 2 3 2 5 3" xfId="27012" xr:uid="{00000000-0005-0000-0000-000098690000}"/>
    <cellStyle name="Normal 52 2 3 2 6" xfId="6896" xr:uid="{00000000-0005-0000-0000-0000011B0000}"/>
    <cellStyle name="Normal 52 2 3 2 6 3" xfId="21995" xr:uid="{00000000-0005-0000-0000-0000FF550000}"/>
    <cellStyle name="Normal 52 2 3 2 8" xfId="16982" xr:uid="{00000000-0005-0000-0000-00006A420000}"/>
    <cellStyle name="Normal 52 2 3 3" xfId="2244" xr:uid="{00000000-0005-0000-0000-0000D4080000}"/>
    <cellStyle name="Normal 52 2 3 3 2" xfId="3933" xr:uid="{00000000-0005-0000-0000-00006E0F0000}"/>
    <cellStyle name="Normal 52 2 3 3 2 2" xfId="14006" xr:uid="{00000000-0005-0000-0000-0000C7360000}"/>
    <cellStyle name="Normal 52 2 3 3 2 2 3" xfId="29101" xr:uid="{00000000-0005-0000-0000-0000C1710000}"/>
    <cellStyle name="Normal 52 2 3 3 2 3" xfId="8986" xr:uid="{00000000-0005-0000-0000-00002B230000}"/>
    <cellStyle name="Normal 52 2 3 3 2 3 3" xfId="24084" xr:uid="{00000000-0005-0000-0000-0000285E0000}"/>
    <cellStyle name="Normal 52 2 3 3 2 5" xfId="19071" xr:uid="{00000000-0005-0000-0000-0000934A0000}"/>
    <cellStyle name="Normal 52 2 3 3 3" xfId="5625" xr:uid="{00000000-0005-0000-0000-00000A160000}"/>
    <cellStyle name="Normal 52 2 3 3 3 2" xfId="15677" xr:uid="{00000000-0005-0000-0000-00004E3D0000}"/>
    <cellStyle name="Normal 52 2 3 3 3 2 3" xfId="30772" xr:uid="{00000000-0005-0000-0000-000048780000}"/>
    <cellStyle name="Normal 52 2 3 3 3 3" xfId="10657" xr:uid="{00000000-0005-0000-0000-0000B2290000}"/>
    <cellStyle name="Normal 52 2 3 3 3 3 3" xfId="25755" xr:uid="{00000000-0005-0000-0000-0000AF640000}"/>
    <cellStyle name="Normal 52 2 3 3 3 5" xfId="20742" xr:uid="{00000000-0005-0000-0000-00001A510000}"/>
    <cellStyle name="Normal 52 2 3 3 4" xfId="12335" xr:uid="{00000000-0005-0000-0000-000040300000}"/>
    <cellStyle name="Normal 52 2 3 3 4 3" xfId="27430" xr:uid="{00000000-0005-0000-0000-00003A6B0000}"/>
    <cellStyle name="Normal 52 2 3 3 5" xfId="7314" xr:uid="{00000000-0005-0000-0000-0000A31C0000}"/>
    <cellStyle name="Normal 52 2 3 3 5 3" xfId="22413" xr:uid="{00000000-0005-0000-0000-0000A1570000}"/>
    <cellStyle name="Normal 52 2 3 3 7" xfId="17400" xr:uid="{00000000-0005-0000-0000-00000C440000}"/>
    <cellStyle name="Normal 52 2 3 4" xfId="3096" xr:uid="{00000000-0005-0000-0000-0000290C0000}"/>
    <cellStyle name="Normal 52 2 3 4 2" xfId="13170" xr:uid="{00000000-0005-0000-0000-000083330000}"/>
    <cellStyle name="Normal 52 2 3 4 2 3" xfId="28265" xr:uid="{00000000-0005-0000-0000-00007D6E0000}"/>
    <cellStyle name="Normal 52 2 3 4 3" xfId="8150" xr:uid="{00000000-0005-0000-0000-0000E71F0000}"/>
    <cellStyle name="Normal 52 2 3 4 3 3" xfId="23248" xr:uid="{00000000-0005-0000-0000-0000E45A0000}"/>
    <cellStyle name="Normal 52 2 3 4 5" xfId="18235" xr:uid="{00000000-0005-0000-0000-00004F470000}"/>
    <cellStyle name="Normal 52 2 3 5" xfId="4789" xr:uid="{00000000-0005-0000-0000-0000C6120000}"/>
    <cellStyle name="Normal 52 2 3 5 2" xfId="14841" xr:uid="{00000000-0005-0000-0000-00000A3A0000}"/>
    <cellStyle name="Normal 52 2 3 5 2 3" xfId="29936" xr:uid="{00000000-0005-0000-0000-000004750000}"/>
    <cellStyle name="Normal 52 2 3 5 3" xfId="9821" xr:uid="{00000000-0005-0000-0000-00006E260000}"/>
    <cellStyle name="Normal 52 2 3 5 3 3" xfId="24919" xr:uid="{00000000-0005-0000-0000-00006B610000}"/>
    <cellStyle name="Normal 52 2 3 5 5" xfId="19906" xr:uid="{00000000-0005-0000-0000-0000D64D0000}"/>
    <cellStyle name="Normal 52 2 3 6" xfId="11499" xr:uid="{00000000-0005-0000-0000-0000FC2C0000}"/>
    <cellStyle name="Normal 52 2 3 6 3" xfId="26594" xr:uid="{00000000-0005-0000-0000-0000F6670000}"/>
    <cellStyle name="Normal 52 2 3 7" xfId="6478" xr:uid="{00000000-0005-0000-0000-00005F190000}"/>
    <cellStyle name="Normal 52 2 3 7 3" xfId="21577" xr:uid="{00000000-0005-0000-0000-00005D540000}"/>
    <cellStyle name="Normal 52 2 3 9" xfId="16564" xr:uid="{00000000-0005-0000-0000-0000C8400000}"/>
    <cellStyle name="Normal 52 2 4" xfId="1615" xr:uid="{00000000-0005-0000-0000-00005F060000}"/>
    <cellStyle name="Normal 52 2 4 2" xfId="2454" xr:uid="{00000000-0005-0000-0000-0000A6090000}"/>
    <cellStyle name="Normal 52 2 4 2 2" xfId="4143" xr:uid="{00000000-0005-0000-0000-000040100000}"/>
    <cellStyle name="Normal 52 2 4 2 2 2" xfId="14216" xr:uid="{00000000-0005-0000-0000-000099370000}"/>
    <cellStyle name="Normal 52 2 4 2 2 2 3" xfId="29311" xr:uid="{00000000-0005-0000-0000-000093720000}"/>
    <cellStyle name="Normal 52 2 4 2 2 3" xfId="9196" xr:uid="{00000000-0005-0000-0000-0000FD230000}"/>
    <cellStyle name="Normal 52 2 4 2 2 3 3" xfId="24294" xr:uid="{00000000-0005-0000-0000-0000FA5E0000}"/>
    <cellStyle name="Normal 52 2 4 2 2 5" xfId="19281" xr:uid="{00000000-0005-0000-0000-0000654B0000}"/>
    <cellStyle name="Normal 52 2 4 2 3" xfId="5835" xr:uid="{00000000-0005-0000-0000-0000DC160000}"/>
    <cellStyle name="Normal 52 2 4 2 3 2" xfId="15887" xr:uid="{00000000-0005-0000-0000-0000203E0000}"/>
    <cellStyle name="Normal 52 2 4 2 3 2 3" xfId="30982" xr:uid="{00000000-0005-0000-0000-00001A790000}"/>
    <cellStyle name="Normal 52 2 4 2 3 3" xfId="10867" xr:uid="{00000000-0005-0000-0000-0000842A0000}"/>
    <cellStyle name="Normal 52 2 4 2 3 3 3" xfId="25965" xr:uid="{00000000-0005-0000-0000-000081650000}"/>
    <cellStyle name="Normal 52 2 4 2 3 5" xfId="20952" xr:uid="{00000000-0005-0000-0000-0000EC510000}"/>
    <cellStyle name="Normal 52 2 4 2 4" xfId="12545" xr:uid="{00000000-0005-0000-0000-000012310000}"/>
    <cellStyle name="Normal 52 2 4 2 4 3" xfId="27640" xr:uid="{00000000-0005-0000-0000-00000C6C0000}"/>
    <cellStyle name="Normal 52 2 4 2 5" xfId="7524" xr:uid="{00000000-0005-0000-0000-0000751D0000}"/>
    <cellStyle name="Normal 52 2 4 2 5 3" xfId="22623" xr:uid="{00000000-0005-0000-0000-000073580000}"/>
    <cellStyle name="Normal 52 2 4 2 7" xfId="17610" xr:uid="{00000000-0005-0000-0000-0000DE440000}"/>
    <cellStyle name="Normal 52 2 4 3" xfId="3306" xr:uid="{00000000-0005-0000-0000-0000FB0C0000}"/>
    <cellStyle name="Normal 52 2 4 3 2" xfId="13380" xr:uid="{00000000-0005-0000-0000-000055340000}"/>
    <cellStyle name="Normal 52 2 4 3 2 3" xfId="28475" xr:uid="{00000000-0005-0000-0000-00004F6F0000}"/>
    <cellStyle name="Normal 52 2 4 3 3" xfId="8360" xr:uid="{00000000-0005-0000-0000-0000B9200000}"/>
    <cellStyle name="Normal 52 2 4 3 3 3" xfId="23458" xr:uid="{00000000-0005-0000-0000-0000B65B0000}"/>
    <cellStyle name="Normal 52 2 4 3 5" xfId="18445" xr:uid="{00000000-0005-0000-0000-000021480000}"/>
    <cellStyle name="Normal 52 2 4 4" xfId="4999" xr:uid="{00000000-0005-0000-0000-000098130000}"/>
    <cellStyle name="Normal 52 2 4 4 2" xfId="15051" xr:uid="{00000000-0005-0000-0000-0000DC3A0000}"/>
    <cellStyle name="Normal 52 2 4 4 2 3" xfId="30146" xr:uid="{00000000-0005-0000-0000-0000D6750000}"/>
    <cellStyle name="Normal 52 2 4 4 3" xfId="10031" xr:uid="{00000000-0005-0000-0000-000040270000}"/>
    <cellStyle name="Normal 52 2 4 4 3 3" xfId="25129" xr:uid="{00000000-0005-0000-0000-00003D620000}"/>
    <cellStyle name="Normal 52 2 4 4 5" xfId="20116" xr:uid="{00000000-0005-0000-0000-0000A84E0000}"/>
    <cellStyle name="Normal 52 2 4 5" xfId="11709" xr:uid="{00000000-0005-0000-0000-0000CE2D0000}"/>
    <cellStyle name="Normal 52 2 4 5 3" xfId="26804" xr:uid="{00000000-0005-0000-0000-0000C8680000}"/>
    <cellStyle name="Normal 52 2 4 6" xfId="6688" xr:uid="{00000000-0005-0000-0000-0000311A0000}"/>
    <cellStyle name="Normal 52 2 4 6 3" xfId="21787" xr:uid="{00000000-0005-0000-0000-00002F550000}"/>
    <cellStyle name="Normal 52 2 4 8" xfId="16774" xr:uid="{00000000-0005-0000-0000-00009A410000}"/>
    <cellStyle name="Normal 52 2 5" xfId="2036" xr:uid="{00000000-0005-0000-0000-000004080000}"/>
    <cellStyle name="Normal 52 2 5 2" xfId="3725" xr:uid="{00000000-0005-0000-0000-00009E0E0000}"/>
    <cellStyle name="Normal 52 2 5 2 2" xfId="13798" xr:uid="{00000000-0005-0000-0000-0000F7350000}"/>
    <cellStyle name="Normal 52 2 5 2 2 3" xfId="28893" xr:uid="{00000000-0005-0000-0000-0000F1700000}"/>
    <cellStyle name="Normal 52 2 5 2 3" xfId="8778" xr:uid="{00000000-0005-0000-0000-00005B220000}"/>
    <cellStyle name="Normal 52 2 5 2 3 3" xfId="23876" xr:uid="{00000000-0005-0000-0000-0000585D0000}"/>
    <cellStyle name="Normal 52 2 5 2 5" xfId="18863" xr:uid="{00000000-0005-0000-0000-0000C3490000}"/>
    <cellStyle name="Normal 52 2 5 3" xfId="5417" xr:uid="{00000000-0005-0000-0000-00003A150000}"/>
    <cellStyle name="Normal 52 2 5 3 2" xfId="15469" xr:uid="{00000000-0005-0000-0000-00007E3C0000}"/>
    <cellStyle name="Normal 52 2 5 3 2 3" xfId="30564" xr:uid="{00000000-0005-0000-0000-000078770000}"/>
    <cellStyle name="Normal 52 2 5 3 3" xfId="10449" xr:uid="{00000000-0005-0000-0000-0000E2280000}"/>
    <cellStyle name="Normal 52 2 5 3 3 3" xfId="25547" xr:uid="{00000000-0005-0000-0000-0000DF630000}"/>
    <cellStyle name="Normal 52 2 5 3 5" xfId="20534" xr:uid="{00000000-0005-0000-0000-00004A500000}"/>
    <cellStyle name="Normal 52 2 5 4" xfId="12127" xr:uid="{00000000-0005-0000-0000-0000702F0000}"/>
    <cellStyle name="Normal 52 2 5 4 3" xfId="27222" xr:uid="{00000000-0005-0000-0000-00006A6A0000}"/>
    <cellStyle name="Normal 52 2 5 5" xfId="7106" xr:uid="{00000000-0005-0000-0000-0000D31B0000}"/>
    <cellStyle name="Normal 52 2 5 5 3" xfId="22205" xr:uid="{00000000-0005-0000-0000-0000D1560000}"/>
    <cellStyle name="Normal 52 2 5 7" xfId="17192" xr:uid="{00000000-0005-0000-0000-00003C430000}"/>
    <cellStyle name="Normal 52 2 6" xfId="2888" xr:uid="{00000000-0005-0000-0000-0000590B0000}"/>
    <cellStyle name="Normal 52 2 6 2" xfId="12962" xr:uid="{00000000-0005-0000-0000-0000B3320000}"/>
    <cellStyle name="Normal 52 2 6 2 3" xfId="28057" xr:uid="{00000000-0005-0000-0000-0000AD6D0000}"/>
    <cellStyle name="Normal 52 2 6 3" xfId="7942" xr:uid="{00000000-0005-0000-0000-0000171F0000}"/>
    <cellStyle name="Normal 52 2 6 3 3" xfId="23040" xr:uid="{00000000-0005-0000-0000-0000145A0000}"/>
    <cellStyle name="Normal 52 2 6 5" xfId="18027" xr:uid="{00000000-0005-0000-0000-00007F460000}"/>
    <cellStyle name="Normal 52 2 7" xfId="4581" xr:uid="{00000000-0005-0000-0000-0000F6110000}"/>
    <cellStyle name="Normal 52 2 7 2" xfId="14633" xr:uid="{00000000-0005-0000-0000-00003A390000}"/>
    <cellStyle name="Normal 52 2 7 2 3" xfId="29728" xr:uid="{00000000-0005-0000-0000-000034740000}"/>
    <cellStyle name="Normal 52 2 7 3" xfId="9613" xr:uid="{00000000-0005-0000-0000-00009E250000}"/>
    <cellStyle name="Normal 52 2 7 3 3" xfId="24711" xr:uid="{00000000-0005-0000-0000-00009B600000}"/>
    <cellStyle name="Normal 52 2 7 5" xfId="19698" xr:uid="{00000000-0005-0000-0000-0000064D0000}"/>
    <cellStyle name="Normal 52 2 8" xfId="11291" xr:uid="{00000000-0005-0000-0000-00002C2C0000}"/>
    <cellStyle name="Normal 52 2 8 3" xfId="26386" xr:uid="{00000000-0005-0000-0000-000026670000}"/>
    <cellStyle name="Normal 52 2 9" xfId="6270" xr:uid="{00000000-0005-0000-0000-00008F180000}"/>
    <cellStyle name="Normal 52 2 9 3" xfId="21369" xr:uid="{00000000-0005-0000-0000-00008D530000}"/>
    <cellStyle name="Normal 52 3" xfId="1235" xr:uid="{00000000-0005-0000-0000-0000E3040000}"/>
    <cellStyle name="Normal 52 3 10" xfId="16408" xr:uid="{00000000-0005-0000-0000-00002C400000}"/>
    <cellStyle name="Normal 52 3 2" xfId="1454" xr:uid="{00000000-0005-0000-0000-0000BE050000}"/>
    <cellStyle name="Normal 52 3 2 2" xfId="1875" xr:uid="{00000000-0005-0000-0000-000063070000}"/>
    <cellStyle name="Normal 52 3 2 2 2" xfId="2714" xr:uid="{00000000-0005-0000-0000-0000AA0A0000}"/>
    <cellStyle name="Normal 52 3 2 2 2 2" xfId="4403" xr:uid="{00000000-0005-0000-0000-000044110000}"/>
    <cellStyle name="Normal 52 3 2 2 2 2 2" xfId="14476" xr:uid="{00000000-0005-0000-0000-00009D380000}"/>
    <cellStyle name="Normal 52 3 2 2 2 2 2 3" xfId="29571" xr:uid="{00000000-0005-0000-0000-000097730000}"/>
    <cellStyle name="Normal 52 3 2 2 2 2 3" xfId="9456" xr:uid="{00000000-0005-0000-0000-000001250000}"/>
    <cellStyle name="Normal 52 3 2 2 2 2 3 3" xfId="24554" xr:uid="{00000000-0005-0000-0000-0000FE5F0000}"/>
    <cellStyle name="Normal 52 3 2 2 2 2 5" xfId="19541" xr:uid="{00000000-0005-0000-0000-0000694C0000}"/>
    <cellStyle name="Normal 52 3 2 2 2 3" xfId="6095" xr:uid="{00000000-0005-0000-0000-0000E0170000}"/>
    <cellStyle name="Normal 52 3 2 2 2 3 2" xfId="16147" xr:uid="{00000000-0005-0000-0000-0000243F0000}"/>
    <cellStyle name="Normal 52 3 2 2 2 3 2 3" xfId="31242" xr:uid="{00000000-0005-0000-0000-00001E7A0000}"/>
    <cellStyle name="Normal 52 3 2 2 2 3 3" xfId="11127" xr:uid="{00000000-0005-0000-0000-0000882B0000}"/>
    <cellStyle name="Normal 52 3 2 2 2 3 3 3" xfId="26225" xr:uid="{00000000-0005-0000-0000-000085660000}"/>
    <cellStyle name="Normal 52 3 2 2 2 3 5" xfId="21212" xr:uid="{00000000-0005-0000-0000-0000F0520000}"/>
    <cellStyle name="Normal 52 3 2 2 2 4" xfId="12805" xr:uid="{00000000-0005-0000-0000-000016320000}"/>
    <cellStyle name="Normal 52 3 2 2 2 4 3" xfId="27900" xr:uid="{00000000-0005-0000-0000-0000106D0000}"/>
    <cellStyle name="Normal 52 3 2 2 2 5" xfId="7784" xr:uid="{00000000-0005-0000-0000-0000791E0000}"/>
    <cellStyle name="Normal 52 3 2 2 2 5 3" xfId="22883" xr:uid="{00000000-0005-0000-0000-000077590000}"/>
    <cellStyle name="Normal 52 3 2 2 2 7" xfId="17870" xr:uid="{00000000-0005-0000-0000-0000E2450000}"/>
    <cellStyle name="Normal 52 3 2 2 3" xfId="3566" xr:uid="{00000000-0005-0000-0000-0000FF0D0000}"/>
    <cellStyle name="Normal 52 3 2 2 3 2" xfId="13640" xr:uid="{00000000-0005-0000-0000-000059350000}"/>
    <cellStyle name="Normal 52 3 2 2 3 2 3" xfId="28735" xr:uid="{00000000-0005-0000-0000-000053700000}"/>
    <cellStyle name="Normal 52 3 2 2 3 3" xfId="8620" xr:uid="{00000000-0005-0000-0000-0000BD210000}"/>
    <cellStyle name="Normal 52 3 2 2 3 3 3" xfId="23718" xr:uid="{00000000-0005-0000-0000-0000BA5C0000}"/>
    <cellStyle name="Normal 52 3 2 2 3 5" xfId="18705" xr:uid="{00000000-0005-0000-0000-000025490000}"/>
    <cellStyle name="Normal 52 3 2 2 4" xfId="5259" xr:uid="{00000000-0005-0000-0000-00009C140000}"/>
    <cellStyle name="Normal 52 3 2 2 4 2" xfId="15311" xr:uid="{00000000-0005-0000-0000-0000E03B0000}"/>
    <cellStyle name="Normal 52 3 2 2 4 2 3" xfId="30406" xr:uid="{00000000-0005-0000-0000-0000DA760000}"/>
    <cellStyle name="Normal 52 3 2 2 4 3" xfId="10291" xr:uid="{00000000-0005-0000-0000-000044280000}"/>
    <cellStyle name="Normal 52 3 2 2 4 3 3" xfId="25389" xr:uid="{00000000-0005-0000-0000-000041630000}"/>
    <cellStyle name="Normal 52 3 2 2 4 5" xfId="20376" xr:uid="{00000000-0005-0000-0000-0000AC4F0000}"/>
    <cellStyle name="Normal 52 3 2 2 5" xfId="11969" xr:uid="{00000000-0005-0000-0000-0000D22E0000}"/>
    <cellStyle name="Normal 52 3 2 2 5 3" xfId="27064" xr:uid="{00000000-0005-0000-0000-0000CC690000}"/>
    <cellStyle name="Normal 52 3 2 2 6" xfId="6948" xr:uid="{00000000-0005-0000-0000-0000351B0000}"/>
    <cellStyle name="Normal 52 3 2 2 6 3" xfId="22047" xr:uid="{00000000-0005-0000-0000-000033560000}"/>
    <cellStyle name="Normal 52 3 2 2 8" xfId="17034" xr:uid="{00000000-0005-0000-0000-00009E420000}"/>
    <cellStyle name="Normal 52 3 2 3" xfId="2296" xr:uid="{00000000-0005-0000-0000-000008090000}"/>
    <cellStyle name="Normal 52 3 2 3 2" xfId="3985" xr:uid="{00000000-0005-0000-0000-0000A20F0000}"/>
    <cellStyle name="Normal 52 3 2 3 2 2" xfId="14058" xr:uid="{00000000-0005-0000-0000-0000FB360000}"/>
    <cellStyle name="Normal 52 3 2 3 2 2 3" xfId="29153" xr:uid="{00000000-0005-0000-0000-0000F5710000}"/>
    <cellStyle name="Normal 52 3 2 3 2 3" xfId="9038" xr:uid="{00000000-0005-0000-0000-00005F230000}"/>
    <cellStyle name="Normal 52 3 2 3 2 3 3" xfId="24136" xr:uid="{00000000-0005-0000-0000-00005C5E0000}"/>
    <cellStyle name="Normal 52 3 2 3 2 5" xfId="19123" xr:uid="{00000000-0005-0000-0000-0000C74A0000}"/>
    <cellStyle name="Normal 52 3 2 3 3" xfId="5677" xr:uid="{00000000-0005-0000-0000-00003E160000}"/>
    <cellStyle name="Normal 52 3 2 3 3 2" xfId="15729" xr:uid="{00000000-0005-0000-0000-0000823D0000}"/>
    <cellStyle name="Normal 52 3 2 3 3 2 3" xfId="30824" xr:uid="{00000000-0005-0000-0000-00007C780000}"/>
    <cellStyle name="Normal 52 3 2 3 3 3" xfId="10709" xr:uid="{00000000-0005-0000-0000-0000E6290000}"/>
    <cellStyle name="Normal 52 3 2 3 3 3 3" xfId="25807" xr:uid="{00000000-0005-0000-0000-0000E3640000}"/>
    <cellStyle name="Normal 52 3 2 3 3 5" xfId="20794" xr:uid="{00000000-0005-0000-0000-00004E510000}"/>
    <cellStyle name="Normal 52 3 2 3 4" xfId="12387" xr:uid="{00000000-0005-0000-0000-000074300000}"/>
    <cellStyle name="Normal 52 3 2 3 4 3" xfId="27482" xr:uid="{00000000-0005-0000-0000-00006E6B0000}"/>
    <cellStyle name="Normal 52 3 2 3 5" xfId="7366" xr:uid="{00000000-0005-0000-0000-0000D71C0000}"/>
    <cellStyle name="Normal 52 3 2 3 5 3" xfId="22465" xr:uid="{00000000-0005-0000-0000-0000D5570000}"/>
    <cellStyle name="Normal 52 3 2 3 7" xfId="17452" xr:uid="{00000000-0005-0000-0000-000040440000}"/>
    <cellStyle name="Normal 52 3 2 4" xfId="3148" xr:uid="{00000000-0005-0000-0000-00005D0C0000}"/>
    <cellStyle name="Normal 52 3 2 4 2" xfId="13222" xr:uid="{00000000-0005-0000-0000-0000B7330000}"/>
    <cellStyle name="Normal 52 3 2 4 2 3" xfId="28317" xr:uid="{00000000-0005-0000-0000-0000B16E0000}"/>
    <cellStyle name="Normal 52 3 2 4 3" xfId="8202" xr:uid="{00000000-0005-0000-0000-00001B200000}"/>
    <cellStyle name="Normal 52 3 2 4 3 3" xfId="23300" xr:uid="{00000000-0005-0000-0000-0000185B0000}"/>
    <cellStyle name="Normal 52 3 2 4 5" xfId="18287" xr:uid="{00000000-0005-0000-0000-000083470000}"/>
    <cellStyle name="Normal 52 3 2 5" xfId="4841" xr:uid="{00000000-0005-0000-0000-0000FA120000}"/>
    <cellStyle name="Normal 52 3 2 5 2" xfId="14893" xr:uid="{00000000-0005-0000-0000-00003E3A0000}"/>
    <cellStyle name="Normal 52 3 2 5 2 3" xfId="29988" xr:uid="{00000000-0005-0000-0000-000038750000}"/>
    <cellStyle name="Normal 52 3 2 5 3" xfId="9873" xr:uid="{00000000-0005-0000-0000-0000A2260000}"/>
    <cellStyle name="Normal 52 3 2 5 3 3" xfId="24971" xr:uid="{00000000-0005-0000-0000-00009F610000}"/>
    <cellStyle name="Normal 52 3 2 5 5" xfId="19958" xr:uid="{00000000-0005-0000-0000-00000A4E0000}"/>
    <cellStyle name="Normal 52 3 2 6" xfId="11551" xr:uid="{00000000-0005-0000-0000-0000302D0000}"/>
    <cellStyle name="Normal 52 3 2 6 3" xfId="26646" xr:uid="{00000000-0005-0000-0000-00002A680000}"/>
    <cellStyle name="Normal 52 3 2 7" xfId="6530" xr:uid="{00000000-0005-0000-0000-000093190000}"/>
    <cellStyle name="Normal 52 3 2 7 3" xfId="21629" xr:uid="{00000000-0005-0000-0000-000091540000}"/>
    <cellStyle name="Normal 52 3 2 9" xfId="16616" xr:uid="{00000000-0005-0000-0000-0000FC400000}"/>
    <cellStyle name="Normal 52 3 3" xfId="1667" xr:uid="{00000000-0005-0000-0000-000093060000}"/>
    <cellStyle name="Normal 52 3 3 2" xfId="2506" xr:uid="{00000000-0005-0000-0000-0000DA090000}"/>
    <cellStyle name="Normal 52 3 3 2 2" xfId="4195" xr:uid="{00000000-0005-0000-0000-000074100000}"/>
    <cellStyle name="Normal 52 3 3 2 2 2" xfId="14268" xr:uid="{00000000-0005-0000-0000-0000CD370000}"/>
    <cellStyle name="Normal 52 3 3 2 2 2 3" xfId="29363" xr:uid="{00000000-0005-0000-0000-0000C7720000}"/>
    <cellStyle name="Normal 52 3 3 2 2 3" xfId="9248" xr:uid="{00000000-0005-0000-0000-000031240000}"/>
    <cellStyle name="Normal 52 3 3 2 2 3 3" xfId="24346" xr:uid="{00000000-0005-0000-0000-00002E5F0000}"/>
    <cellStyle name="Normal 52 3 3 2 2 5" xfId="19333" xr:uid="{00000000-0005-0000-0000-0000994B0000}"/>
    <cellStyle name="Normal 52 3 3 2 3" xfId="5887" xr:uid="{00000000-0005-0000-0000-000010170000}"/>
    <cellStyle name="Normal 52 3 3 2 3 2" xfId="15939" xr:uid="{00000000-0005-0000-0000-0000543E0000}"/>
    <cellStyle name="Normal 52 3 3 2 3 2 3" xfId="31034" xr:uid="{00000000-0005-0000-0000-00004E790000}"/>
    <cellStyle name="Normal 52 3 3 2 3 3" xfId="10919" xr:uid="{00000000-0005-0000-0000-0000B82A0000}"/>
    <cellStyle name="Normal 52 3 3 2 3 3 3" xfId="26017" xr:uid="{00000000-0005-0000-0000-0000B5650000}"/>
    <cellStyle name="Normal 52 3 3 2 3 5" xfId="21004" xr:uid="{00000000-0005-0000-0000-000020520000}"/>
    <cellStyle name="Normal 52 3 3 2 4" xfId="12597" xr:uid="{00000000-0005-0000-0000-000046310000}"/>
    <cellStyle name="Normal 52 3 3 2 4 3" xfId="27692" xr:uid="{00000000-0005-0000-0000-0000406C0000}"/>
    <cellStyle name="Normal 52 3 3 2 5" xfId="7576" xr:uid="{00000000-0005-0000-0000-0000A91D0000}"/>
    <cellStyle name="Normal 52 3 3 2 5 3" xfId="22675" xr:uid="{00000000-0005-0000-0000-0000A7580000}"/>
    <cellStyle name="Normal 52 3 3 2 7" xfId="17662" xr:uid="{00000000-0005-0000-0000-000012450000}"/>
    <cellStyle name="Normal 52 3 3 3" xfId="3358" xr:uid="{00000000-0005-0000-0000-00002F0D0000}"/>
    <cellStyle name="Normal 52 3 3 3 2" xfId="13432" xr:uid="{00000000-0005-0000-0000-000089340000}"/>
    <cellStyle name="Normal 52 3 3 3 2 3" xfId="28527" xr:uid="{00000000-0005-0000-0000-0000836F0000}"/>
    <cellStyle name="Normal 52 3 3 3 3" xfId="8412" xr:uid="{00000000-0005-0000-0000-0000ED200000}"/>
    <cellStyle name="Normal 52 3 3 3 3 3" xfId="23510" xr:uid="{00000000-0005-0000-0000-0000EA5B0000}"/>
    <cellStyle name="Normal 52 3 3 3 5" xfId="18497" xr:uid="{00000000-0005-0000-0000-000055480000}"/>
    <cellStyle name="Normal 52 3 3 4" xfId="5051" xr:uid="{00000000-0005-0000-0000-0000CC130000}"/>
    <cellStyle name="Normal 52 3 3 4 2" xfId="15103" xr:uid="{00000000-0005-0000-0000-0000103B0000}"/>
    <cellStyle name="Normal 52 3 3 4 2 3" xfId="30198" xr:uid="{00000000-0005-0000-0000-00000A760000}"/>
    <cellStyle name="Normal 52 3 3 4 3" xfId="10083" xr:uid="{00000000-0005-0000-0000-000074270000}"/>
    <cellStyle name="Normal 52 3 3 4 3 3" xfId="25181" xr:uid="{00000000-0005-0000-0000-000071620000}"/>
    <cellStyle name="Normal 52 3 3 4 5" xfId="20168" xr:uid="{00000000-0005-0000-0000-0000DC4E0000}"/>
    <cellStyle name="Normal 52 3 3 5" xfId="11761" xr:uid="{00000000-0005-0000-0000-0000022E0000}"/>
    <cellStyle name="Normal 52 3 3 5 3" xfId="26856" xr:uid="{00000000-0005-0000-0000-0000FC680000}"/>
    <cellStyle name="Normal 52 3 3 6" xfId="6740" xr:uid="{00000000-0005-0000-0000-0000651A0000}"/>
    <cellStyle name="Normal 52 3 3 6 3" xfId="21839" xr:uid="{00000000-0005-0000-0000-000063550000}"/>
    <cellStyle name="Normal 52 3 3 8" xfId="16826" xr:uid="{00000000-0005-0000-0000-0000CE410000}"/>
    <cellStyle name="Normal 52 3 4" xfId="2088" xr:uid="{00000000-0005-0000-0000-000038080000}"/>
    <cellStyle name="Normal 52 3 4 2" xfId="3777" xr:uid="{00000000-0005-0000-0000-0000D20E0000}"/>
    <cellStyle name="Normal 52 3 4 2 2" xfId="13850" xr:uid="{00000000-0005-0000-0000-00002B360000}"/>
    <cellStyle name="Normal 52 3 4 2 2 3" xfId="28945" xr:uid="{00000000-0005-0000-0000-000025710000}"/>
    <cellStyle name="Normal 52 3 4 2 3" xfId="8830" xr:uid="{00000000-0005-0000-0000-00008F220000}"/>
    <cellStyle name="Normal 52 3 4 2 3 3" xfId="23928" xr:uid="{00000000-0005-0000-0000-00008C5D0000}"/>
    <cellStyle name="Normal 52 3 4 2 5" xfId="18915" xr:uid="{00000000-0005-0000-0000-0000F7490000}"/>
    <cellStyle name="Normal 52 3 4 3" xfId="5469" xr:uid="{00000000-0005-0000-0000-00006E150000}"/>
    <cellStyle name="Normal 52 3 4 3 2" xfId="15521" xr:uid="{00000000-0005-0000-0000-0000B23C0000}"/>
    <cellStyle name="Normal 52 3 4 3 2 3" xfId="30616" xr:uid="{00000000-0005-0000-0000-0000AC770000}"/>
    <cellStyle name="Normal 52 3 4 3 3" xfId="10501" xr:uid="{00000000-0005-0000-0000-000016290000}"/>
    <cellStyle name="Normal 52 3 4 3 3 3" xfId="25599" xr:uid="{00000000-0005-0000-0000-000013640000}"/>
    <cellStyle name="Normal 52 3 4 3 5" xfId="20586" xr:uid="{00000000-0005-0000-0000-00007E500000}"/>
    <cellStyle name="Normal 52 3 4 4" xfId="12179" xr:uid="{00000000-0005-0000-0000-0000A42F0000}"/>
    <cellStyle name="Normal 52 3 4 4 3" xfId="27274" xr:uid="{00000000-0005-0000-0000-00009E6A0000}"/>
    <cellStyle name="Normal 52 3 4 5" xfId="7158" xr:uid="{00000000-0005-0000-0000-0000071C0000}"/>
    <cellStyle name="Normal 52 3 4 5 3" xfId="22257" xr:uid="{00000000-0005-0000-0000-000005570000}"/>
    <cellStyle name="Normal 52 3 4 7" xfId="17244" xr:uid="{00000000-0005-0000-0000-000070430000}"/>
    <cellStyle name="Normal 52 3 5" xfId="2940" xr:uid="{00000000-0005-0000-0000-00008D0B0000}"/>
    <cellStyle name="Normal 52 3 5 2" xfId="13014" xr:uid="{00000000-0005-0000-0000-0000E7320000}"/>
    <cellStyle name="Normal 52 3 5 2 3" xfId="28109" xr:uid="{00000000-0005-0000-0000-0000E16D0000}"/>
    <cellStyle name="Normal 52 3 5 3" xfId="7994" xr:uid="{00000000-0005-0000-0000-00004B1F0000}"/>
    <cellStyle name="Normal 52 3 5 3 3" xfId="23092" xr:uid="{00000000-0005-0000-0000-0000485A0000}"/>
    <cellStyle name="Normal 52 3 5 5" xfId="18079" xr:uid="{00000000-0005-0000-0000-0000B3460000}"/>
    <cellStyle name="Normal 52 3 6" xfId="4633" xr:uid="{00000000-0005-0000-0000-00002A120000}"/>
    <cellStyle name="Normal 52 3 6 2" xfId="14685" xr:uid="{00000000-0005-0000-0000-00006E390000}"/>
    <cellStyle name="Normal 52 3 6 2 3" xfId="29780" xr:uid="{00000000-0005-0000-0000-000068740000}"/>
    <cellStyle name="Normal 52 3 6 3" xfId="9665" xr:uid="{00000000-0005-0000-0000-0000D2250000}"/>
    <cellStyle name="Normal 52 3 6 3 3" xfId="24763" xr:uid="{00000000-0005-0000-0000-0000CF600000}"/>
    <cellStyle name="Normal 52 3 6 5" xfId="19750" xr:uid="{00000000-0005-0000-0000-00003A4D0000}"/>
    <cellStyle name="Normal 52 3 7" xfId="11343" xr:uid="{00000000-0005-0000-0000-0000602C0000}"/>
    <cellStyle name="Normal 52 3 7 3" xfId="26438" xr:uid="{00000000-0005-0000-0000-00005A670000}"/>
    <cellStyle name="Normal 52 3 8" xfId="6322" xr:uid="{00000000-0005-0000-0000-0000C3180000}"/>
    <cellStyle name="Normal 52 3 8 3" xfId="21421" xr:uid="{00000000-0005-0000-0000-0000C1530000}"/>
    <cellStyle name="Normal 52 4" xfId="1348" xr:uid="{00000000-0005-0000-0000-000054050000}"/>
    <cellStyle name="Normal 52 4 2" xfId="1771" xr:uid="{00000000-0005-0000-0000-0000FB060000}"/>
    <cellStyle name="Normal 52 4 2 2" xfId="2610" xr:uid="{00000000-0005-0000-0000-0000420A0000}"/>
    <cellStyle name="Normal 52 4 2 2 2" xfId="4299" xr:uid="{00000000-0005-0000-0000-0000DC100000}"/>
    <cellStyle name="Normal 52 4 2 2 2 2" xfId="14372" xr:uid="{00000000-0005-0000-0000-000035380000}"/>
    <cellStyle name="Normal 52 4 2 2 2 2 3" xfId="29467" xr:uid="{00000000-0005-0000-0000-00002F730000}"/>
    <cellStyle name="Normal 52 4 2 2 2 3" xfId="9352" xr:uid="{00000000-0005-0000-0000-000099240000}"/>
    <cellStyle name="Normal 52 4 2 2 2 3 3" xfId="24450" xr:uid="{00000000-0005-0000-0000-0000965F0000}"/>
    <cellStyle name="Normal 52 4 2 2 2 5" xfId="19437" xr:uid="{00000000-0005-0000-0000-0000014C0000}"/>
    <cellStyle name="Normal 52 4 2 2 3" xfId="5991" xr:uid="{00000000-0005-0000-0000-000078170000}"/>
    <cellStyle name="Normal 52 4 2 2 3 2" xfId="16043" xr:uid="{00000000-0005-0000-0000-0000BC3E0000}"/>
    <cellStyle name="Normal 52 4 2 2 3 2 3" xfId="31138" xr:uid="{00000000-0005-0000-0000-0000B6790000}"/>
    <cellStyle name="Normal 52 4 2 2 3 3" xfId="11023" xr:uid="{00000000-0005-0000-0000-0000202B0000}"/>
    <cellStyle name="Normal 52 4 2 2 3 3 3" xfId="26121" xr:uid="{00000000-0005-0000-0000-00001D660000}"/>
    <cellStyle name="Normal 52 4 2 2 3 5" xfId="21108" xr:uid="{00000000-0005-0000-0000-000088520000}"/>
    <cellStyle name="Normal 52 4 2 2 4" xfId="12701" xr:uid="{00000000-0005-0000-0000-0000AE310000}"/>
    <cellStyle name="Normal 52 4 2 2 4 3" xfId="27796" xr:uid="{00000000-0005-0000-0000-0000A86C0000}"/>
    <cellStyle name="Normal 52 4 2 2 5" xfId="7680" xr:uid="{00000000-0005-0000-0000-0000111E0000}"/>
    <cellStyle name="Normal 52 4 2 2 5 3" xfId="22779" xr:uid="{00000000-0005-0000-0000-00000F590000}"/>
    <cellStyle name="Normal 52 4 2 2 7" xfId="17766" xr:uid="{00000000-0005-0000-0000-00007A450000}"/>
    <cellStyle name="Normal 52 4 2 3" xfId="3462" xr:uid="{00000000-0005-0000-0000-0000970D0000}"/>
    <cellStyle name="Normal 52 4 2 3 2" xfId="13536" xr:uid="{00000000-0005-0000-0000-0000F1340000}"/>
    <cellStyle name="Normal 52 4 2 3 2 3" xfId="28631" xr:uid="{00000000-0005-0000-0000-0000EB6F0000}"/>
    <cellStyle name="Normal 52 4 2 3 3" xfId="8516" xr:uid="{00000000-0005-0000-0000-000055210000}"/>
    <cellStyle name="Normal 52 4 2 3 3 3" xfId="23614" xr:uid="{00000000-0005-0000-0000-0000525C0000}"/>
    <cellStyle name="Normal 52 4 2 3 5" xfId="18601" xr:uid="{00000000-0005-0000-0000-0000BD480000}"/>
    <cellStyle name="Normal 52 4 2 4" xfId="5155" xr:uid="{00000000-0005-0000-0000-000034140000}"/>
    <cellStyle name="Normal 52 4 2 4 2" xfId="15207" xr:uid="{00000000-0005-0000-0000-0000783B0000}"/>
    <cellStyle name="Normal 52 4 2 4 2 3" xfId="30302" xr:uid="{00000000-0005-0000-0000-000072760000}"/>
    <cellStyle name="Normal 52 4 2 4 3" xfId="10187" xr:uid="{00000000-0005-0000-0000-0000DC270000}"/>
    <cellStyle name="Normal 52 4 2 4 3 3" xfId="25285" xr:uid="{00000000-0005-0000-0000-0000D9620000}"/>
    <cellStyle name="Normal 52 4 2 4 5" xfId="20272" xr:uid="{00000000-0005-0000-0000-0000444F0000}"/>
    <cellStyle name="Normal 52 4 2 5" xfId="11865" xr:uid="{00000000-0005-0000-0000-00006A2E0000}"/>
    <cellStyle name="Normal 52 4 2 5 3" xfId="26960" xr:uid="{00000000-0005-0000-0000-000064690000}"/>
    <cellStyle name="Normal 52 4 2 6" xfId="6844" xr:uid="{00000000-0005-0000-0000-0000CD1A0000}"/>
    <cellStyle name="Normal 52 4 2 6 3" xfId="21943" xr:uid="{00000000-0005-0000-0000-0000CB550000}"/>
    <cellStyle name="Normal 52 4 2 8" xfId="16930" xr:uid="{00000000-0005-0000-0000-000036420000}"/>
    <cellStyle name="Normal 52 4 3" xfId="2192" xr:uid="{00000000-0005-0000-0000-0000A0080000}"/>
    <cellStyle name="Normal 52 4 3 2" xfId="3881" xr:uid="{00000000-0005-0000-0000-00003A0F0000}"/>
    <cellStyle name="Normal 52 4 3 2 2" xfId="13954" xr:uid="{00000000-0005-0000-0000-000093360000}"/>
    <cellStyle name="Normal 52 4 3 2 2 3" xfId="29049" xr:uid="{00000000-0005-0000-0000-00008D710000}"/>
    <cellStyle name="Normal 52 4 3 2 3" xfId="8934" xr:uid="{00000000-0005-0000-0000-0000F7220000}"/>
    <cellStyle name="Normal 52 4 3 2 3 3" xfId="24032" xr:uid="{00000000-0005-0000-0000-0000F45D0000}"/>
    <cellStyle name="Normal 52 4 3 2 5" xfId="19019" xr:uid="{00000000-0005-0000-0000-00005F4A0000}"/>
    <cellStyle name="Normal 52 4 3 3" xfId="5573" xr:uid="{00000000-0005-0000-0000-0000D6150000}"/>
    <cellStyle name="Normal 52 4 3 3 2" xfId="15625" xr:uid="{00000000-0005-0000-0000-00001A3D0000}"/>
    <cellStyle name="Normal 52 4 3 3 2 3" xfId="30720" xr:uid="{00000000-0005-0000-0000-000014780000}"/>
    <cellStyle name="Normal 52 4 3 3 3" xfId="10605" xr:uid="{00000000-0005-0000-0000-00007E290000}"/>
    <cellStyle name="Normal 52 4 3 3 3 3" xfId="25703" xr:uid="{00000000-0005-0000-0000-00007B640000}"/>
    <cellStyle name="Normal 52 4 3 3 5" xfId="20690" xr:uid="{00000000-0005-0000-0000-0000E6500000}"/>
    <cellStyle name="Normal 52 4 3 4" xfId="12283" xr:uid="{00000000-0005-0000-0000-00000C300000}"/>
    <cellStyle name="Normal 52 4 3 4 3" xfId="27378" xr:uid="{00000000-0005-0000-0000-0000066B0000}"/>
    <cellStyle name="Normal 52 4 3 5" xfId="7262" xr:uid="{00000000-0005-0000-0000-00006F1C0000}"/>
    <cellStyle name="Normal 52 4 3 5 3" xfId="22361" xr:uid="{00000000-0005-0000-0000-00006D570000}"/>
    <cellStyle name="Normal 52 4 3 7" xfId="17348" xr:uid="{00000000-0005-0000-0000-0000D8430000}"/>
    <cellStyle name="Normal 52 4 4" xfId="3044" xr:uid="{00000000-0005-0000-0000-0000F50B0000}"/>
    <cellStyle name="Normal 52 4 4 2" xfId="13118" xr:uid="{00000000-0005-0000-0000-00004F330000}"/>
    <cellStyle name="Normal 52 4 4 2 3" xfId="28213" xr:uid="{00000000-0005-0000-0000-0000496E0000}"/>
    <cellStyle name="Normal 52 4 4 3" xfId="8098" xr:uid="{00000000-0005-0000-0000-0000B31F0000}"/>
    <cellStyle name="Normal 52 4 4 3 3" xfId="23196" xr:uid="{00000000-0005-0000-0000-0000B05A0000}"/>
    <cellStyle name="Normal 52 4 4 5" xfId="18183" xr:uid="{00000000-0005-0000-0000-00001B470000}"/>
    <cellStyle name="Normal 52 4 5" xfId="4737" xr:uid="{00000000-0005-0000-0000-000092120000}"/>
    <cellStyle name="Normal 52 4 5 2" xfId="14789" xr:uid="{00000000-0005-0000-0000-0000D6390000}"/>
    <cellStyle name="Normal 52 4 5 2 3" xfId="29884" xr:uid="{00000000-0005-0000-0000-0000D0740000}"/>
    <cellStyle name="Normal 52 4 5 3" xfId="9769" xr:uid="{00000000-0005-0000-0000-00003A260000}"/>
    <cellStyle name="Normal 52 4 5 3 3" xfId="24867" xr:uid="{00000000-0005-0000-0000-000037610000}"/>
    <cellStyle name="Normal 52 4 5 5" xfId="19854" xr:uid="{00000000-0005-0000-0000-0000A24D0000}"/>
    <cellStyle name="Normal 52 4 6" xfId="11447" xr:uid="{00000000-0005-0000-0000-0000C82C0000}"/>
    <cellStyle name="Normal 52 4 6 3" xfId="26542" xr:uid="{00000000-0005-0000-0000-0000C2670000}"/>
    <cellStyle name="Normal 52 4 7" xfId="6426" xr:uid="{00000000-0005-0000-0000-00002B190000}"/>
    <cellStyle name="Normal 52 4 7 3" xfId="21525" xr:uid="{00000000-0005-0000-0000-000029540000}"/>
    <cellStyle name="Normal 52 4 9" xfId="16512" xr:uid="{00000000-0005-0000-0000-000094400000}"/>
    <cellStyle name="Normal 52 5" xfId="1561" xr:uid="{00000000-0005-0000-0000-000029060000}"/>
    <cellStyle name="Normal 52 5 2" xfId="2402" xr:uid="{00000000-0005-0000-0000-000072090000}"/>
    <cellStyle name="Normal 52 5 2 2" xfId="4091" xr:uid="{00000000-0005-0000-0000-00000C100000}"/>
    <cellStyle name="Normal 52 5 2 2 2" xfId="14164" xr:uid="{00000000-0005-0000-0000-000065370000}"/>
    <cellStyle name="Normal 52 5 2 2 2 3" xfId="29259" xr:uid="{00000000-0005-0000-0000-00005F720000}"/>
    <cellStyle name="Normal 52 5 2 2 3" xfId="9144" xr:uid="{00000000-0005-0000-0000-0000C9230000}"/>
    <cellStyle name="Normal 52 5 2 2 3 3" xfId="24242" xr:uid="{00000000-0005-0000-0000-0000C65E0000}"/>
    <cellStyle name="Normal 52 5 2 2 5" xfId="19229" xr:uid="{00000000-0005-0000-0000-0000314B0000}"/>
    <cellStyle name="Normal 52 5 2 3" xfId="5783" xr:uid="{00000000-0005-0000-0000-0000A8160000}"/>
    <cellStyle name="Normal 52 5 2 3 2" xfId="15835" xr:uid="{00000000-0005-0000-0000-0000EC3D0000}"/>
    <cellStyle name="Normal 52 5 2 3 2 3" xfId="30930" xr:uid="{00000000-0005-0000-0000-0000E6780000}"/>
    <cellStyle name="Normal 52 5 2 3 3" xfId="10815" xr:uid="{00000000-0005-0000-0000-0000502A0000}"/>
    <cellStyle name="Normal 52 5 2 3 3 3" xfId="25913" xr:uid="{00000000-0005-0000-0000-00004D650000}"/>
    <cellStyle name="Normal 52 5 2 3 5" xfId="20900" xr:uid="{00000000-0005-0000-0000-0000B8510000}"/>
    <cellStyle name="Normal 52 5 2 4" xfId="12493" xr:uid="{00000000-0005-0000-0000-0000DE300000}"/>
    <cellStyle name="Normal 52 5 2 4 3" xfId="27588" xr:uid="{00000000-0005-0000-0000-0000D86B0000}"/>
    <cellStyle name="Normal 52 5 2 5" xfId="7472" xr:uid="{00000000-0005-0000-0000-0000411D0000}"/>
    <cellStyle name="Normal 52 5 2 5 3" xfId="22571" xr:uid="{00000000-0005-0000-0000-00003F580000}"/>
    <cellStyle name="Normal 52 5 2 7" xfId="17558" xr:uid="{00000000-0005-0000-0000-0000AA440000}"/>
    <cellStyle name="Normal 52 5 3" xfId="3254" xr:uid="{00000000-0005-0000-0000-0000C70C0000}"/>
    <cellStyle name="Normal 52 5 3 2" xfId="13328" xr:uid="{00000000-0005-0000-0000-000021340000}"/>
    <cellStyle name="Normal 52 5 3 2 3" xfId="28423" xr:uid="{00000000-0005-0000-0000-00001B6F0000}"/>
    <cellStyle name="Normal 52 5 3 3" xfId="8308" xr:uid="{00000000-0005-0000-0000-000085200000}"/>
    <cellStyle name="Normal 52 5 3 3 3" xfId="23406" xr:uid="{00000000-0005-0000-0000-0000825B0000}"/>
    <cellStyle name="Normal 52 5 3 5" xfId="18393" xr:uid="{00000000-0005-0000-0000-0000ED470000}"/>
    <cellStyle name="Normal 52 5 4" xfId="4947" xr:uid="{00000000-0005-0000-0000-000064130000}"/>
    <cellStyle name="Normal 52 5 4 2" xfId="14999" xr:uid="{00000000-0005-0000-0000-0000A83A0000}"/>
    <cellStyle name="Normal 52 5 4 2 3" xfId="30094" xr:uid="{00000000-0005-0000-0000-0000A2750000}"/>
    <cellStyle name="Normal 52 5 4 3" xfId="9979" xr:uid="{00000000-0005-0000-0000-00000C270000}"/>
    <cellStyle name="Normal 52 5 4 3 3" xfId="25077" xr:uid="{00000000-0005-0000-0000-000009620000}"/>
    <cellStyle name="Normal 52 5 4 5" xfId="20064" xr:uid="{00000000-0005-0000-0000-0000744E0000}"/>
    <cellStyle name="Normal 52 5 5" xfId="11657" xr:uid="{00000000-0005-0000-0000-00009A2D0000}"/>
    <cellStyle name="Normal 52 5 5 3" xfId="26752" xr:uid="{00000000-0005-0000-0000-000094680000}"/>
    <cellStyle name="Normal 52 5 6" xfId="6636" xr:uid="{00000000-0005-0000-0000-0000FD190000}"/>
    <cellStyle name="Normal 52 5 6 3" xfId="21735" xr:uid="{00000000-0005-0000-0000-0000FB540000}"/>
    <cellStyle name="Normal 52 5 8" xfId="16722" xr:uid="{00000000-0005-0000-0000-000066410000}"/>
    <cellStyle name="Normal 52 6" xfId="1982" xr:uid="{00000000-0005-0000-0000-0000CE070000}"/>
    <cellStyle name="Normal 52 6 2" xfId="3673" xr:uid="{00000000-0005-0000-0000-00006A0E0000}"/>
    <cellStyle name="Normal 52 6 2 2" xfId="13746" xr:uid="{00000000-0005-0000-0000-0000C3350000}"/>
    <cellStyle name="Normal 52 6 2 2 3" xfId="28841" xr:uid="{00000000-0005-0000-0000-0000BD700000}"/>
    <cellStyle name="Normal 52 6 2 3" xfId="8726" xr:uid="{00000000-0005-0000-0000-000027220000}"/>
    <cellStyle name="Normal 52 6 2 3 3" xfId="23824" xr:uid="{00000000-0005-0000-0000-0000245D0000}"/>
    <cellStyle name="Normal 52 6 2 5" xfId="18811" xr:uid="{00000000-0005-0000-0000-00008F490000}"/>
    <cellStyle name="Normal 52 6 3" xfId="5365" xr:uid="{00000000-0005-0000-0000-000006150000}"/>
    <cellStyle name="Normal 52 6 3 2" xfId="15417" xr:uid="{00000000-0005-0000-0000-00004A3C0000}"/>
    <cellStyle name="Normal 52 6 3 2 3" xfId="30512" xr:uid="{00000000-0005-0000-0000-000044770000}"/>
    <cellStyle name="Normal 52 6 3 3" xfId="10397" xr:uid="{00000000-0005-0000-0000-0000AE280000}"/>
    <cellStyle name="Normal 52 6 3 3 3" xfId="25495" xr:uid="{00000000-0005-0000-0000-0000AB630000}"/>
    <cellStyle name="Normal 52 6 3 5" xfId="20482" xr:uid="{00000000-0005-0000-0000-000016500000}"/>
    <cellStyle name="Normal 52 6 4" xfId="12075" xr:uid="{00000000-0005-0000-0000-00003C2F0000}"/>
    <cellStyle name="Normal 52 6 4 3" xfId="27170" xr:uid="{00000000-0005-0000-0000-0000366A0000}"/>
    <cellStyle name="Normal 52 6 5" xfId="7054" xr:uid="{00000000-0005-0000-0000-00009F1B0000}"/>
    <cellStyle name="Normal 52 6 5 3" xfId="22153" xr:uid="{00000000-0005-0000-0000-00009D560000}"/>
    <cellStyle name="Normal 52 6 7" xfId="17140" xr:uid="{00000000-0005-0000-0000-000008430000}"/>
    <cellStyle name="Normal 52 7" xfId="2832" xr:uid="{00000000-0005-0000-0000-0000210B0000}"/>
    <cellStyle name="Normal 52 7 2" xfId="12910" xr:uid="{00000000-0005-0000-0000-00007F320000}"/>
    <cellStyle name="Normal 52 7 2 3" xfId="28005" xr:uid="{00000000-0005-0000-0000-0000796D0000}"/>
    <cellStyle name="Normal 52 7 3" xfId="7890" xr:uid="{00000000-0005-0000-0000-0000E31E0000}"/>
    <cellStyle name="Normal 52 7 3 3" xfId="22988" xr:uid="{00000000-0005-0000-0000-0000E0590000}"/>
    <cellStyle name="Normal 52 7 5" xfId="17975" xr:uid="{00000000-0005-0000-0000-00004B460000}"/>
    <cellStyle name="Normal 52 8" xfId="4526" xr:uid="{00000000-0005-0000-0000-0000BF110000}"/>
    <cellStyle name="Normal 52 8 2" xfId="14581" xr:uid="{00000000-0005-0000-0000-000006390000}"/>
    <cellStyle name="Normal 52 8 2 3" xfId="29676" xr:uid="{00000000-0005-0000-0000-000000740000}"/>
    <cellStyle name="Normal 52 8 3" xfId="9561" xr:uid="{00000000-0005-0000-0000-00006A250000}"/>
    <cellStyle name="Normal 52 8 3 3" xfId="24659" xr:uid="{00000000-0005-0000-0000-000067600000}"/>
    <cellStyle name="Normal 52 8 5" xfId="19646" xr:uid="{00000000-0005-0000-0000-0000D24C0000}"/>
    <cellStyle name="Normal 52 9" xfId="11237" xr:uid="{00000000-0005-0000-0000-0000F62B0000}"/>
    <cellStyle name="Normal 52 9 3" xfId="26334" xr:uid="{00000000-0005-0000-0000-0000F2660000}"/>
    <cellStyle name="Normal 53" xfId="859" xr:uid="{00000000-0005-0000-0000-00006A030000}"/>
    <cellStyle name="Normal 53 10" xfId="6217" xr:uid="{00000000-0005-0000-0000-00005A180000}"/>
    <cellStyle name="Normal 53 10 3" xfId="21318" xr:uid="{00000000-0005-0000-0000-00005A530000}"/>
    <cellStyle name="Normal 53 12" xfId="16303" xr:uid="{00000000-0005-0000-0000-0000C33F0000}"/>
    <cellStyle name="Normal 53 2" xfId="1182" xr:uid="{00000000-0005-0000-0000-0000AE040000}"/>
    <cellStyle name="Normal 53 2 11" xfId="16357" xr:uid="{00000000-0005-0000-0000-0000F93F0000}"/>
    <cellStyle name="Normal 53 2 2" xfId="1290" xr:uid="{00000000-0005-0000-0000-00001A050000}"/>
    <cellStyle name="Normal 53 2 2 10" xfId="16461" xr:uid="{00000000-0005-0000-0000-000061400000}"/>
    <cellStyle name="Normal 53 2 2 2" xfId="1507" xr:uid="{00000000-0005-0000-0000-0000F3050000}"/>
    <cellStyle name="Normal 53 2 2 2 2" xfId="1928" xr:uid="{00000000-0005-0000-0000-000098070000}"/>
    <cellStyle name="Normal 53 2 2 2 2 2" xfId="2767" xr:uid="{00000000-0005-0000-0000-0000DF0A0000}"/>
    <cellStyle name="Normal 53 2 2 2 2 2 2" xfId="4456" xr:uid="{00000000-0005-0000-0000-000079110000}"/>
    <cellStyle name="Normal 53 2 2 2 2 2 2 2" xfId="14529" xr:uid="{00000000-0005-0000-0000-0000D2380000}"/>
    <cellStyle name="Normal 53 2 2 2 2 2 2 2 3" xfId="29624" xr:uid="{00000000-0005-0000-0000-0000CC730000}"/>
    <cellStyle name="Normal 53 2 2 2 2 2 2 3" xfId="9509" xr:uid="{00000000-0005-0000-0000-000036250000}"/>
    <cellStyle name="Normal 53 2 2 2 2 2 2 3 3" xfId="24607" xr:uid="{00000000-0005-0000-0000-000033600000}"/>
    <cellStyle name="Normal 53 2 2 2 2 2 2 5" xfId="19594" xr:uid="{00000000-0005-0000-0000-00009E4C0000}"/>
    <cellStyle name="Normal 53 2 2 2 2 2 3" xfId="6148" xr:uid="{00000000-0005-0000-0000-000015180000}"/>
    <cellStyle name="Normal 53 2 2 2 2 2 3 2" xfId="16200" xr:uid="{00000000-0005-0000-0000-0000593F0000}"/>
    <cellStyle name="Normal 53 2 2 2 2 2 3 3" xfId="11180" xr:uid="{00000000-0005-0000-0000-0000BD2B0000}"/>
    <cellStyle name="Normal 53 2 2 2 2 2 3 3 3" xfId="26278" xr:uid="{00000000-0005-0000-0000-0000BA660000}"/>
    <cellStyle name="Normal 53 2 2 2 2 2 3 5" xfId="21265" xr:uid="{00000000-0005-0000-0000-000025530000}"/>
    <cellStyle name="Normal 53 2 2 2 2 2 4" xfId="12858" xr:uid="{00000000-0005-0000-0000-00004B320000}"/>
    <cellStyle name="Normal 53 2 2 2 2 2 4 3" xfId="27953" xr:uid="{00000000-0005-0000-0000-0000456D0000}"/>
    <cellStyle name="Normal 53 2 2 2 2 2 5" xfId="7837" xr:uid="{00000000-0005-0000-0000-0000AE1E0000}"/>
    <cellStyle name="Normal 53 2 2 2 2 2 5 3" xfId="22936" xr:uid="{00000000-0005-0000-0000-0000AC590000}"/>
    <cellStyle name="Normal 53 2 2 2 2 2 7" xfId="17923" xr:uid="{00000000-0005-0000-0000-000017460000}"/>
    <cellStyle name="Normal 53 2 2 2 2 3" xfId="3619" xr:uid="{00000000-0005-0000-0000-0000340E0000}"/>
    <cellStyle name="Normal 53 2 2 2 2 3 2" xfId="13693" xr:uid="{00000000-0005-0000-0000-00008E350000}"/>
    <cellStyle name="Normal 53 2 2 2 2 3 2 3" xfId="28788" xr:uid="{00000000-0005-0000-0000-000088700000}"/>
    <cellStyle name="Normal 53 2 2 2 2 3 3" xfId="8673" xr:uid="{00000000-0005-0000-0000-0000F2210000}"/>
    <cellStyle name="Normal 53 2 2 2 2 3 3 3" xfId="23771" xr:uid="{00000000-0005-0000-0000-0000EF5C0000}"/>
    <cellStyle name="Normal 53 2 2 2 2 3 5" xfId="18758" xr:uid="{00000000-0005-0000-0000-00005A490000}"/>
    <cellStyle name="Normal 53 2 2 2 2 4" xfId="5312" xr:uid="{00000000-0005-0000-0000-0000D1140000}"/>
    <cellStyle name="Normal 53 2 2 2 2 4 2" xfId="15364" xr:uid="{00000000-0005-0000-0000-0000153C0000}"/>
    <cellStyle name="Normal 53 2 2 2 2 4 2 3" xfId="30459" xr:uid="{00000000-0005-0000-0000-00000F770000}"/>
    <cellStyle name="Normal 53 2 2 2 2 4 3" xfId="10344" xr:uid="{00000000-0005-0000-0000-000079280000}"/>
    <cellStyle name="Normal 53 2 2 2 2 4 3 3" xfId="25442" xr:uid="{00000000-0005-0000-0000-000076630000}"/>
    <cellStyle name="Normal 53 2 2 2 2 4 5" xfId="20429" xr:uid="{00000000-0005-0000-0000-0000E14F0000}"/>
    <cellStyle name="Normal 53 2 2 2 2 5" xfId="12022" xr:uid="{00000000-0005-0000-0000-0000072F0000}"/>
    <cellStyle name="Normal 53 2 2 2 2 5 3" xfId="27117" xr:uid="{00000000-0005-0000-0000-0000016A0000}"/>
    <cellStyle name="Normal 53 2 2 2 2 6" xfId="7001" xr:uid="{00000000-0005-0000-0000-00006A1B0000}"/>
    <cellStyle name="Normal 53 2 2 2 2 6 3" xfId="22100" xr:uid="{00000000-0005-0000-0000-000068560000}"/>
    <cellStyle name="Normal 53 2 2 2 2 8" xfId="17087" xr:uid="{00000000-0005-0000-0000-0000D3420000}"/>
    <cellStyle name="Normal 53 2 2 2 3" xfId="2349" xr:uid="{00000000-0005-0000-0000-00003D090000}"/>
    <cellStyle name="Normal 53 2 2 2 3 2" xfId="4038" xr:uid="{00000000-0005-0000-0000-0000D70F0000}"/>
    <cellStyle name="Normal 53 2 2 2 3 2 2" xfId="14111" xr:uid="{00000000-0005-0000-0000-000030370000}"/>
    <cellStyle name="Normal 53 2 2 2 3 2 2 3" xfId="29206" xr:uid="{00000000-0005-0000-0000-00002A720000}"/>
    <cellStyle name="Normal 53 2 2 2 3 2 3" xfId="9091" xr:uid="{00000000-0005-0000-0000-000094230000}"/>
    <cellStyle name="Normal 53 2 2 2 3 2 3 3" xfId="24189" xr:uid="{00000000-0005-0000-0000-0000915E0000}"/>
    <cellStyle name="Normal 53 2 2 2 3 2 5" xfId="19176" xr:uid="{00000000-0005-0000-0000-0000FC4A0000}"/>
    <cellStyle name="Normal 53 2 2 2 3 3" xfId="5730" xr:uid="{00000000-0005-0000-0000-000073160000}"/>
    <cellStyle name="Normal 53 2 2 2 3 3 2" xfId="15782" xr:uid="{00000000-0005-0000-0000-0000B73D0000}"/>
    <cellStyle name="Normal 53 2 2 2 3 3 2 3" xfId="30877" xr:uid="{00000000-0005-0000-0000-0000B1780000}"/>
    <cellStyle name="Normal 53 2 2 2 3 3 3" xfId="10762" xr:uid="{00000000-0005-0000-0000-00001B2A0000}"/>
    <cellStyle name="Normal 53 2 2 2 3 3 3 3" xfId="25860" xr:uid="{00000000-0005-0000-0000-000018650000}"/>
    <cellStyle name="Normal 53 2 2 2 3 3 5" xfId="20847" xr:uid="{00000000-0005-0000-0000-000083510000}"/>
    <cellStyle name="Normal 53 2 2 2 3 4" xfId="12440" xr:uid="{00000000-0005-0000-0000-0000A9300000}"/>
    <cellStyle name="Normal 53 2 2 2 3 4 3" xfId="27535" xr:uid="{00000000-0005-0000-0000-0000A36B0000}"/>
    <cellStyle name="Normal 53 2 2 2 3 5" xfId="7419" xr:uid="{00000000-0005-0000-0000-00000C1D0000}"/>
    <cellStyle name="Normal 53 2 2 2 3 5 3" xfId="22518" xr:uid="{00000000-0005-0000-0000-00000A580000}"/>
    <cellStyle name="Normal 53 2 2 2 3 7" xfId="17505" xr:uid="{00000000-0005-0000-0000-000075440000}"/>
    <cellStyle name="Normal 53 2 2 2 4" xfId="3201" xr:uid="{00000000-0005-0000-0000-0000920C0000}"/>
    <cellStyle name="Normal 53 2 2 2 4 2" xfId="13275" xr:uid="{00000000-0005-0000-0000-0000EC330000}"/>
    <cellStyle name="Normal 53 2 2 2 4 2 3" xfId="28370" xr:uid="{00000000-0005-0000-0000-0000E66E0000}"/>
    <cellStyle name="Normal 53 2 2 2 4 3" xfId="8255" xr:uid="{00000000-0005-0000-0000-000050200000}"/>
    <cellStyle name="Normal 53 2 2 2 4 3 3" xfId="23353" xr:uid="{00000000-0005-0000-0000-00004D5B0000}"/>
    <cellStyle name="Normal 53 2 2 2 4 5" xfId="18340" xr:uid="{00000000-0005-0000-0000-0000B8470000}"/>
    <cellStyle name="Normal 53 2 2 2 5" xfId="4894" xr:uid="{00000000-0005-0000-0000-00002F130000}"/>
    <cellStyle name="Normal 53 2 2 2 5 2" xfId="14946" xr:uid="{00000000-0005-0000-0000-0000733A0000}"/>
    <cellStyle name="Normal 53 2 2 2 5 2 3" xfId="30041" xr:uid="{00000000-0005-0000-0000-00006D750000}"/>
    <cellStyle name="Normal 53 2 2 2 5 3" xfId="9926" xr:uid="{00000000-0005-0000-0000-0000D7260000}"/>
    <cellStyle name="Normal 53 2 2 2 5 3 3" xfId="25024" xr:uid="{00000000-0005-0000-0000-0000D4610000}"/>
    <cellStyle name="Normal 53 2 2 2 5 5" xfId="20011" xr:uid="{00000000-0005-0000-0000-00003F4E0000}"/>
    <cellStyle name="Normal 53 2 2 2 6" xfId="11604" xr:uid="{00000000-0005-0000-0000-0000652D0000}"/>
    <cellStyle name="Normal 53 2 2 2 6 3" xfId="26699" xr:uid="{00000000-0005-0000-0000-00005F680000}"/>
    <cellStyle name="Normal 53 2 2 2 7" xfId="6583" xr:uid="{00000000-0005-0000-0000-0000C8190000}"/>
    <cellStyle name="Normal 53 2 2 2 7 3" xfId="21682" xr:uid="{00000000-0005-0000-0000-0000C6540000}"/>
    <cellStyle name="Normal 53 2 2 2 9" xfId="16669" xr:uid="{00000000-0005-0000-0000-000031410000}"/>
    <cellStyle name="Normal 53 2 2 3" xfId="1720" xr:uid="{00000000-0005-0000-0000-0000C8060000}"/>
    <cellStyle name="Normal 53 2 2 3 2" xfId="2559" xr:uid="{00000000-0005-0000-0000-00000F0A0000}"/>
    <cellStyle name="Normal 53 2 2 3 2 2" xfId="4248" xr:uid="{00000000-0005-0000-0000-0000A9100000}"/>
    <cellStyle name="Normal 53 2 2 3 2 2 2" xfId="14321" xr:uid="{00000000-0005-0000-0000-000002380000}"/>
    <cellStyle name="Normal 53 2 2 3 2 2 2 3" xfId="29416" xr:uid="{00000000-0005-0000-0000-0000FC720000}"/>
    <cellStyle name="Normal 53 2 2 3 2 2 3" xfId="9301" xr:uid="{00000000-0005-0000-0000-000066240000}"/>
    <cellStyle name="Normal 53 2 2 3 2 2 3 3" xfId="24399" xr:uid="{00000000-0005-0000-0000-0000635F0000}"/>
    <cellStyle name="Normal 53 2 2 3 2 2 5" xfId="19386" xr:uid="{00000000-0005-0000-0000-0000CE4B0000}"/>
    <cellStyle name="Normal 53 2 2 3 2 3" xfId="5940" xr:uid="{00000000-0005-0000-0000-000045170000}"/>
    <cellStyle name="Normal 53 2 2 3 2 3 2" xfId="15992" xr:uid="{00000000-0005-0000-0000-0000893E0000}"/>
    <cellStyle name="Normal 53 2 2 3 2 3 2 3" xfId="31087" xr:uid="{00000000-0005-0000-0000-000083790000}"/>
    <cellStyle name="Normal 53 2 2 3 2 3 3" xfId="10972" xr:uid="{00000000-0005-0000-0000-0000ED2A0000}"/>
    <cellStyle name="Normal 53 2 2 3 2 3 3 3" xfId="26070" xr:uid="{00000000-0005-0000-0000-0000EA650000}"/>
    <cellStyle name="Normal 53 2 2 3 2 3 5" xfId="21057" xr:uid="{00000000-0005-0000-0000-000055520000}"/>
    <cellStyle name="Normal 53 2 2 3 2 4" xfId="12650" xr:uid="{00000000-0005-0000-0000-00007B310000}"/>
    <cellStyle name="Normal 53 2 2 3 2 4 3" xfId="27745" xr:uid="{00000000-0005-0000-0000-0000756C0000}"/>
    <cellStyle name="Normal 53 2 2 3 2 5" xfId="7629" xr:uid="{00000000-0005-0000-0000-0000DE1D0000}"/>
    <cellStyle name="Normal 53 2 2 3 2 5 3" xfId="22728" xr:uid="{00000000-0005-0000-0000-0000DC580000}"/>
    <cellStyle name="Normal 53 2 2 3 2 7" xfId="17715" xr:uid="{00000000-0005-0000-0000-000047450000}"/>
    <cellStyle name="Normal 53 2 2 3 3" xfId="3411" xr:uid="{00000000-0005-0000-0000-0000640D0000}"/>
    <cellStyle name="Normal 53 2 2 3 3 2" xfId="13485" xr:uid="{00000000-0005-0000-0000-0000BE340000}"/>
    <cellStyle name="Normal 53 2 2 3 3 2 3" xfId="28580" xr:uid="{00000000-0005-0000-0000-0000B86F0000}"/>
    <cellStyle name="Normal 53 2 2 3 3 3" xfId="8465" xr:uid="{00000000-0005-0000-0000-000022210000}"/>
    <cellStyle name="Normal 53 2 2 3 3 3 3" xfId="23563" xr:uid="{00000000-0005-0000-0000-00001F5C0000}"/>
    <cellStyle name="Normal 53 2 2 3 3 5" xfId="18550" xr:uid="{00000000-0005-0000-0000-00008A480000}"/>
    <cellStyle name="Normal 53 2 2 3 4" xfId="5104" xr:uid="{00000000-0005-0000-0000-000001140000}"/>
    <cellStyle name="Normal 53 2 2 3 4 2" xfId="15156" xr:uid="{00000000-0005-0000-0000-0000453B0000}"/>
    <cellStyle name="Normal 53 2 2 3 4 2 3" xfId="30251" xr:uid="{00000000-0005-0000-0000-00003F760000}"/>
    <cellStyle name="Normal 53 2 2 3 4 3" xfId="10136" xr:uid="{00000000-0005-0000-0000-0000A9270000}"/>
    <cellStyle name="Normal 53 2 2 3 4 3 3" xfId="25234" xr:uid="{00000000-0005-0000-0000-0000A6620000}"/>
    <cellStyle name="Normal 53 2 2 3 4 5" xfId="20221" xr:uid="{00000000-0005-0000-0000-0000114F0000}"/>
    <cellStyle name="Normal 53 2 2 3 5" xfId="11814" xr:uid="{00000000-0005-0000-0000-0000372E0000}"/>
    <cellStyle name="Normal 53 2 2 3 5 3" xfId="26909" xr:uid="{00000000-0005-0000-0000-000031690000}"/>
    <cellStyle name="Normal 53 2 2 3 6" xfId="6793" xr:uid="{00000000-0005-0000-0000-00009A1A0000}"/>
    <cellStyle name="Normal 53 2 2 3 6 3" xfId="21892" xr:uid="{00000000-0005-0000-0000-000098550000}"/>
    <cellStyle name="Normal 53 2 2 3 8" xfId="16879" xr:uid="{00000000-0005-0000-0000-000003420000}"/>
    <cellStyle name="Normal 53 2 2 4" xfId="2141" xr:uid="{00000000-0005-0000-0000-00006D080000}"/>
    <cellStyle name="Normal 53 2 2 4 2" xfId="3830" xr:uid="{00000000-0005-0000-0000-0000070F0000}"/>
    <cellStyle name="Normal 53 2 2 4 2 2" xfId="13903" xr:uid="{00000000-0005-0000-0000-000060360000}"/>
    <cellStyle name="Normal 53 2 2 4 2 2 3" xfId="28998" xr:uid="{00000000-0005-0000-0000-00005A710000}"/>
    <cellStyle name="Normal 53 2 2 4 2 3" xfId="8883" xr:uid="{00000000-0005-0000-0000-0000C4220000}"/>
    <cellStyle name="Normal 53 2 2 4 2 3 3" xfId="23981" xr:uid="{00000000-0005-0000-0000-0000C15D0000}"/>
    <cellStyle name="Normal 53 2 2 4 2 5" xfId="18968" xr:uid="{00000000-0005-0000-0000-00002C4A0000}"/>
    <cellStyle name="Normal 53 2 2 4 3" xfId="5522" xr:uid="{00000000-0005-0000-0000-0000A3150000}"/>
    <cellStyle name="Normal 53 2 2 4 3 2" xfId="15574" xr:uid="{00000000-0005-0000-0000-0000E73C0000}"/>
    <cellStyle name="Normal 53 2 2 4 3 2 3" xfId="30669" xr:uid="{00000000-0005-0000-0000-0000E1770000}"/>
    <cellStyle name="Normal 53 2 2 4 3 3" xfId="10554" xr:uid="{00000000-0005-0000-0000-00004B290000}"/>
    <cellStyle name="Normal 53 2 2 4 3 3 3" xfId="25652" xr:uid="{00000000-0005-0000-0000-000048640000}"/>
    <cellStyle name="Normal 53 2 2 4 3 5" xfId="20639" xr:uid="{00000000-0005-0000-0000-0000B3500000}"/>
    <cellStyle name="Normal 53 2 2 4 4" xfId="12232" xr:uid="{00000000-0005-0000-0000-0000D92F0000}"/>
    <cellStyle name="Normal 53 2 2 4 4 3" xfId="27327" xr:uid="{00000000-0005-0000-0000-0000D36A0000}"/>
    <cellStyle name="Normal 53 2 2 4 5" xfId="7211" xr:uid="{00000000-0005-0000-0000-00003C1C0000}"/>
    <cellStyle name="Normal 53 2 2 4 5 3" xfId="22310" xr:uid="{00000000-0005-0000-0000-00003A570000}"/>
    <cellStyle name="Normal 53 2 2 4 7" xfId="17297" xr:uid="{00000000-0005-0000-0000-0000A5430000}"/>
    <cellStyle name="Normal 53 2 2 5" xfId="2993" xr:uid="{00000000-0005-0000-0000-0000C20B0000}"/>
    <cellStyle name="Normal 53 2 2 5 2" xfId="13067" xr:uid="{00000000-0005-0000-0000-00001C330000}"/>
    <cellStyle name="Normal 53 2 2 5 2 3" xfId="28162" xr:uid="{00000000-0005-0000-0000-0000166E0000}"/>
    <cellStyle name="Normal 53 2 2 5 3" xfId="8047" xr:uid="{00000000-0005-0000-0000-0000801F0000}"/>
    <cellStyle name="Normal 53 2 2 5 3 3" xfId="23145" xr:uid="{00000000-0005-0000-0000-00007D5A0000}"/>
    <cellStyle name="Normal 53 2 2 5 5" xfId="18132" xr:uid="{00000000-0005-0000-0000-0000E8460000}"/>
    <cellStyle name="Normal 53 2 2 6" xfId="4686" xr:uid="{00000000-0005-0000-0000-00005F120000}"/>
    <cellStyle name="Normal 53 2 2 6 2" xfId="14738" xr:uid="{00000000-0005-0000-0000-0000A3390000}"/>
    <cellStyle name="Normal 53 2 2 6 2 3" xfId="29833" xr:uid="{00000000-0005-0000-0000-00009D740000}"/>
    <cellStyle name="Normal 53 2 2 6 3" xfId="9718" xr:uid="{00000000-0005-0000-0000-000007260000}"/>
    <cellStyle name="Normal 53 2 2 6 3 3" xfId="24816" xr:uid="{00000000-0005-0000-0000-000004610000}"/>
    <cellStyle name="Normal 53 2 2 6 5" xfId="19803" xr:uid="{00000000-0005-0000-0000-00006F4D0000}"/>
    <cellStyle name="Normal 53 2 2 7" xfId="11396" xr:uid="{00000000-0005-0000-0000-0000952C0000}"/>
    <cellStyle name="Normal 53 2 2 7 3" xfId="26491" xr:uid="{00000000-0005-0000-0000-00008F670000}"/>
    <cellStyle name="Normal 53 2 2 8" xfId="6375" xr:uid="{00000000-0005-0000-0000-0000F8180000}"/>
    <cellStyle name="Normal 53 2 2 8 3" xfId="21474" xr:uid="{00000000-0005-0000-0000-0000F6530000}"/>
    <cellStyle name="Normal 53 2 3" xfId="1403" xr:uid="{00000000-0005-0000-0000-00008B050000}"/>
    <cellStyle name="Normal 53 2 3 2" xfId="1824" xr:uid="{00000000-0005-0000-0000-000030070000}"/>
    <cellStyle name="Normal 53 2 3 2 2" xfId="2663" xr:uid="{00000000-0005-0000-0000-0000770A0000}"/>
    <cellStyle name="Normal 53 2 3 2 2 2" xfId="4352" xr:uid="{00000000-0005-0000-0000-000011110000}"/>
    <cellStyle name="Normal 53 2 3 2 2 2 2" xfId="14425" xr:uid="{00000000-0005-0000-0000-00006A380000}"/>
    <cellStyle name="Normal 53 2 3 2 2 2 2 3" xfId="29520" xr:uid="{00000000-0005-0000-0000-000064730000}"/>
    <cellStyle name="Normal 53 2 3 2 2 2 3" xfId="9405" xr:uid="{00000000-0005-0000-0000-0000CE240000}"/>
    <cellStyle name="Normal 53 2 3 2 2 2 3 3" xfId="24503" xr:uid="{00000000-0005-0000-0000-0000CB5F0000}"/>
    <cellStyle name="Normal 53 2 3 2 2 2 5" xfId="19490" xr:uid="{00000000-0005-0000-0000-0000364C0000}"/>
    <cellStyle name="Normal 53 2 3 2 2 3" xfId="6044" xr:uid="{00000000-0005-0000-0000-0000AD170000}"/>
    <cellStyle name="Normal 53 2 3 2 2 3 2" xfId="16096" xr:uid="{00000000-0005-0000-0000-0000F13E0000}"/>
    <cellStyle name="Normal 53 2 3 2 2 3 2 3" xfId="31191" xr:uid="{00000000-0005-0000-0000-0000EB790000}"/>
    <cellStyle name="Normal 53 2 3 2 2 3 3" xfId="11076" xr:uid="{00000000-0005-0000-0000-0000552B0000}"/>
    <cellStyle name="Normal 53 2 3 2 2 3 3 3" xfId="26174" xr:uid="{00000000-0005-0000-0000-000052660000}"/>
    <cellStyle name="Normal 53 2 3 2 2 3 5" xfId="21161" xr:uid="{00000000-0005-0000-0000-0000BD520000}"/>
    <cellStyle name="Normal 53 2 3 2 2 4" xfId="12754" xr:uid="{00000000-0005-0000-0000-0000E3310000}"/>
    <cellStyle name="Normal 53 2 3 2 2 4 3" xfId="27849" xr:uid="{00000000-0005-0000-0000-0000DD6C0000}"/>
    <cellStyle name="Normal 53 2 3 2 2 5" xfId="7733" xr:uid="{00000000-0005-0000-0000-0000461E0000}"/>
    <cellStyle name="Normal 53 2 3 2 2 5 3" xfId="22832" xr:uid="{00000000-0005-0000-0000-000044590000}"/>
    <cellStyle name="Normal 53 2 3 2 2 7" xfId="17819" xr:uid="{00000000-0005-0000-0000-0000AF450000}"/>
    <cellStyle name="Normal 53 2 3 2 3" xfId="3515" xr:uid="{00000000-0005-0000-0000-0000CC0D0000}"/>
    <cellStyle name="Normal 53 2 3 2 3 2" xfId="13589" xr:uid="{00000000-0005-0000-0000-000026350000}"/>
    <cellStyle name="Normal 53 2 3 2 3 2 3" xfId="28684" xr:uid="{00000000-0005-0000-0000-000020700000}"/>
    <cellStyle name="Normal 53 2 3 2 3 3" xfId="8569" xr:uid="{00000000-0005-0000-0000-00008A210000}"/>
    <cellStyle name="Normal 53 2 3 2 3 3 3" xfId="23667" xr:uid="{00000000-0005-0000-0000-0000875C0000}"/>
    <cellStyle name="Normal 53 2 3 2 3 5" xfId="18654" xr:uid="{00000000-0005-0000-0000-0000F2480000}"/>
    <cellStyle name="Normal 53 2 3 2 4" xfId="5208" xr:uid="{00000000-0005-0000-0000-000069140000}"/>
    <cellStyle name="Normal 53 2 3 2 4 2" xfId="15260" xr:uid="{00000000-0005-0000-0000-0000AD3B0000}"/>
    <cellStyle name="Normal 53 2 3 2 4 2 3" xfId="30355" xr:uid="{00000000-0005-0000-0000-0000A7760000}"/>
    <cellStyle name="Normal 53 2 3 2 4 3" xfId="10240" xr:uid="{00000000-0005-0000-0000-000011280000}"/>
    <cellStyle name="Normal 53 2 3 2 4 3 3" xfId="25338" xr:uid="{00000000-0005-0000-0000-00000E630000}"/>
    <cellStyle name="Normal 53 2 3 2 4 5" xfId="20325" xr:uid="{00000000-0005-0000-0000-0000794F0000}"/>
    <cellStyle name="Normal 53 2 3 2 5" xfId="11918" xr:uid="{00000000-0005-0000-0000-00009F2E0000}"/>
    <cellStyle name="Normal 53 2 3 2 5 3" xfId="27013" xr:uid="{00000000-0005-0000-0000-000099690000}"/>
    <cellStyle name="Normal 53 2 3 2 6" xfId="6897" xr:uid="{00000000-0005-0000-0000-0000021B0000}"/>
    <cellStyle name="Normal 53 2 3 2 6 3" xfId="21996" xr:uid="{00000000-0005-0000-0000-000000560000}"/>
    <cellStyle name="Normal 53 2 3 2 8" xfId="16983" xr:uid="{00000000-0005-0000-0000-00006B420000}"/>
    <cellStyle name="Normal 53 2 3 3" xfId="2245" xr:uid="{00000000-0005-0000-0000-0000D5080000}"/>
    <cellStyle name="Normal 53 2 3 3 2" xfId="3934" xr:uid="{00000000-0005-0000-0000-00006F0F0000}"/>
    <cellStyle name="Normal 53 2 3 3 2 2" xfId="14007" xr:uid="{00000000-0005-0000-0000-0000C8360000}"/>
    <cellStyle name="Normal 53 2 3 3 2 2 3" xfId="29102" xr:uid="{00000000-0005-0000-0000-0000C2710000}"/>
    <cellStyle name="Normal 53 2 3 3 2 3" xfId="8987" xr:uid="{00000000-0005-0000-0000-00002C230000}"/>
    <cellStyle name="Normal 53 2 3 3 2 3 3" xfId="24085" xr:uid="{00000000-0005-0000-0000-0000295E0000}"/>
    <cellStyle name="Normal 53 2 3 3 2 5" xfId="19072" xr:uid="{00000000-0005-0000-0000-0000944A0000}"/>
    <cellStyle name="Normal 53 2 3 3 3" xfId="5626" xr:uid="{00000000-0005-0000-0000-00000B160000}"/>
    <cellStyle name="Normal 53 2 3 3 3 2" xfId="15678" xr:uid="{00000000-0005-0000-0000-00004F3D0000}"/>
    <cellStyle name="Normal 53 2 3 3 3 2 3" xfId="30773" xr:uid="{00000000-0005-0000-0000-000049780000}"/>
    <cellStyle name="Normal 53 2 3 3 3 3" xfId="10658" xr:uid="{00000000-0005-0000-0000-0000B3290000}"/>
    <cellStyle name="Normal 53 2 3 3 3 3 3" xfId="25756" xr:uid="{00000000-0005-0000-0000-0000B0640000}"/>
    <cellStyle name="Normal 53 2 3 3 3 5" xfId="20743" xr:uid="{00000000-0005-0000-0000-00001B510000}"/>
    <cellStyle name="Normal 53 2 3 3 4" xfId="12336" xr:uid="{00000000-0005-0000-0000-000041300000}"/>
    <cellStyle name="Normal 53 2 3 3 4 3" xfId="27431" xr:uid="{00000000-0005-0000-0000-00003B6B0000}"/>
    <cellStyle name="Normal 53 2 3 3 5" xfId="7315" xr:uid="{00000000-0005-0000-0000-0000A41C0000}"/>
    <cellStyle name="Normal 53 2 3 3 5 3" xfId="22414" xr:uid="{00000000-0005-0000-0000-0000A2570000}"/>
    <cellStyle name="Normal 53 2 3 3 7" xfId="17401" xr:uid="{00000000-0005-0000-0000-00000D440000}"/>
    <cellStyle name="Normal 53 2 3 4" xfId="3097" xr:uid="{00000000-0005-0000-0000-00002A0C0000}"/>
    <cellStyle name="Normal 53 2 3 4 2" xfId="13171" xr:uid="{00000000-0005-0000-0000-000084330000}"/>
    <cellStyle name="Normal 53 2 3 4 2 3" xfId="28266" xr:uid="{00000000-0005-0000-0000-00007E6E0000}"/>
    <cellStyle name="Normal 53 2 3 4 3" xfId="8151" xr:uid="{00000000-0005-0000-0000-0000E81F0000}"/>
    <cellStyle name="Normal 53 2 3 4 3 3" xfId="23249" xr:uid="{00000000-0005-0000-0000-0000E55A0000}"/>
    <cellStyle name="Normal 53 2 3 4 5" xfId="18236" xr:uid="{00000000-0005-0000-0000-000050470000}"/>
    <cellStyle name="Normal 53 2 3 5" xfId="4790" xr:uid="{00000000-0005-0000-0000-0000C7120000}"/>
    <cellStyle name="Normal 53 2 3 5 2" xfId="14842" xr:uid="{00000000-0005-0000-0000-00000B3A0000}"/>
    <cellStyle name="Normal 53 2 3 5 2 3" xfId="29937" xr:uid="{00000000-0005-0000-0000-000005750000}"/>
    <cellStyle name="Normal 53 2 3 5 3" xfId="9822" xr:uid="{00000000-0005-0000-0000-00006F260000}"/>
    <cellStyle name="Normal 53 2 3 5 3 3" xfId="24920" xr:uid="{00000000-0005-0000-0000-00006C610000}"/>
    <cellStyle name="Normal 53 2 3 5 5" xfId="19907" xr:uid="{00000000-0005-0000-0000-0000D74D0000}"/>
    <cellStyle name="Normal 53 2 3 6" xfId="11500" xr:uid="{00000000-0005-0000-0000-0000FD2C0000}"/>
    <cellStyle name="Normal 53 2 3 6 3" xfId="26595" xr:uid="{00000000-0005-0000-0000-0000F7670000}"/>
    <cellStyle name="Normal 53 2 3 7" xfId="6479" xr:uid="{00000000-0005-0000-0000-000060190000}"/>
    <cellStyle name="Normal 53 2 3 7 3" xfId="21578" xr:uid="{00000000-0005-0000-0000-00005E540000}"/>
    <cellStyle name="Normal 53 2 3 9" xfId="16565" xr:uid="{00000000-0005-0000-0000-0000C9400000}"/>
    <cellStyle name="Normal 53 2 4" xfId="1616" xr:uid="{00000000-0005-0000-0000-000060060000}"/>
    <cellStyle name="Normal 53 2 4 2" xfId="2455" xr:uid="{00000000-0005-0000-0000-0000A7090000}"/>
    <cellStyle name="Normal 53 2 4 2 2" xfId="4144" xr:uid="{00000000-0005-0000-0000-000041100000}"/>
    <cellStyle name="Normal 53 2 4 2 2 2" xfId="14217" xr:uid="{00000000-0005-0000-0000-00009A370000}"/>
    <cellStyle name="Normal 53 2 4 2 2 2 3" xfId="29312" xr:uid="{00000000-0005-0000-0000-000094720000}"/>
    <cellStyle name="Normal 53 2 4 2 2 3" xfId="9197" xr:uid="{00000000-0005-0000-0000-0000FE230000}"/>
    <cellStyle name="Normal 53 2 4 2 2 3 3" xfId="24295" xr:uid="{00000000-0005-0000-0000-0000FB5E0000}"/>
    <cellStyle name="Normal 53 2 4 2 2 5" xfId="19282" xr:uid="{00000000-0005-0000-0000-0000664B0000}"/>
    <cellStyle name="Normal 53 2 4 2 3" xfId="5836" xr:uid="{00000000-0005-0000-0000-0000DD160000}"/>
    <cellStyle name="Normal 53 2 4 2 3 2" xfId="15888" xr:uid="{00000000-0005-0000-0000-0000213E0000}"/>
    <cellStyle name="Normal 53 2 4 2 3 2 3" xfId="30983" xr:uid="{00000000-0005-0000-0000-00001B790000}"/>
    <cellStyle name="Normal 53 2 4 2 3 3" xfId="10868" xr:uid="{00000000-0005-0000-0000-0000852A0000}"/>
    <cellStyle name="Normal 53 2 4 2 3 3 3" xfId="25966" xr:uid="{00000000-0005-0000-0000-000082650000}"/>
    <cellStyle name="Normal 53 2 4 2 3 5" xfId="20953" xr:uid="{00000000-0005-0000-0000-0000ED510000}"/>
    <cellStyle name="Normal 53 2 4 2 4" xfId="12546" xr:uid="{00000000-0005-0000-0000-000013310000}"/>
    <cellStyle name="Normal 53 2 4 2 4 3" xfId="27641" xr:uid="{00000000-0005-0000-0000-00000D6C0000}"/>
    <cellStyle name="Normal 53 2 4 2 5" xfId="7525" xr:uid="{00000000-0005-0000-0000-0000761D0000}"/>
    <cellStyle name="Normal 53 2 4 2 5 3" xfId="22624" xr:uid="{00000000-0005-0000-0000-000074580000}"/>
    <cellStyle name="Normal 53 2 4 2 7" xfId="17611" xr:uid="{00000000-0005-0000-0000-0000DF440000}"/>
    <cellStyle name="Normal 53 2 4 3" xfId="3307" xr:uid="{00000000-0005-0000-0000-0000FC0C0000}"/>
    <cellStyle name="Normal 53 2 4 3 2" xfId="13381" xr:uid="{00000000-0005-0000-0000-000056340000}"/>
    <cellStyle name="Normal 53 2 4 3 2 3" xfId="28476" xr:uid="{00000000-0005-0000-0000-0000506F0000}"/>
    <cellStyle name="Normal 53 2 4 3 3" xfId="8361" xr:uid="{00000000-0005-0000-0000-0000BA200000}"/>
    <cellStyle name="Normal 53 2 4 3 3 3" xfId="23459" xr:uid="{00000000-0005-0000-0000-0000B75B0000}"/>
    <cellStyle name="Normal 53 2 4 3 5" xfId="18446" xr:uid="{00000000-0005-0000-0000-000022480000}"/>
    <cellStyle name="Normal 53 2 4 4" xfId="5000" xr:uid="{00000000-0005-0000-0000-000099130000}"/>
    <cellStyle name="Normal 53 2 4 4 2" xfId="15052" xr:uid="{00000000-0005-0000-0000-0000DD3A0000}"/>
    <cellStyle name="Normal 53 2 4 4 2 3" xfId="30147" xr:uid="{00000000-0005-0000-0000-0000D7750000}"/>
    <cellStyle name="Normal 53 2 4 4 3" xfId="10032" xr:uid="{00000000-0005-0000-0000-000041270000}"/>
    <cellStyle name="Normal 53 2 4 4 3 3" xfId="25130" xr:uid="{00000000-0005-0000-0000-00003E620000}"/>
    <cellStyle name="Normal 53 2 4 4 5" xfId="20117" xr:uid="{00000000-0005-0000-0000-0000A94E0000}"/>
    <cellStyle name="Normal 53 2 4 5" xfId="11710" xr:uid="{00000000-0005-0000-0000-0000CF2D0000}"/>
    <cellStyle name="Normal 53 2 4 5 3" xfId="26805" xr:uid="{00000000-0005-0000-0000-0000C9680000}"/>
    <cellStyle name="Normal 53 2 4 6" xfId="6689" xr:uid="{00000000-0005-0000-0000-0000321A0000}"/>
    <cellStyle name="Normal 53 2 4 6 3" xfId="21788" xr:uid="{00000000-0005-0000-0000-000030550000}"/>
    <cellStyle name="Normal 53 2 4 8" xfId="16775" xr:uid="{00000000-0005-0000-0000-00009B410000}"/>
    <cellStyle name="Normal 53 2 5" xfId="2037" xr:uid="{00000000-0005-0000-0000-000005080000}"/>
    <cellStyle name="Normal 53 2 5 2" xfId="3726" xr:uid="{00000000-0005-0000-0000-00009F0E0000}"/>
    <cellStyle name="Normal 53 2 5 2 2" xfId="13799" xr:uid="{00000000-0005-0000-0000-0000F8350000}"/>
    <cellStyle name="Normal 53 2 5 2 2 3" xfId="28894" xr:uid="{00000000-0005-0000-0000-0000F2700000}"/>
    <cellStyle name="Normal 53 2 5 2 3" xfId="8779" xr:uid="{00000000-0005-0000-0000-00005C220000}"/>
    <cellStyle name="Normal 53 2 5 2 3 3" xfId="23877" xr:uid="{00000000-0005-0000-0000-0000595D0000}"/>
    <cellStyle name="Normal 53 2 5 2 5" xfId="18864" xr:uid="{00000000-0005-0000-0000-0000C4490000}"/>
    <cellStyle name="Normal 53 2 5 3" xfId="5418" xr:uid="{00000000-0005-0000-0000-00003B150000}"/>
    <cellStyle name="Normal 53 2 5 3 2" xfId="15470" xr:uid="{00000000-0005-0000-0000-00007F3C0000}"/>
    <cellStyle name="Normal 53 2 5 3 2 3" xfId="30565" xr:uid="{00000000-0005-0000-0000-000079770000}"/>
    <cellStyle name="Normal 53 2 5 3 3" xfId="10450" xr:uid="{00000000-0005-0000-0000-0000E3280000}"/>
    <cellStyle name="Normal 53 2 5 3 3 3" xfId="25548" xr:uid="{00000000-0005-0000-0000-0000E0630000}"/>
    <cellStyle name="Normal 53 2 5 3 5" xfId="20535" xr:uid="{00000000-0005-0000-0000-00004B500000}"/>
    <cellStyle name="Normal 53 2 5 4" xfId="12128" xr:uid="{00000000-0005-0000-0000-0000712F0000}"/>
    <cellStyle name="Normal 53 2 5 4 3" xfId="27223" xr:uid="{00000000-0005-0000-0000-00006B6A0000}"/>
    <cellStyle name="Normal 53 2 5 5" xfId="7107" xr:uid="{00000000-0005-0000-0000-0000D41B0000}"/>
    <cellStyle name="Normal 53 2 5 5 3" xfId="22206" xr:uid="{00000000-0005-0000-0000-0000D2560000}"/>
    <cellStyle name="Normal 53 2 5 7" xfId="17193" xr:uid="{00000000-0005-0000-0000-00003D430000}"/>
    <cellStyle name="Normal 53 2 6" xfId="2889" xr:uid="{00000000-0005-0000-0000-00005A0B0000}"/>
    <cellStyle name="Normal 53 2 6 2" xfId="12963" xr:uid="{00000000-0005-0000-0000-0000B4320000}"/>
    <cellStyle name="Normal 53 2 6 2 3" xfId="28058" xr:uid="{00000000-0005-0000-0000-0000AE6D0000}"/>
    <cellStyle name="Normal 53 2 6 3" xfId="7943" xr:uid="{00000000-0005-0000-0000-0000181F0000}"/>
    <cellStyle name="Normal 53 2 6 3 3" xfId="23041" xr:uid="{00000000-0005-0000-0000-0000155A0000}"/>
    <cellStyle name="Normal 53 2 6 5" xfId="18028" xr:uid="{00000000-0005-0000-0000-000080460000}"/>
    <cellStyle name="Normal 53 2 7" xfId="4582" xr:uid="{00000000-0005-0000-0000-0000F7110000}"/>
    <cellStyle name="Normal 53 2 7 2" xfId="14634" xr:uid="{00000000-0005-0000-0000-00003B390000}"/>
    <cellStyle name="Normal 53 2 7 2 3" xfId="29729" xr:uid="{00000000-0005-0000-0000-000035740000}"/>
    <cellStyle name="Normal 53 2 7 3" xfId="9614" xr:uid="{00000000-0005-0000-0000-00009F250000}"/>
    <cellStyle name="Normal 53 2 7 3 3" xfId="24712" xr:uid="{00000000-0005-0000-0000-00009C600000}"/>
    <cellStyle name="Normal 53 2 7 5" xfId="19699" xr:uid="{00000000-0005-0000-0000-0000074D0000}"/>
    <cellStyle name="Normal 53 2 8" xfId="11292" xr:uid="{00000000-0005-0000-0000-00002D2C0000}"/>
    <cellStyle name="Normal 53 2 8 3" xfId="26387" xr:uid="{00000000-0005-0000-0000-000027670000}"/>
    <cellStyle name="Normal 53 2 9" xfId="6271" xr:uid="{00000000-0005-0000-0000-000090180000}"/>
    <cellStyle name="Normal 53 2 9 3" xfId="21370" xr:uid="{00000000-0005-0000-0000-00008E530000}"/>
    <cellStyle name="Normal 53 3" xfId="1236" xr:uid="{00000000-0005-0000-0000-0000E4040000}"/>
    <cellStyle name="Normal 53 3 10" xfId="16409" xr:uid="{00000000-0005-0000-0000-00002D400000}"/>
    <cellStyle name="Normal 53 3 2" xfId="1455" xr:uid="{00000000-0005-0000-0000-0000BF050000}"/>
    <cellStyle name="Normal 53 3 2 2" xfId="1876" xr:uid="{00000000-0005-0000-0000-000064070000}"/>
    <cellStyle name="Normal 53 3 2 2 2" xfId="2715" xr:uid="{00000000-0005-0000-0000-0000AB0A0000}"/>
    <cellStyle name="Normal 53 3 2 2 2 2" xfId="4404" xr:uid="{00000000-0005-0000-0000-000045110000}"/>
    <cellStyle name="Normal 53 3 2 2 2 2 2" xfId="14477" xr:uid="{00000000-0005-0000-0000-00009E380000}"/>
    <cellStyle name="Normal 53 3 2 2 2 2 2 3" xfId="29572" xr:uid="{00000000-0005-0000-0000-000098730000}"/>
    <cellStyle name="Normal 53 3 2 2 2 2 3" xfId="9457" xr:uid="{00000000-0005-0000-0000-000002250000}"/>
    <cellStyle name="Normal 53 3 2 2 2 2 3 3" xfId="24555" xr:uid="{00000000-0005-0000-0000-0000FF5F0000}"/>
    <cellStyle name="Normal 53 3 2 2 2 2 5" xfId="19542" xr:uid="{00000000-0005-0000-0000-00006A4C0000}"/>
    <cellStyle name="Normal 53 3 2 2 2 3" xfId="6096" xr:uid="{00000000-0005-0000-0000-0000E1170000}"/>
    <cellStyle name="Normal 53 3 2 2 2 3 2" xfId="16148" xr:uid="{00000000-0005-0000-0000-0000253F0000}"/>
    <cellStyle name="Normal 53 3 2 2 2 3 2 3" xfId="31243" xr:uid="{00000000-0005-0000-0000-00001F7A0000}"/>
    <cellStyle name="Normal 53 3 2 2 2 3 3" xfId="11128" xr:uid="{00000000-0005-0000-0000-0000892B0000}"/>
    <cellStyle name="Normal 53 3 2 2 2 3 3 3" xfId="26226" xr:uid="{00000000-0005-0000-0000-000086660000}"/>
    <cellStyle name="Normal 53 3 2 2 2 3 5" xfId="21213" xr:uid="{00000000-0005-0000-0000-0000F1520000}"/>
    <cellStyle name="Normal 53 3 2 2 2 4" xfId="12806" xr:uid="{00000000-0005-0000-0000-000017320000}"/>
    <cellStyle name="Normal 53 3 2 2 2 4 3" xfId="27901" xr:uid="{00000000-0005-0000-0000-0000116D0000}"/>
    <cellStyle name="Normal 53 3 2 2 2 5" xfId="7785" xr:uid="{00000000-0005-0000-0000-00007A1E0000}"/>
    <cellStyle name="Normal 53 3 2 2 2 5 3" xfId="22884" xr:uid="{00000000-0005-0000-0000-000078590000}"/>
    <cellStyle name="Normal 53 3 2 2 2 7" xfId="17871" xr:uid="{00000000-0005-0000-0000-0000E3450000}"/>
    <cellStyle name="Normal 53 3 2 2 3" xfId="3567" xr:uid="{00000000-0005-0000-0000-0000000E0000}"/>
    <cellStyle name="Normal 53 3 2 2 3 2" xfId="13641" xr:uid="{00000000-0005-0000-0000-00005A350000}"/>
    <cellStyle name="Normal 53 3 2 2 3 2 3" xfId="28736" xr:uid="{00000000-0005-0000-0000-000054700000}"/>
    <cellStyle name="Normal 53 3 2 2 3 3" xfId="8621" xr:uid="{00000000-0005-0000-0000-0000BE210000}"/>
    <cellStyle name="Normal 53 3 2 2 3 3 3" xfId="23719" xr:uid="{00000000-0005-0000-0000-0000BB5C0000}"/>
    <cellStyle name="Normal 53 3 2 2 3 5" xfId="18706" xr:uid="{00000000-0005-0000-0000-000026490000}"/>
    <cellStyle name="Normal 53 3 2 2 4" xfId="5260" xr:uid="{00000000-0005-0000-0000-00009D140000}"/>
    <cellStyle name="Normal 53 3 2 2 4 2" xfId="15312" xr:uid="{00000000-0005-0000-0000-0000E13B0000}"/>
    <cellStyle name="Normal 53 3 2 2 4 2 3" xfId="30407" xr:uid="{00000000-0005-0000-0000-0000DB760000}"/>
    <cellStyle name="Normal 53 3 2 2 4 3" xfId="10292" xr:uid="{00000000-0005-0000-0000-000045280000}"/>
    <cellStyle name="Normal 53 3 2 2 4 3 3" xfId="25390" xr:uid="{00000000-0005-0000-0000-000042630000}"/>
    <cellStyle name="Normal 53 3 2 2 4 5" xfId="20377" xr:uid="{00000000-0005-0000-0000-0000AD4F0000}"/>
    <cellStyle name="Normal 53 3 2 2 5" xfId="11970" xr:uid="{00000000-0005-0000-0000-0000D32E0000}"/>
    <cellStyle name="Normal 53 3 2 2 5 3" xfId="27065" xr:uid="{00000000-0005-0000-0000-0000CD690000}"/>
    <cellStyle name="Normal 53 3 2 2 6" xfId="6949" xr:uid="{00000000-0005-0000-0000-0000361B0000}"/>
    <cellStyle name="Normal 53 3 2 2 6 3" xfId="22048" xr:uid="{00000000-0005-0000-0000-000034560000}"/>
    <cellStyle name="Normal 53 3 2 2 8" xfId="17035" xr:uid="{00000000-0005-0000-0000-00009F420000}"/>
    <cellStyle name="Normal 53 3 2 3" xfId="2297" xr:uid="{00000000-0005-0000-0000-000009090000}"/>
    <cellStyle name="Normal 53 3 2 3 2" xfId="3986" xr:uid="{00000000-0005-0000-0000-0000A30F0000}"/>
    <cellStyle name="Normal 53 3 2 3 2 2" xfId="14059" xr:uid="{00000000-0005-0000-0000-0000FC360000}"/>
    <cellStyle name="Normal 53 3 2 3 2 2 3" xfId="29154" xr:uid="{00000000-0005-0000-0000-0000F6710000}"/>
    <cellStyle name="Normal 53 3 2 3 2 3" xfId="9039" xr:uid="{00000000-0005-0000-0000-000060230000}"/>
    <cellStyle name="Normal 53 3 2 3 2 3 3" xfId="24137" xr:uid="{00000000-0005-0000-0000-00005D5E0000}"/>
    <cellStyle name="Normal 53 3 2 3 2 5" xfId="19124" xr:uid="{00000000-0005-0000-0000-0000C84A0000}"/>
    <cellStyle name="Normal 53 3 2 3 3" xfId="5678" xr:uid="{00000000-0005-0000-0000-00003F160000}"/>
    <cellStyle name="Normal 53 3 2 3 3 2" xfId="15730" xr:uid="{00000000-0005-0000-0000-0000833D0000}"/>
    <cellStyle name="Normal 53 3 2 3 3 2 3" xfId="30825" xr:uid="{00000000-0005-0000-0000-00007D780000}"/>
    <cellStyle name="Normal 53 3 2 3 3 3" xfId="10710" xr:uid="{00000000-0005-0000-0000-0000E7290000}"/>
    <cellStyle name="Normal 53 3 2 3 3 3 3" xfId="25808" xr:uid="{00000000-0005-0000-0000-0000E4640000}"/>
    <cellStyle name="Normal 53 3 2 3 3 5" xfId="20795" xr:uid="{00000000-0005-0000-0000-00004F510000}"/>
    <cellStyle name="Normal 53 3 2 3 4" xfId="12388" xr:uid="{00000000-0005-0000-0000-000075300000}"/>
    <cellStyle name="Normal 53 3 2 3 4 3" xfId="27483" xr:uid="{00000000-0005-0000-0000-00006F6B0000}"/>
    <cellStyle name="Normal 53 3 2 3 5" xfId="7367" xr:uid="{00000000-0005-0000-0000-0000D81C0000}"/>
    <cellStyle name="Normal 53 3 2 3 5 3" xfId="22466" xr:uid="{00000000-0005-0000-0000-0000D6570000}"/>
    <cellStyle name="Normal 53 3 2 3 7" xfId="17453" xr:uid="{00000000-0005-0000-0000-000041440000}"/>
    <cellStyle name="Normal 53 3 2 4" xfId="3149" xr:uid="{00000000-0005-0000-0000-00005E0C0000}"/>
    <cellStyle name="Normal 53 3 2 4 2" xfId="13223" xr:uid="{00000000-0005-0000-0000-0000B8330000}"/>
    <cellStyle name="Normal 53 3 2 4 2 3" xfId="28318" xr:uid="{00000000-0005-0000-0000-0000B26E0000}"/>
    <cellStyle name="Normal 53 3 2 4 3" xfId="8203" xr:uid="{00000000-0005-0000-0000-00001C200000}"/>
    <cellStyle name="Normal 53 3 2 4 3 3" xfId="23301" xr:uid="{00000000-0005-0000-0000-0000195B0000}"/>
    <cellStyle name="Normal 53 3 2 4 5" xfId="18288" xr:uid="{00000000-0005-0000-0000-000084470000}"/>
    <cellStyle name="Normal 53 3 2 5" xfId="4842" xr:uid="{00000000-0005-0000-0000-0000FB120000}"/>
    <cellStyle name="Normal 53 3 2 5 2" xfId="14894" xr:uid="{00000000-0005-0000-0000-00003F3A0000}"/>
    <cellStyle name="Normal 53 3 2 5 2 3" xfId="29989" xr:uid="{00000000-0005-0000-0000-000039750000}"/>
    <cellStyle name="Normal 53 3 2 5 3" xfId="9874" xr:uid="{00000000-0005-0000-0000-0000A3260000}"/>
    <cellStyle name="Normal 53 3 2 5 3 3" xfId="24972" xr:uid="{00000000-0005-0000-0000-0000A0610000}"/>
    <cellStyle name="Normal 53 3 2 5 5" xfId="19959" xr:uid="{00000000-0005-0000-0000-00000B4E0000}"/>
    <cellStyle name="Normal 53 3 2 6" xfId="11552" xr:uid="{00000000-0005-0000-0000-0000312D0000}"/>
    <cellStyle name="Normal 53 3 2 6 3" xfId="26647" xr:uid="{00000000-0005-0000-0000-00002B680000}"/>
    <cellStyle name="Normal 53 3 2 7" xfId="6531" xr:uid="{00000000-0005-0000-0000-000094190000}"/>
    <cellStyle name="Normal 53 3 2 7 3" xfId="21630" xr:uid="{00000000-0005-0000-0000-000092540000}"/>
    <cellStyle name="Normal 53 3 2 9" xfId="16617" xr:uid="{00000000-0005-0000-0000-0000FD400000}"/>
    <cellStyle name="Normal 53 3 3" xfId="1668" xr:uid="{00000000-0005-0000-0000-000094060000}"/>
    <cellStyle name="Normal 53 3 3 2" xfId="2507" xr:uid="{00000000-0005-0000-0000-0000DB090000}"/>
    <cellStyle name="Normal 53 3 3 2 2" xfId="4196" xr:uid="{00000000-0005-0000-0000-000075100000}"/>
    <cellStyle name="Normal 53 3 3 2 2 2" xfId="14269" xr:uid="{00000000-0005-0000-0000-0000CE370000}"/>
    <cellStyle name="Normal 53 3 3 2 2 2 3" xfId="29364" xr:uid="{00000000-0005-0000-0000-0000C8720000}"/>
    <cellStyle name="Normal 53 3 3 2 2 3" xfId="9249" xr:uid="{00000000-0005-0000-0000-000032240000}"/>
    <cellStyle name="Normal 53 3 3 2 2 3 3" xfId="24347" xr:uid="{00000000-0005-0000-0000-00002F5F0000}"/>
    <cellStyle name="Normal 53 3 3 2 2 5" xfId="19334" xr:uid="{00000000-0005-0000-0000-00009A4B0000}"/>
    <cellStyle name="Normal 53 3 3 2 3" xfId="5888" xr:uid="{00000000-0005-0000-0000-000011170000}"/>
    <cellStyle name="Normal 53 3 3 2 3 2" xfId="15940" xr:uid="{00000000-0005-0000-0000-0000553E0000}"/>
    <cellStyle name="Normal 53 3 3 2 3 2 3" xfId="31035" xr:uid="{00000000-0005-0000-0000-00004F790000}"/>
    <cellStyle name="Normal 53 3 3 2 3 3" xfId="10920" xr:uid="{00000000-0005-0000-0000-0000B92A0000}"/>
    <cellStyle name="Normal 53 3 3 2 3 3 3" xfId="26018" xr:uid="{00000000-0005-0000-0000-0000B6650000}"/>
    <cellStyle name="Normal 53 3 3 2 3 5" xfId="21005" xr:uid="{00000000-0005-0000-0000-000021520000}"/>
    <cellStyle name="Normal 53 3 3 2 4" xfId="12598" xr:uid="{00000000-0005-0000-0000-000047310000}"/>
    <cellStyle name="Normal 53 3 3 2 4 3" xfId="27693" xr:uid="{00000000-0005-0000-0000-0000416C0000}"/>
    <cellStyle name="Normal 53 3 3 2 5" xfId="7577" xr:uid="{00000000-0005-0000-0000-0000AA1D0000}"/>
    <cellStyle name="Normal 53 3 3 2 5 3" xfId="22676" xr:uid="{00000000-0005-0000-0000-0000A8580000}"/>
    <cellStyle name="Normal 53 3 3 2 7" xfId="17663" xr:uid="{00000000-0005-0000-0000-000013450000}"/>
    <cellStyle name="Normal 53 3 3 3" xfId="3359" xr:uid="{00000000-0005-0000-0000-0000300D0000}"/>
    <cellStyle name="Normal 53 3 3 3 2" xfId="13433" xr:uid="{00000000-0005-0000-0000-00008A340000}"/>
    <cellStyle name="Normal 53 3 3 3 2 3" xfId="28528" xr:uid="{00000000-0005-0000-0000-0000846F0000}"/>
    <cellStyle name="Normal 53 3 3 3 3" xfId="8413" xr:uid="{00000000-0005-0000-0000-0000EE200000}"/>
    <cellStyle name="Normal 53 3 3 3 3 3" xfId="23511" xr:uid="{00000000-0005-0000-0000-0000EB5B0000}"/>
    <cellStyle name="Normal 53 3 3 3 5" xfId="18498" xr:uid="{00000000-0005-0000-0000-000056480000}"/>
    <cellStyle name="Normal 53 3 3 4" xfId="5052" xr:uid="{00000000-0005-0000-0000-0000CD130000}"/>
    <cellStyle name="Normal 53 3 3 4 2" xfId="15104" xr:uid="{00000000-0005-0000-0000-0000113B0000}"/>
    <cellStyle name="Normal 53 3 3 4 2 3" xfId="30199" xr:uid="{00000000-0005-0000-0000-00000B760000}"/>
    <cellStyle name="Normal 53 3 3 4 3" xfId="10084" xr:uid="{00000000-0005-0000-0000-000075270000}"/>
    <cellStyle name="Normal 53 3 3 4 3 3" xfId="25182" xr:uid="{00000000-0005-0000-0000-000072620000}"/>
    <cellStyle name="Normal 53 3 3 4 5" xfId="20169" xr:uid="{00000000-0005-0000-0000-0000DD4E0000}"/>
    <cellStyle name="Normal 53 3 3 5" xfId="11762" xr:uid="{00000000-0005-0000-0000-0000032E0000}"/>
    <cellStyle name="Normal 53 3 3 5 3" xfId="26857" xr:uid="{00000000-0005-0000-0000-0000FD680000}"/>
    <cellStyle name="Normal 53 3 3 6" xfId="6741" xr:uid="{00000000-0005-0000-0000-0000661A0000}"/>
    <cellStyle name="Normal 53 3 3 6 3" xfId="21840" xr:uid="{00000000-0005-0000-0000-000064550000}"/>
    <cellStyle name="Normal 53 3 3 8" xfId="16827" xr:uid="{00000000-0005-0000-0000-0000CF410000}"/>
    <cellStyle name="Normal 53 3 4" xfId="2089" xr:uid="{00000000-0005-0000-0000-000039080000}"/>
    <cellStyle name="Normal 53 3 4 2" xfId="3778" xr:uid="{00000000-0005-0000-0000-0000D30E0000}"/>
    <cellStyle name="Normal 53 3 4 2 2" xfId="13851" xr:uid="{00000000-0005-0000-0000-00002C360000}"/>
    <cellStyle name="Normal 53 3 4 2 2 3" xfId="28946" xr:uid="{00000000-0005-0000-0000-000026710000}"/>
    <cellStyle name="Normal 53 3 4 2 3" xfId="8831" xr:uid="{00000000-0005-0000-0000-000090220000}"/>
    <cellStyle name="Normal 53 3 4 2 3 3" xfId="23929" xr:uid="{00000000-0005-0000-0000-00008D5D0000}"/>
    <cellStyle name="Normal 53 3 4 2 5" xfId="18916" xr:uid="{00000000-0005-0000-0000-0000F8490000}"/>
    <cellStyle name="Normal 53 3 4 3" xfId="5470" xr:uid="{00000000-0005-0000-0000-00006F150000}"/>
    <cellStyle name="Normal 53 3 4 3 2" xfId="15522" xr:uid="{00000000-0005-0000-0000-0000B33C0000}"/>
    <cellStyle name="Normal 53 3 4 3 2 3" xfId="30617" xr:uid="{00000000-0005-0000-0000-0000AD770000}"/>
    <cellStyle name="Normal 53 3 4 3 3" xfId="10502" xr:uid="{00000000-0005-0000-0000-000017290000}"/>
    <cellStyle name="Normal 53 3 4 3 3 3" xfId="25600" xr:uid="{00000000-0005-0000-0000-000014640000}"/>
    <cellStyle name="Normal 53 3 4 3 5" xfId="20587" xr:uid="{00000000-0005-0000-0000-00007F500000}"/>
    <cellStyle name="Normal 53 3 4 4" xfId="12180" xr:uid="{00000000-0005-0000-0000-0000A52F0000}"/>
    <cellStyle name="Normal 53 3 4 4 3" xfId="27275" xr:uid="{00000000-0005-0000-0000-00009F6A0000}"/>
    <cellStyle name="Normal 53 3 4 5" xfId="7159" xr:uid="{00000000-0005-0000-0000-0000081C0000}"/>
    <cellStyle name="Normal 53 3 4 5 3" xfId="22258" xr:uid="{00000000-0005-0000-0000-000006570000}"/>
    <cellStyle name="Normal 53 3 4 7" xfId="17245" xr:uid="{00000000-0005-0000-0000-000071430000}"/>
    <cellStyle name="Normal 53 3 5" xfId="2941" xr:uid="{00000000-0005-0000-0000-00008E0B0000}"/>
    <cellStyle name="Normal 53 3 5 2" xfId="13015" xr:uid="{00000000-0005-0000-0000-0000E8320000}"/>
    <cellStyle name="Normal 53 3 5 2 3" xfId="28110" xr:uid="{00000000-0005-0000-0000-0000E26D0000}"/>
    <cellStyle name="Normal 53 3 5 3" xfId="7995" xr:uid="{00000000-0005-0000-0000-00004C1F0000}"/>
    <cellStyle name="Normal 53 3 5 3 3" xfId="23093" xr:uid="{00000000-0005-0000-0000-0000495A0000}"/>
    <cellStyle name="Normal 53 3 5 5" xfId="18080" xr:uid="{00000000-0005-0000-0000-0000B4460000}"/>
    <cellStyle name="Normal 53 3 6" xfId="4634" xr:uid="{00000000-0005-0000-0000-00002B120000}"/>
    <cellStyle name="Normal 53 3 6 2" xfId="14686" xr:uid="{00000000-0005-0000-0000-00006F390000}"/>
    <cellStyle name="Normal 53 3 6 2 3" xfId="29781" xr:uid="{00000000-0005-0000-0000-000069740000}"/>
    <cellStyle name="Normal 53 3 6 3" xfId="9666" xr:uid="{00000000-0005-0000-0000-0000D3250000}"/>
    <cellStyle name="Normal 53 3 6 3 3" xfId="24764" xr:uid="{00000000-0005-0000-0000-0000D0600000}"/>
    <cellStyle name="Normal 53 3 6 5" xfId="19751" xr:uid="{00000000-0005-0000-0000-00003B4D0000}"/>
    <cellStyle name="Normal 53 3 7" xfId="11344" xr:uid="{00000000-0005-0000-0000-0000612C0000}"/>
    <cellStyle name="Normal 53 3 7 3" xfId="26439" xr:uid="{00000000-0005-0000-0000-00005B670000}"/>
    <cellStyle name="Normal 53 3 8" xfId="6323" xr:uid="{00000000-0005-0000-0000-0000C4180000}"/>
    <cellStyle name="Normal 53 3 8 3" xfId="21422" xr:uid="{00000000-0005-0000-0000-0000C2530000}"/>
    <cellStyle name="Normal 53 4" xfId="1349" xr:uid="{00000000-0005-0000-0000-000055050000}"/>
    <cellStyle name="Normal 53 4 2" xfId="1772" xr:uid="{00000000-0005-0000-0000-0000FC060000}"/>
    <cellStyle name="Normal 53 4 2 2" xfId="2611" xr:uid="{00000000-0005-0000-0000-0000430A0000}"/>
    <cellStyle name="Normal 53 4 2 2 2" xfId="4300" xr:uid="{00000000-0005-0000-0000-0000DD100000}"/>
    <cellStyle name="Normal 53 4 2 2 2 2" xfId="14373" xr:uid="{00000000-0005-0000-0000-000036380000}"/>
    <cellStyle name="Normal 53 4 2 2 2 2 3" xfId="29468" xr:uid="{00000000-0005-0000-0000-000030730000}"/>
    <cellStyle name="Normal 53 4 2 2 2 3" xfId="9353" xr:uid="{00000000-0005-0000-0000-00009A240000}"/>
    <cellStyle name="Normal 53 4 2 2 2 3 3" xfId="24451" xr:uid="{00000000-0005-0000-0000-0000975F0000}"/>
    <cellStyle name="Normal 53 4 2 2 2 5" xfId="19438" xr:uid="{00000000-0005-0000-0000-0000024C0000}"/>
    <cellStyle name="Normal 53 4 2 2 3" xfId="5992" xr:uid="{00000000-0005-0000-0000-000079170000}"/>
    <cellStyle name="Normal 53 4 2 2 3 2" xfId="16044" xr:uid="{00000000-0005-0000-0000-0000BD3E0000}"/>
    <cellStyle name="Normal 53 4 2 2 3 2 3" xfId="31139" xr:uid="{00000000-0005-0000-0000-0000B7790000}"/>
    <cellStyle name="Normal 53 4 2 2 3 3" xfId="11024" xr:uid="{00000000-0005-0000-0000-0000212B0000}"/>
    <cellStyle name="Normal 53 4 2 2 3 3 3" xfId="26122" xr:uid="{00000000-0005-0000-0000-00001E660000}"/>
    <cellStyle name="Normal 53 4 2 2 3 5" xfId="21109" xr:uid="{00000000-0005-0000-0000-000089520000}"/>
    <cellStyle name="Normal 53 4 2 2 4" xfId="12702" xr:uid="{00000000-0005-0000-0000-0000AF310000}"/>
    <cellStyle name="Normal 53 4 2 2 4 3" xfId="27797" xr:uid="{00000000-0005-0000-0000-0000A96C0000}"/>
    <cellStyle name="Normal 53 4 2 2 5" xfId="7681" xr:uid="{00000000-0005-0000-0000-0000121E0000}"/>
    <cellStyle name="Normal 53 4 2 2 5 3" xfId="22780" xr:uid="{00000000-0005-0000-0000-000010590000}"/>
    <cellStyle name="Normal 53 4 2 2 7" xfId="17767" xr:uid="{00000000-0005-0000-0000-00007B450000}"/>
    <cellStyle name="Normal 53 4 2 3" xfId="3463" xr:uid="{00000000-0005-0000-0000-0000980D0000}"/>
    <cellStyle name="Normal 53 4 2 3 2" xfId="13537" xr:uid="{00000000-0005-0000-0000-0000F2340000}"/>
    <cellStyle name="Normal 53 4 2 3 2 3" xfId="28632" xr:uid="{00000000-0005-0000-0000-0000EC6F0000}"/>
    <cellStyle name="Normal 53 4 2 3 3" xfId="8517" xr:uid="{00000000-0005-0000-0000-000056210000}"/>
    <cellStyle name="Normal 53 4 2 3 3 3" xfId="23615" xr:uid="{00000000-0005-0000-0000-0000535C0000}"/>
    <cellStyle name="Normal 53 4 2 3 5" xfId="18602" xr:uid="{00000000-0005-0000-0000-0000BE480000}"/>
    <cellStyle name="Normal 53 4 2 4" xfId="5156" xr:uid="{00000000-0005-0000-0000-000035140000}"/>
    <cellStyle name="Normal 53 4 2 4 2" xfId="15208" xr:uid="{00000000-0005-0000-0000-0000793B0000}"/>
    <cellStyle name="Normal 53 4 2 4 2 3" xfId="30303" xr:uid="{00000000-0005-0000-0000-000073760000}"/>
    <cellStyle name="Normal 53 4 2 4 3" xfId="10188" xr:uid="{00000000-0005-0000-0000-0000DD270000}"/>
    <cellStyle name="Normal 53 4 2 4 3 3" xfId="25286" xr:uid="{00000000-0005-0000-0000-0000DA620000}"/>
    <cellStyle name="Normal 53 4 2 4 5" xfId="20273" xr:uid="{00000000-0005-0000-0000-0000454F0000}"/>
    <cellStyle name="Normal 53 4 2 5" xfId="11866" xr:uid="{00000000-0005-0000-0000-00006B2E0000}"/>
    <cellStyle name="Normal 53 4 2 5 3" xfId="26961" xr:uid="{00000000-0005-0000-0000-000065690000}"/>
    <cellStyle name="Normal 53 4 2 6" xfId="6845" xr:uid="{00000000-0005-0000-0000-0000CE1A0000}"/>
    <cellStyle name="Normal 53 4 2 6 3" xfId="21944" xr:uid="{00000000-0005-0000-0000-0000CC550000}"/>
    <cellStyle name="Normal 53 4 2 8" xfId="16931" xr:uid="{00000000-0005-0000-0000-000037420000}"/>
    <cellStyle name="Normal 53 4 3" xfId="2193" xr:uid="{00000000-0005-0000-0000-0000A1080000}"/>
    <cellStyle name="Normal 53 4 3 2" xfId="3882" xr:uid="{00000000-0005-0000-0000-00003B0F0000}"/>
    <cellStyle name="Normal 53 4 3 2 2" xfId="13955" xr:uid="{00000000-0005-0000-0000-000094360000}"/>
    <cellStyle name="Normal 53 4 3 2 2 3" xfId="29050" xr:uid="{00000000-0005-0000-0000-00008E710000}"/>
    <cellStyle name="Normal 53 4 3 2 3" xfId="8935" xr:uid="{00000000-0005-0000-0000-0000F8220000}"/>
    <cellStyle name="Normal 53 4 3 2 3 3" xfId="24033" xr:uid="{00000000-0005-0000-0000-0000F55D0000}"/>
    <cellStyle name="Normal 53 4 3 2 5" xfId="19020" xr:uid="{00000000-0005-0000-0000-0000604A0000}"/>
    <cellStyle name="Normal 53 4 3 3" xfId="5574" xr:uid="{00000000-0005-0000-0000-0000D7150000}"/>
    <cellStyle name="Normal 53 4 3 3 2" xfId="15626" xr:uid="{00000000-0005-0000-0000-00001B3D0000}"/>
    <cellStyle name="Normal 53 4 3 3 2 3" xfId="30721" xr:uid="{00000000-0005-0000-0000-000015780000}"/>
    <cellStyle name="Normal 53 4 3 3 3" xfId="10606" xr:uid="{00000000-0005-0000-0000-00007F290000}"/>
    <cellStyle name="Normal 53 4 3 3 3 3" xfId="25704" xr:uid="{00000000-0005-0000-0000-00007C640000}"/>
    <cellStyle name="Normal 53 4 3 3 5" xfId="20691" xr:uid="{00000000-0005-0000-0000-0000E7500000}"/>
    <cellStyle name="Normal 53 4 3 4" xfId="12284" xr:uid="{00000000-0005-0000-0000-00000D300000}"/>
    <cellStyle name="Normal 53 4 3 4 3" xfId="27379" xr:uid="{00000000-0005-0000-0000-0000076B0000}"/>
    <cellStyle name="Normal 53 4 3 5" xfId="7263" xr:uid="{00000000-0005-0000-0000-0000701C0000}"/>
    <cellStyle name="Normal 53 4 3 5 3" xfId="22362" xr:uid="{00000000-0005-0000-0000-00006E570000}"/>
    <cellStyle name="Normal 53 4 3 7" xfId="17349" xr:uid="{00000000-0005-0000-0000-0000D9430000}"/>
    <cellStyle name="Normal 53 4 4" xfId="3045" xr:uid="{00000000-0005-0000-0000-0000F60B0000}"/>
    <cellStyle name="Normal 53 4 4 2" xfId="13119" xr:uid="{00000000-0005-0000-0000-000050330000}"/>
    <cellStyle name="Normal 53 4 4 2 3" xfId="28214" xr:uid="{00000000-0005-0000-0000-00004A6E0000}"/>
    <cellStyle name="Normal 53 4 4 3" xfId="8099" xr:uid="{00000000-0005-0000-0000-0000B41F0000}"/>
    <cellStyle name="Normal 53 4 4 3 3" xfId="23197" xr:uid="{00000000-0005-0000-0000-0000B15A0000}"/>
    <cellStyle name="Normal 53 4 4 5" xfId="18184" xr:uid="{00000000-0005-0000-0000-00001C470000}"/>
    <cellStyle name="Normal 53 4 5" xfId="4738" xr:uid="{00000000-0005-0000-0000-000093120000}"/>
    <cellStyle name="Normal 53 4 5 2" xfId="14790" xr:uid="{00000000-0005-0000-0000-0000D7390000}"/>
    <cellStyle name="Normal 53 4 5 2 3" xfId="29885" xr:uid="{00000000-0005-0000-0000-0000D1740000}"/>
    <cellStyle name="Normal 53 4 5 3" xfId="9770" xr:uid="{00000000-0005-0000-0000-00003B260000}"/>
    <cellStyle name="Normal 53 4 5 3 3" xfId="24868" xr:uid="{00000000-0005-0000-0000-000038610000}"/>
    <cellStyle name="Normal 53 4 5 5" xfId="19855" xr:uid="{00000000-0005-0000-0000-0000A34D0000}"/>
    <cellStyle name="Normal 53 4 6" xfId="11448" xr:uid="{00000000-0005-0000-0000-0000C92C0000}"/>
    <cellStyle name="Normal 53 4 6 3" xfId="26543" xr:uid="{00000000-0005-0000-0000-0000C3670000}"/>
    <cellStyle name="Normal 53 4 7" xfId="6427" xr:uid="{00000000-0005-0000-0000-00002C190000}"/>
    <cellStyle name="Normal 53 4 7 3" xfId="21526" xr:uid="{00000000-0005-0000-0000-00002A540000}"/>
    <cellStyle name="Normal 53 4 9" xfId="16513" xr:uid="{00000000-0005-0000-0000-000095400000}"/>
    <cellStyle name="Normal 53 5" xfId="1562" xr:uid="{00000000-0005-0000-0000-00002A060000}"/>
    <cellStyle name="Normal 53 5 2" xfId="2403" xr:uid="{00000000-0005-0000-0000-000073090000}"/>
    <cellStyle name="Normal 53 5 2 2" xfId="4092" xr:uid="{00000000-0005-0000-0000-00000D100000}"/>
    <cellStyle name="Normal 53 5 2 2 2" xfId="14165" xr:uid="{00000000-0005-0000-0000-000066370000}"/>
    <cellStyle name="Normal 53 5 2 2 2 3" xfId="29260" xr:uid="{00000000-0005-0000-0000-000060720000}"/>
    <cellStyle name="Normal 53 5 2 2 3" xfId="9145" xr:uid="{00000000-0005-0000-0000-0000CA230000}"/>
    <cellStyle name="Normal 53 5 2 2 3 3" xfId="24243" xr:uid="{00000000-0005-0000-0000-0000C75E0000}"/>
    <cellStyle name="Normal 53 5 2 2 5" xfId="19230" xr:uid="{00000000-0005-0000-0000-0000324B0000}"/>
    <cellStyle name="Normal 53 5 2 3" xfId="5784" xr:uid="{00000000-0005-0000-0000-0000A9160000}"/>
    <cellStyle name="Normal 53 5 2 3 2" xfId="15836" xr:uid="{00000000-0005-0000-0000-0000ED3D0000}"/>
    <cellStyle name="Normal 53 5 2 3 2 3" xfId="30931" xr:uid="{00000000-0005-0000-0000-0000E7780000}"/>
    <cellStyle name="Normal 53 5 2 3 3" xfId="10816" xr:uid="{00000000-0005-0000-0000-0000512A0000}"/>
    <cellStyle name="Normal 53 5 2 3 3 3" xfId="25914" xr:uid="{00000000-0005-0000-0000-00004E650000}"/>
    <cellStyle name="Normal 53 5 2 3 5" xfId="20901" xr:uid="{00000000-0005-0000-0000-0000B9510000}"/>
    <cellStyle name="Normal 53 5 2 4" xfId="12494" xr:uid="{00000000-0005-0000-0000-0000DF300000}"/>
    <cellStyle name="Normal 53 5 2 4 3" xfId="27589" xr:uid="{00000000-0005-0000-0000-0000D96B0000}"/>
    <cellStyle name="Normal 53 5 2 5" xfId="7473" xr:uid="{00000000-0005-0000-0000-0000421D0000}"/>
    <cellStyle name="Normal 53 5 2 5 3" xfId="22572" xr:uid="{00000000-0005-0000-0000-000040580000}"/>
    <cellStyle name="Normal 53 5 2 7" xfId="17559" xr:uid="{00000000-0005-0000-0000-0000AB440000}"/>
    <cellStyle name="Normal 53 5 3" xfId="3255" xr:uid="{00000000-0005-0000-0000-0000C80C0000}"/>
    <cellStyle name="Normal 53 5 3 2" xfId="13329" xr:uid="{00000000-0005-0000-0000-000022340000}"/>
    <cellStyle name="Normal 53 5 3 2 3" xfId="28424" xr:uid="{00000000-0005-0000-0000-00001C6F0000}"/>
    <cellStyle name="Normal 53 5 3 3" xfId="8309" xr:uid="{00000000-0005-0000-0000-000086200000}"/>
    <cellStyle name="Normal 53 5 3 3 3" xfId="23407" xr:uid="{00000000-0005-0000-0000-0000835B0000}"/>
    <cellStyle name="Normal 53 5 3 5" xfId="18394" xr:uid="{00000000-0005-0000-0000-0000EE470000}"/>
    <cellStyle name="Normal 53 5 4" xfId="4948" xr:uid="{00000000-0005-0000-0000-000065130000}"/>
    <cellStyle name="Normal 53 5 4 2" xfId="15000" xr:uid="{00000000-0005-0000-0000-0000A93A0000}"/>
    <cellStyle name="Normal 53 5 4 2 3" xfId="30095" xr:uid="{00000000-0005-0000-0000-0000A3750000}"/>
    <cellStyle name="Normal 53 5 4 3" xfId="9980" xr:uid="{00000000-0005-0000-0000-00000D270000}"/>
    <cellStyle name="Normal 53 5 4 3 3" xfId="25078" xr:uid="{00000000-0005-0000-0000-00000A620000}"/>
    <cellStyle name="Normal 53 5 4 5" xfId="20065" xr:uid="{00000000-0005-0000-0000-0000754E0000}"/>
    <cellStyle name="Normal 53 5 5" xfId="11658" xr:uid="{00000000-0005-0000-0000-00009B2D0000}"/>
    <cellStyle name="Normal 53 5 5 3" xfId="26753" xr:uid="{00000000-0005-0000-0000-000095680000}"/>
    <cellStyle name="Normal 53 5 6" xfId="6637" xr:uid="{00000000-0005-0000-0000-0000FE190000}"/>
    <cellStyle name="Normal 53 5 6 3" xfId="21736" xr:uid="{00000000-0005-0000-0000-0000FC540000}"/>
    <cellStyle name="Normal 53 5 8" xfId="16723" xr:uid="{00000000-0005-0000-0000-000067410000}"/>
    <cellStyle name="Normal 53 6" xfId="1983" xr:uid="{00000000-0005-0000-0000-0000CF070000}"/>
    <cellStyle name="Normal 53 6 2" xfId="3674" xr:uid="{00000000-0005-0000-0000-00006B0E0000}"/>
    <cellStyle name="Normal 53 6 2 2" xfId="13747" xr:uid="{00000000-0005-0000-0000-0000C4350000}"/>
    <cellStyle name="Normal 53 6 2 2 3" xfId="28842" xr:uid="{00000000-0005-0000-0000-0000BE700000}"/>
    <cellStyle name="Normal 53 6 2 3" xfId="8727" xr:uid="{00000000-0005-0000-0000-000028220000}"/>
    <cellStyle name="Normal 53 6 2 3 3" xfId="23825" xr:uid="{00000000-0005-0000-0000-0000255D0000}"/>
    <cellStyle name="Normal 53 6 2 5" xfId="18812" xr:uid="{00000000-0005-0000-0000-000090490000}"/>
    <cellStyle name="Normal 53 6 3" xfId="5366" xr:uid="{00000000-0005-0000-0000-000007150000}"/>
    <cellStyle name="Normal 53 6 3 2" xfId="15418" xr:uid="{00000000-0005-0000-0000-00004B3C0000}"/>
    <cellStyle name="Normal 53 6 3 2 3" xfId="30513" xr:uid="{00000000-0005-0000-0000-000045770000}"/>
    <cellStyle name="Normal 53 6 3 3" xfId="10398" xr:uid="{00000000-0005-0000-0000-0000AF280000}"/>
    <cellStyle name="Normal 53 6 3 3 3" xfId="25496" xr:uid="{00000000-0005-0000-0000-0000AC630000}"/>
    <cellStyle name="Normal 53 6 3 5" xfId="20483" xr:uid="{00000000-0005-0000-0000-000017500000}"/>
    <cellStyle name="Normal 53 6 4" xfId="12076" xr:uid="{00000000-0005-0000-0000-00003D2F0000}"/>
    <cellStyle name="Normal 53 6 4 3" xfId="27171" xr:uid="{00000000-0005-0000-0000-0000376A0000}"/>
    <cellStyle name="Normal 53 6 5" xfId="7055" xr:uid="{00000000-0005-0000-0000-0000A01B0000}"/>
    <cellStyle name="Normal 53 6 5 3" xfId="22154" xr:uid="{00000000-0005-0000-0000-00009E560000}"/>
    <cellStyle name="Normal 53 6 7" xfId="17141" xr:uid="{00000000-0005-0000-0000-000009430000}"/>
    <cellStyle name="Normal 53 7" xfId="2833" xr:uid="{00000000-0005-0000-0000-0000220B0000}"/>
    <cellStyle name="Normal 53 7 2" xfId="12911" xr:uid="{00000000-0005-0000-0000-000080320000}"/>
    <cellStyle name="Normal 53 7 2 3" xfId="28006" xr:uid="{00000000-0005-0000-0000-00007A6D0000}"/>
    <cellStyle name="Normal 53 7 3" xfId="7891" xr:uid="{00000000-0005-0000-0000-0000E41E0000}"/>
    <cellStyle name="Normal 53 7 3 3" xfId="22989" xr:uid="{00000000-0005-0000-0000-0000E1590000}"/>
    <cellStyle name="Normal 53 7 5" xfId="17976" xr:uid="{00000000-0005-0000-0000-00004C460000}"/>
    <cellStyle name="Normal 53 8" xfId="4527" xr:uid="{00000000-0005-0000-0000-0000C0110000}"/>
    <cellStyle name="Normal 53 8 2" xfId="14582" xr:uid="{00000000-0005-0000-0000-000007390000}"/>
    <cellStyle name="Normal 53 8 2 3" xfId="29677" xr:uid="{00000000-0005-0000-0000-000001740000}"/>
    <cellStyle name="Normal 53 8 3" xfId="9562" xr:uid="{00000000-0005-0000-0000-00006B250000}"/>
    <cellStyle name="Normal 53 8 3 3" xfId="24660" xr:uid="{00000000-0005-0000-0000-000068600000}"/>
    <cellStyle name="Normal 53 8 5" xfId="19647" xr:uid="{00000000-0005-0000-0000-0000D34C0000}"/>
    <cellStyle name="Normal 53 9" xfId="11238" xr:uid="{00000000-0005-0000-0000-0000F72B0000}"/>
    <cellStyle name="Normal 53 9 3" xfId="26335" xr:uid="{00000000-0005-0000-0000-0000F3660000}"/>
    <cellStyle name="Normal 54" xfId="860" xr:uid="{00000000-0005-0000-0000-00006B030000}"/>
    <cellStyle name="Normal 54 2" xfId="861" xr:uid="{00000000-0005-0000-0000-00006C030000}"/>
    <cellStyle name="Normal 55" xfId="862" xr:uid="{00000000-0005-0000-0000-00006D030000}"/>
    <cellStyle name="Normal 55 10" xfId="6218" xr:uid="{00000000-0005-0000-0000-00005B180000}"/>
    <cellStyle name="Normal 55 10 3" xfId="21319" xr:uid="{00000000-0005-0000-0000-00005B530000}"/>
    <cellStyle name="Normal 55 12" xfId="16304" xr:uid="{00000000-0005-0000-0000-0000C43F0000}"/>
    <cellStyle name="Normal 55 2" xfId="1183" xr:uid="{00000000-0005-0000-0000-0000AF040000}"/>
    <cellStyle name="Normal 55 2 11" xfId="16358" xr:uid="{00000000-0005-0000-0000-0000FA3F0000}"/>
    <cellStyle name="Normal 55 2 2" xfId="1291" xr:uid="{00000000-0005-0000-0000-00001B050000}"/>
    <cellStyle name="Normal 55 2 2 10" xfId="16462" xr:uid="{00000000-0005-0000-0000-000062400000}"/>
    <cellStyle name="Normal 55 2 2 2" xfId="1508" xr:uid="{00000000-0005-0000-0000-0000F4050000}"/>
    <cellStyle name="Normal 55 2 2 2 2" xfId="1929" xr:uid="{00000000-0005-0000-0000-000099070000}"/>
    <cellStyle name="Normal 55 2 2 2 2 2" xfId="2768" xr:uid="{00000000-0005-0000-0000-0000E00A0000}"/>
    <cellStyle name="Normal 55 2 2 2 2 2 2" xfId="4457" xr:uid="{00000000-0005-0000-0000-00007A110000}"/>
    <cellStyle name="Normal 55 2 2 2 2 2 2 2" xfId="14530" xr:uid="{00000000-0005-0000-0000-0000D3380000}"/>
    <cellStyle name="Normal 55 2 2 2 2 2 2 2 3" xfId="29625" xr:uid="{00000000-0005-0000-0000-0000CD730000}"/>
    <cellStyle name="Normal 55 2 2 2 2 2 2 3" xfId="9510" xr:uid="{00000000-0005-0000-0000-000037250000}"/>
    <cellStyle name="Normal 55 2 2 2 2 2 2 3 3" xfId="24608" xr:uid="{00000000-0005-0000-0000-000034600000}"/>
    <cellStyle name="Normal 55 2 2 2 2 2 2 5" xfId="19595" xr:uid="{00000000-0005-0000-0000-00009F4C0000}"/>
    <cellStyle name="Normal 55 2 2 2 2 2 3" xfId="6149" xr:uid="{00000000-0005-0000-0000-000016180000}"/>
    <cellStyle name="Normal 55 2 2 2 2 2 3 2" xfId="16201" xr:uid="{00000000-0005-0000-0000-00005A3F0000}"/>
    <cellStyle name="Normal 55 2 2 2 2 2 3 3" xfId="11181" xr:uid="{00000000-0005-0000-0000-0000BE2B0000}"/>
    <cellStyle name="Normal 55 2 2 2 2 2 3 3 3" xfId="26279" xr:uid="{00000000-0005-0000-0000-0000BB660000}"/>
    <cellStyle name="Normal 55 2 2 2 2 2 3 5" xfId="21266" xr:uid="{00000000-0005-0000-0000-000026530000}"/>
    <cellStyle name="Normal 55 2 2 2 2 2 4" xfId="12859" xr:uid="{00000000-0005-0000-0000-00004C320000}"/>
    <cellStyle name="Normal 55 2 2 2 2 2 4 3" xfId="27954" xr:uid="{00000000-0005-0000-0000-0000466D0000}"/>
    <cellStyle name="Normal 55 2 2 2 2 2 5" xfId="7838" xr:uid="{00000000-0005-0000-0000-0000AF1E0000}"/>
    <cellStyle name="Normal 55 2 2 2 2 2 5 3" xfId="22937" xr:uid="{00000000-0005-0000-0000-0000AD590000}"/>
    <cellStyle name="Normal 55 2 2 2 2 2 7" xfId="17924" xr:uid="{00000000-0005-0000-0000-000018460000}"/>
    <cellStyle name="Normal 55 2 2 2 2 3" xfId="3620" xr:uid="{00000000-0005-0000-0000-0000350E0000}"/>
    <cellStyle name="Normal 55 2 2 2 2 3 2" xfId="13694" xr:uid="{00000000-0005-0000-0000-00008F350000}"/>
    <cellStyle name="Normal 55 2 2 2 2 3 2 3" xfId="28789" xr:uid="{00000000-0005-0000-0000-000089700000}"/>
    <cellStyle name="Normal 55 2 2 2 2 3 3" xfId="8674" xr:uid="{00000000-0005-0000-0000-0000F3210000}"/>
    <cellStyle name="Normal 55 2 2 2 2 3 3 3" xfId="23772" xr:uid="{00000000-0005-0000-0000-0000F05C0000}"/>
    <cellStyle name="Normal 55 2 2 2 2 3 5" xfId="18759" xr:uid="{00000000-0005-0000-0000-00005B490000}"/>
    <cellStyle name="Normal 55 2 2 2 2 4" xfId="5313" xr:uid="{00000000-0005-0000-0000-0000D2140000}"/>
    <cellStyle name="Normal 55 2 2 2 2 4 2" xfId="15365" xr:uid="{00000000-0005-0000-0000-0000163C0000}"/>
    <cellStyle name="Normal 55 2 2 2 2 4 2 3" xfId="30460" xr:uid="{00000000-0005-0000-0000-000010770000}"/>
    <cellStyle name="Normal 55 2 2 2 2 4 3" xfId="10345" xr:uid="{00000000-0005-0000-0000-00007A280000}"/>
    <cellStyle name="Normal 55 2 2 2 2 4 3 3" xfId="25443" xr:uid="{00000000-0005-0000-0000-000077630000}"/>
    <cellStyle name="Normal 55 2 2 2 2 4 5" xfId="20430" xr:uid="{00000000-0005-0000-0000-0000E24F0000}"/>
    <cellStyle name="Normal 55 2 2 2 2 5" xfId="12023" xr:uid="{00000000-0005-0000-0000-0000082F0000}"/>
    <cellStyle name="Normal 55 2 2 2 2 5 3" xfId="27118" xr:uid="{00000000-0005-0000-0000-0000026A0000}"/>
    <cellStyle name="Normal 55 2 2 2 2 6" xfId="7002" xr:uid="{00000000-0005-0000-0000-00006B1B0000}"/>
    <cellStyle name="Normal 55 2 2 2 2 6 3" xfId="22101" xr:uid="{00000000-0005-0000-0000-000069560000}"/>
    <cellStyle name="Normal 55 2 2 2 2 8" xfId="17088" xr:uid="{00000000-0005-0000-0000-0000D4420000}"/>
    <cellStyle name="Normal 55 2 2 2 3" xfId="2350" xr:uid="{00000000-0005-0000-0000-00003E090000}"/>
    <cellStyle name="Normal 55 2 2 2 3 2" xfId="4039" xr:uid="{00000000-0005-0000-0000-0000D80F0000}"/>
    <cellStyle name="Normal 55 2 2 2 3 2 2" xfId="14112" xr:uid="{00000000-0005-0000-0000-000031370000}"/>
    <cellStyle name="Normal 55 2 2 2 3 2 2 3" xfId="29207" xr:uid="{00000000-0005-0000-0000-00002B720000}"/>
    <cellStyle name="Normal 55 2 2 2 3 2 3" xfId="9092" xr:uid="{00000000-0005-0000-0000-000095230000}"/>
    <cellStyle name="Normal 55 2 2 2 3 2 3 3" xfId="24190" xr:uid="{00000000-0005-0000-0000-0000925E0000}"/>
    <cellStyle name="Normal 55 2 2 2 3 2 5" xfId="19177" xr:uid="{00000000-0005-0000-0000-0000FD4A0000}"/>
    <cellStyle name="Normal 55 2 2 2 3 3" xfId="5731" xr:uid="{00000000-0005-0000-0000-000074160000}"/>
    <cellStyle name="Normal 55 2 2 2 3 3 2" xfId="15783" xr:uid="{00000000-0005-0000-0000-0000B83D0000}"/>
    <cellStyle name="Normal 55 2 2 2 3 3 2 3" xfId="30878" xr:uid="{00000000-0005-0000-0000-0000B2780000}"/>
    <cellStyle name="Normal 55 2 2 2 3 3 3" xfId="10763" xr:uid="{00000000-0005-0000-0000-00001C2A0000}"/>
    <cellStyle name="Normal 55 2 2 2 3 3 3 3" xfId="25861" xr:uid="{00000000-0005-0000-0000-000019650000}"/>
    <cellStyle name="Normal 55 2 2 2 3 3 5" xfId="20848" xr:uid="{00000000-0005-0000-0000-000084510000}"/>
    <cellStyle name="Normal 55 2 2 2 3 4" xfId="12441" xr:uid="{00000000-0005-0000-0000-0000AA300000}"/>
    <cellStyle name="Normal 55 2 2 2 3 4 3" xfId="27536" xr:uid="{00000000-0005-0000-0000-0000A46B0000}"/>
    <cellStyle name="Normal 55 2 2 2 3 5" xfId="7420" xr:uid="{00000000-0005-0000-0000-00000D1D0000}"/>
    <cellStyle name="Normal 55 2 2 2 3 5 3" xfId="22519" xr:uid="{00000000-0005-0000-0000-00000B580000}"/>
    <cellStyle name="Normal 55 2 2 2 3 7" xfId="17506" xr:uid="{00000000-0005-0000-0000-000076440000}"/>
    <cellStyle name="Normal 55 2 2 2 4" xfId="3202" xr:uid="{00000000-0005-0000-0000-0000930C0000}"/>
    <cellStyle name="Normal 55 2 2 2 4 2" xfId="13276" xr:uid="{00000000-0005-0000-0000-0000ED330000}"/>
    <cellStyle name="Normal 55 2 2 2 4 2 3" xfId="28371" xr:uid="{00000000-0005-0000-0000-0000E76E0000}"/>
    <cellStyle name="Normal 55 2 2 2 4 3" xfId="8256" xr:uid="{00000000-0005-0000-0000-000051200000}"/>
    <cellStyle name="Normal 55 2 2 2 4 3 3" xfId="23354" xr:uid="{00000000-0005-0000-0000-00004E5B0000}"/>
    <cellStyle name="Normal 55 2 2 2 4 5" xfId="18341" xr:uid="{00000000-0005-0000-0000-0000B9470000}"/>
    <cellStyle name="Normal 55 2 2 2 5" xfId="4895" xr:uid="{00000000-0005-0000-0000-000030130000}"/>
    <cellStyle name="Normal 55 2 2 2 5 2" xfId="14947" xr:uid="{00000000-0005-0000-0000-0000743A0000}"/>
    <cellStyle name="Normal 55 2 2 2 5 2 3" xfId="30042" xr:uid="{00000000-0005-0000-0000-00006E750000}"/>
    <cellStyle name="Normal 55 2 2 2 5 3" xfId="9927" xr:uid="{00000000-0005-0000-0000-0000D8260000}"/>
    <cellStyle name="Normal 55 2 2 2 5 3 3" xfId="25025" xr:uid="{00000000-0005-0000-0000-0000D5610000}"/>
    <cellStyle name="Normal 55 2 2 2 5 5" xfId="20012" xr:uid="{00000000-0005-0000-0000-0000404E0000}"/>
    <cellStyle name="Normal 55 2 2 2 6" xfId="11605" xr:uid="{00000000-0005-0000-0000-0000662D0000}"/>
    <cellStyle name="Normal 55 2 2 2 6 3" xfId="26700" xr:uid="{00000000-0005-0000-0000-000060680000}"/>
    <cellStyle name="Normal 55 2 2 2 7" xfId="6584" xr:uid="{00000000-0005-0000-0000-0000C9190000}"/>
    <cellStyle name="Normal 55 2 2 2 7 3" xfId="21683" xr:uid="{00000000-0005-0000-0000-0000C7540000}"/>
    <cellStyle name="Normal 55 2 2 2 9" xfId="16670" xr:uid="{00000000-0005-0000-0000-000032410000}"/>
    <cellStyle name="Normal 55 2 2 3" xfId="1721" xr:uid="{00000000-0005-0000-0000-0000C9060000}"/>
    <cellStyle name="Normal 55 2 2 3 2" xfId="2560" xr:uid="{00000000-0005-0000-0000-0000100A0000}"/>
    <cellStyle name="Normal 55 2 2 3 2 2" xfId="4249" xr:uid="{00000000-0005-0000-0000-0000AA100000}"/>
    <cellStyle name="Normal 55 2 2 3 2 2 2" xfId="14322" xr:uid="{00000000-0005-0000-0000-000003380000}"/>
    <cellStyle name="Normal 55 2 2 3 2 2 2 3" xfId="29417" xr:uid="{00000000-0005-0000-0000-0000FD720000}"/>
    <cellStyle name="Normal 55 2 2 3 2 2 3" xfId="9302" xr:uid="{00000000-0005-0000-0000-000067240000}"/>
    <cellStyle name="Normal 55 2 2 3 2 2 3 3" xfId="24400" xr:uid="{00000000-0005-0000-0000-0000645F0000}"/>
    <cellStyle name="Normal 55 2 2 3 2 2 5" xfId="19387" xr:uid="{00000000-0005-0000-0000-0000CF4B0000}"/>
    <cellStyle name="Normal 55 2 2 3 2 3" xfId="5941" xr:uid="{00000000-0005-0000-0000-000046170000}"/>
    <cellStyle name="Normal 55 2 2 3 2 3 2" xfId="15993" xr:uid="{00000000-0005-0000-0000-00008A3E0000}"/>
    <cellStyle name="Normal 55 2 2 3 2 3 2 3" xfId="31088" xr:uid="{00000000-0005-0000-0000-000084790000}"/>
    <cellStyle name="Normal 55 2 2 3 2 3 3" xfId="10973" xr:uid="{00000000-0005-0000-0000-0000EE2A0000}"/>
    <cellStyle name="Normal 55 2 2 3 2 3 3 3" xfId="26071" xr:uid="{00000000-0005-0000-0000-0000EB650000}"/>
    <cellStyle name="Normal 55 2 2 3 2 3 5" xfId="21058" xr:uid="{00000000-0005-0000-0000-000056520000}"/>
    <cellStyle name="Normal 55 2 2 3 2 4" xfId="12651" xr:uid="{00000000-0005-0000-0000-00007C310000}"/>
    <cellStyle name="Normal 55 2 2 3 2 4 3" xfId="27746" xr:uid="{00000000-0005-0000-0000-0000766C0000}"/>
    <cellStyle name="Normal 55 2 2 3 2 5" xfId="7630" xr:uid="{00000000-0005-0000-0000-0000DF1D0000}"/>
    <cellStyle name="Normal 55 2 2 3 2 5 3" xfId="22729" xr:uid="{00000000-0005-0000-0000-0000DD580000}"/>
    <cellStyle name="Normal 55 2 2 3 2 7" xfId="17716" xr:uid="{00000000-0005-0000-0000-000048450000}"/>
    <cellStyle name="Normal 55 2 2 3 3" xfId="3412" xr:uid="{00000000-0005-0000-0000-0000650D0000}"/>
    <cellStyle name="Normal 55 2 2 3 3 2" xfId="13486" xr:uid="{00000000-0005-0000-0000-0000BF340000}"/>
    <cellStyle name="Normal 55 2 2 3 3 2 3" xfId="28581" xr:uid="{00000000-0005-0000-0000-0000B96F0000}"/>
    <cellStyle name="Normal 55 2 2 3 3 3" xfId="8466" xr:uid="{00000000-0005-0000-0000-000023210000}"/>
    <cellStyle name="Normal 55 2 2 3 3 3 3" xfId="23564" xr:uid="{00000000-0005-0000-0000-0000205C0000}"/>
    <cellStyle name="Normal 55 2 2 3 3 5" xfId="18551" xr:uid="{00000000-0005-0000-0000-00008B480000}"/>
    <cellStyle name="Normal 55 2 2 3 4" xfId="5105" xr:uid="{00000000-0005-0000-0000-000002140000}"/>
    <cellStyle name="Normal 55 2 2 3 4 2" xfId="15157" xr:uid="{00000000-0005-0000-0000-0000463B0000}"/>
    <cellStyle name="Normal 55 2 2 3 4 2 3" xfId="30252" xr:uid="{00000000-0005-0000-0000-000040760000}"/>
    <cellStyle name="Normal 55 2 2 3 4 3" xfId="10137" xr:uid="{00000000-0005-0000-0000-0000AA270000}"/>
    <cellStyle name="Normal 55 2 2 3 4 3 3" xfId="25235" xr:uid="{00000000-0005-0000-0000-0000A7620000}"/>
    <cellStyle name="Normal 55 2 2 3 4 5" xfId="20222" xr:uid="{00000000-0005-0000-0000-0000124F0000}"/>
    <cellStyle name="Normal 55 2 2 3 5" xfId="11815" xr:uid="{00000000-0005-0000-0000-0000382E0000}"/>
    <cellStyle name="Normal 55 2 2 3 5 3" xfId="26910" xr:uid="{00000000-0005-0000-0000-000032690000}"/>
    <cellStyle name="Normal 55 2 2 3 6" xfId="6794" xr:uid="{00000000-0005-0000-0000-00009B1A0000}"/>
    <cellStyle name="Normal 55 2 2 3 6 3" xfId="21893" xr:uid="{00000000-0005-0000-0000-000099550000}"/>
    <cellStyle name="Normal 55 2 2 3 8" xfId="16880" xr:uid="{00000000-0005-0000-0000-000004420000}"/>
    <cellStyle name="Normal 55 2 2 4" xfId="2142" xr:uid="{00000000-0005-0000-0000-00006E080000}"/>
    <cellStyle name="Normal 55 2 2 4 2" xfId="3831" xr:uid="{00000000-0005-0000-0000-0000080F0000}"/>
    <cellStyle name="Normal 55 2 2 4 2 2" xfId="13904" xr:uid="{00000000-0005-0000-0000-000061360000}"/>
    <cellStyle name="Normal 55 2 2 4 2 2 3" xfId="28999" xr:uid="{00000000-0005-0000-0000-00005B710000}"/>
    <cellStyle name="Normal 55 2 2 4 2 3" xfId="8884" xr:uid="{00000000-0005-0000-0000-0000C5220000}"/>
    <cellStyle name="Normal 55 2 2 4 2 3 3" xfId="23982" xr:uid="{00000000-0005-0000-0000-0000C25D0000}"/>
    <cellStyle name="Normal 55 2 2 4 2 5" xfId="18969" xr:uid="{00000000-0005-0000-0000-00002D4A0000}"/>
    <cellStyle name="Normal 55 2 2 4 3" xfId="5523" xr:uid="{00000000-0005-0000-0000-0000A4150000}"/>
    <cellStyle name="Normal 55 2 2 4 3 2" xfId="15575" xr:uid="{00000000-0005-0000-0000-0000E83C0000}"/>
    <cellStyle name="Normal 55 2 2 4 3 2 3" xfId="30670" xr:uid="{00000000-0005-0000-0000-0000E2770000}"/>
    <cellStyle name="Normal 55 2 2 4 3 3" xfId="10555" xr:uid="{00000000-0005-0000-0000-00004C290000}"/>
    <cellStyle name="Normal 55 2 2 4 3 3 3" xfId="25653" xr:uid="{00000000-0005-0000-0000-000049640000}"/>
    <cellStyle name="Normal 55 2 2 4 3 5" xfId="20640" xr:uid="{00000000-0005-0000-0000-0000B4500000}"/>
    <cellStyle name="Normal 55 2 2 4 4" xfId="12233" xr:uid="{00000000-0005-0000-0000-0000DA2F0000}"/>
    <cellStyle name="Normal 55 2 2 4 4 3" xfId="27328" xr:uid="{00000000-0005-0000-0000-0000D46A0000}"/>
    <cellStyle name="Normal 55 2 2 4 5" xfId="7212" xr:uid="{00000000-0005-0000-0000-00003D1C0000}"/>
    <cellStyle name="Normal 55 2 2 4 5 3" xfId="22311" xr:uid="{00000000-0005-0000-0000-00003B570000}"/>
    <cellStyle name="Normal 55 2 2 4 7" xfId="17298" xr:uid="{00000000-0005-0000-0000-0000A6430000}"/>
    <cellStyle name="Normal 55 2 2 5" xfId="2994" xr:uid="{00000000-0005-0000-0000-0000C30B0000}"/>
    <cellStyle name="Normal 55 2 2 5 2" xfId="13068" xr:uid="{00000000-0005-0000-0000-00001D330000}"/>
    <cellStyle name="Normal 55 2 2 5 2 3" xfId="28163" xr:uid="{00000000-0005-0000-0000-0000176E0000}"/>
    <cellStyle name="Normal 55 2 2 5 3" xfId="8048" xr:uid="{00000000-0005-0000-0000-0000811F0000}"/>
    <cellStyle name="Normal 55 2 2 5 3 3" xfId="23146" xr:uid="{00000000-0005-0000-0000-00007E5A0000}"/>
    <cellStyle name="Normal 55 2 2 5 5" xfId="18133" xr:uid="{00000000-0005-0000-0000-0000E9460000}"/>
    <cellStyle name="Normal 55 2 2 6" xfId="4687" xr:uid="{00000000-0005-0000-0000-000060120000}"/>
    <cellStyle name="Normal 55 2 2 6 2" xfId="14739" xr:uid="{00000000-0005-0000-0000-0000A4390000}"/>
    <cellStyle name="Normal 55 2 2 6 2 3" xfId="29834" xr:uid="{00000000-0005-0000-0000-00009E740000}"/>
    <cellStyle name="Normal 55 2 2 6 3" xfId="9719" xr:uid="{00000000-0005-0000-0000-000008260000}"/>
    <cellStyle name="Normal 55 2 2 6 3 3" xfId="24817" xr:uid="{00000000-0005-0000-0000-000005610000}"/>
    <cellStyle name="Normal 55 2 2 6 5" xfId="19804" xr:uid="{00000000-0005-0000-0000-0000704D0000}"/>
    <cellStyle name="Normal 55 2 2 7" xfId="11397" xr:uid="{00000000-0005-0000-0000-0000962C0000}"/>
    <cellStyle name="Normal 55 2 2 7 3" xfId="26492" xr:uid="{00000000-0005-0000-0000-000090670000}"/>
    <cellStyle name="Normal 55 2 2 8" xfId="6376" xr:uid="{00000000-0005-0000-0000-0000F9180000}"/>
    <cellStyle name="Normal 55 2 2 8 3" xfId="21475" xr:uid="{00000000-0005-0000-0000-0000F7530000}"/>
    <cellStyle name="Normal 55 2 3" xfId="1404" xr:uid="{00000000-0005-0000-0000-00008C050000}"/>
    <cellStyle name="Normal 55 2 3 2" xfId="1825" xr:uid="{00000000-0005-0000-0000-000031070000}"/>
    <cellStyle name="Normal 55 2 3 2 2" xfId="2664" xr:uid="{00000000-0005-0000-0000-0000780A0000}"/>
    <cellStyle name="Normal 55 2 3 2 2 2" xfId="4353" xr:uid="{00000000-0005-0000-0000-000012110000}"/>
    <cellStyle name="Normal 55 2 3 2 2 2 2" xfId="14426" xr:uid="{00000000-0005-0000-0000-00006B380000}"/>
    <cellStyle name="Normal 55 2 3 2 2 2 2 3" xfId="29521" xr:uid="{00000000-0005-0000-0000-000065730000}"/>
    <cellStyle name="Normal 55 2 3 2 2 2 3" xfId="9406" xr:uid="{00000000-0005-0000-0000-0000CF240000}"/>
    <cellStyle name="Normal 55 2 3 2 2 2 3 3" xfId="24504" xr:uid="{00000000-0005-0000-0000-0000CC5F0000}"/>
    <cellStyle name="Normal 55 2 3 2 2 2 5" xfId="19491" xr:uid="{00000000-0005-0000-0000-0000374C0000}"/>
    <cellStyle name="Normal 55 2 3 2 2 3" xfId="6045" xr:uid="{00000000-0005-0000-0000-0000AE170000}"/>
    <cellStyle name="Normal 55 2 3 2 2 3 2" xfId="16097" xr:uid="{00000000-0005-0000-0000-0000F23E0000}"/>
    <cellStyle name="Normal 55 2 3 2 2 3 2 3" xfId="31192" xr:uid="{00000000-0005-0000-0000-0000EC790000}"/>
    <cellStyle name="Normal 55 2 3 2 2 3 3" xfId="11077" xr:uid="{00000000-0005-0000-0000-0000562B0000}"/>
    <cellStyle name="Normal 55 2 3 2 2 3 3 3" xfId="26175" xr:uid="{00000000-0005-0000-0000-000053660000}"/>
    <cellStyle name="Normal 55 2 3 2 2 3 5" xfId="21162" xr:uid="{00000000-0005-0000-0000-0000BE520000}"/>
    <cellStyle name="Normal 55 2 3 2 2 4" xfId="12755" xr:uid="{00000000-0005-0000-0000-0000E4310000}"/>
    <cellStyle name="Normal 55 2 3 2 2 4 3" xfId="27850" xr:uid="{00000000-0005-0000-0000-0000DE6C0000}"/>
    <cellStyle name="Normal 55 2 3 2 2 5" xfId="7734" xr:uid="{00000000-0005-0000-0000-0000471E0000}"/>
    <cellStyle name="Normal 55 2 3 2 2 5 3" xfId="22833" xr:uid="{00000000-0005-0000-0000-000045590000}"/>
    <cellStyle name="Normal 55 2 3 2 2 7" xfId="17820" xr:uid="{00000000-0005-0000-0000-0000B0450000}"/>
    <cellStyle name="Normal 55 2 3 2 3" xfId="3516" xr:uid="{00000000-0005-0000-0000-0000CD0D0000}"/>
    <cellStyle name="Normal 55 2 3 2 3 2" xfId="13590" xr:uid="{00000000-0005-0000-0000-000027350000}"/>
    <cellStyle name="Normal 55 2 3 2 3 2 3" xfId="28685" xr:uid="{00000000-0005-0000-0000-000021700000}"/>
    <cellStyle name="Normal 55 2 3 2 3 3" xfId="8570" xr:uid="{00000000-0005-0000-0000-00008B210000}"/>
    <cellStyle name="Normal 55 2 3 2 3 3 3" xfId="23668" xr:uid="{00000000-0005-0000-0000-0000885C0000}"/>
    <cellStyle name="Normal 55 2 3 2 3 5" xfId="18655" xr:uid="{00000000-0005-0000-0000-0000F3480000}"/>
    <cellStyle name="Normal 55 2 3 2 4" xfId="5209" xr:uid="{00000000-0005-0000-0000-00006A140000}"/>
    <cellStyle name="Normal 55 2 3 2 4 2" xfId="15261" xr:uid="{00000000-0005-0000-0000-0000AE3B0000}"/>
    <cellStyle name="Normal 55 2 3 2 4 2 3" xfId="30356" xr:uid="{00000000-0005-0000-0000-0000A8760000}"/>
    <cellStyle name="Normal 55 2 3 2 4 3" xfId="10241" xr:uid="{00000000-0005-0000-0000-000012280000}"/>
    <cellStyle name="Normal 55 2 3 2 4 3 3" xfId="25339" xr:uid="{00000000-0005-0000-0000-00000F630000}"/>
    <cellStyle name="Normal 55 2 3 2 4 5" xfId="20326" xr:uid="{00000000-0005-0000-0000-00007A4F0000}"/>
    <cellStyle name="Normal 55 2 3 2 5" xfId="11919" xr:uid="{00000000-0005-0000-0000-0000A02E0000}"/>
    <cellStyle name="Normal 55 2 3 2 5 3" xfId="27014" xr:uid="{00000000-0005-0000-0000-00009A690000}"/>
    <cellStyle name="Normal 55 2 3 2 6" xfId="6898" xr:uid="{00000000-0005-0000-0000-0000031B0000}"/>
    <cellStyle name="Normal 55 2 3 2 6 3" xfId="21997" xr:uid="{00000000-0005-0000-0000-000001560000}"/>
    <cellStyle name="Normal 55 2 3 2 8" xfId="16984" xr:uid="{00000000-0005-0000-0000-00006C420000}"/>
    <cellStyle name="Normal 55 2 3 3" xfId="2246" xr:uid="{00000000-0005-0000-0000-0000D6080000}"/>
    <cellStyle name="Normal 55 2 3 3 2" xfId="3935" xr:uid="{00000000-0005-0000-0000-0000700F0000}"/>
    <cellStyle name="Normal 55 2 3 3 2 2" xfId="14008" xr:uid="{00000000-0005-0000-0000-0000C9360000}"/>
    <cellStyle name="Normal 55 2 3 3 2 2 3" xfId="29103" xr:uid="{00000000-0005-0000-0000-0000C3710000}"/>
    <cellStyle name="Normal 55 2 3 3 2 3" xfId="8988" xr:uid="{00000000-0005-0000-0000-00002D230000}"/>
    <cellStyle name="Normal 55 2 3 3 2 3 3" xfId="24086" xr:uid="{00000000-0005-0000-0000-00002A5E0000}"/>
    <cellStyle name="Normal 55 2 3 3 2 5" xfId="19073" xr:uid="{00000000-0005-0000-0000-0000954A0000}"/>
    <cellStyle name="Normal 55 2 3 3 3" xfId="5627" xr:uid="{00000000-0005-0000-0000-00000C160000}"/>
    <cellStyle name="Normal 55 2 3 3 3 2" xfId="15679" xr:uid="{00000000-0005-0000-0000-0000503D0000}"/>
    <cellStyle name="Normal 55 2 3 3 3 2 3" xfId="30774" xr:uid="{00000000-0005-0000-0000-00004A780000}"/>
    <cellStyle name="Normal 55 2 3 3 3 3" xfId="10659" xr:uid="{00000000-0005-0000-0000-0000B4290000}"/>
    <cellStyle name="Normal 55 2 3 3 3 3 3" xfId="25757" xr:uid="{00000000-0005-0000-0000-0000B1640000}"/>
    <cellStyle name="Normal 55 2 3 3 3 5" xfId="20744" xr:uid="{00000000-0005-0000-0000-00001C510000}"/>
    <cellStyle name="Normal 55 2 3 3 4" xfId="12337" xr:uid="{00000000-0005-0000-0000-000042300000}"/>
    <cellStyle name="Normal 55 2 3 3 4 3" xfId="27432" xr:uid="{00000000-0005-0000-0000-00003C6B0000}"/>
    <cellStyle name="Normal 55 2 3 3 5" xfId="7316" xr:uid="{00000000-0005-0000-0000-0000A51C0000}"/>
    <cellStyle name="Normal 55 2 3 3 5 3" xfId="22415" xr:uid="{00000000-0005-0000-0000-0000A3570000}"/>
    <cellStyle name="Normal 55 2 3 3 7" xfId="17402" xr:uid="{00000000-0005-0000-0000-00000E440000}"/>
    <cellStyle name="Normal 55 2 3 4" xfId="3098" xr:uid="{00000000-0005-0000-0000-00002B0C0000}"/>
    <cellStyle name="Normal 55 2 3 4 2" xfId="13172" xr:uid="{00000000-0005-0000-0000-000085330000}"/>
    <cellStyle name="Normal 55 2 3 4 2 3" xfId="28267" xr:uid="{00000000-0005-0000-0000-00007F6E0000}"/>
    <cellStyle name="Normal 55 2 3 4 3" xfId="8152" xr:uid="{00000000-0005-0000-0000-0000E91F0000}"/>
    <cellStyle name="Normal 55 2 3 4 3 3" xfId="23250" xr:uid="{00000000-0005-0000-0000-0000E65A0000}"/>
    <cellStyle name="Normal 55 2 3 4 5" xfId="18237" xr:uid="{00000000-0005-0000-0000-000051470000}"/>
    <cellStyle name="Normal 55 2 3 5" xfId="4791" xr:uid="{00000000-0005-0000-0000-0000C8120000}"/>
    <cellStyle name="Normal 55 2 3 5 2" xfId="14843" xr:uid="{00000000-0005-0000-0000-00000C3A0000}"/>
    <cellStyle name="Normal 55 2 3 5 2 3" xfId="29938" xr:uid="{00000000-0005-0000-0000-000006750000}"/>
    <cellStyle name="Normal 55 2 3 5 3" xfId="9823" xr:uid="{00000000-0005-0000-0000-000070260000}"/>
    <cellStyle name="Normal 55 2 3 5 3 3" xfId="24921" xr:uid="{00000000-0005-0000-0000-00006D610000}"/>
    <cellStyle name="Normal 55 2 3 5 5" xfId="19908" xr:uid="{00000000-0005-0000-0000-0000D84D0000}"/>
    <cellStyle name="Normal 55 2 3 6" xfId="11501" xr:uid="{00000000-0005-0000-0000-0000FE2C0000}"/>
    <cellStyle name="Normal 55 2 3 6 3" xfId="26596" xr:uid="{00000000-0005-0000-0000-0000F8670000}"/>
    <cellStyle name="Normal 55 2 3 7" xfId="6480" xr:uid="{00000000-0005-0000-0000-000061190000}"/>
    <cellStyle name="Normal 55 2 3 7 3" xfId="21579" xr:uid="{00000000-0005-0000-0000-00005F540000}"/>
    <cellStyle name="Normal 55 2 3 9" xfId="16566" xr:uid="{00000000-0005-0000-0000-0000CA400000}"/>
    <cellStyle name="Normal 55 2 4" xfId="1617" xr:uid="{00000000-0005-0000-0000-000061060000}"/>
    <cellStyle name="Normal 55 2 4 2" xfId="2456" xr:uid="{00000000-0005-0000-0000-0000A8090000}"/>
    <cellStyle name="Normal 55 2 4 2 2" xfId="4145" xr:uid="{00000000-0005-0000-0000-000042100000}"/>
    <cellStyle name="Normal 55 2 4 2 2 2" xfId="14218" xr:uid="{00000000-0005-0000-0000-00009B370000}"/>
    <cellStyle name="Normal 55 2 4 2 2 2 3" xfId="29313" xr:uid="{00000000-0005-0000-0000-000095720000}"/>
    <cellStyle name="Normal 55 2 4 2 2 3" xfId="9198" xr:uid="{00000000-0005-0000-0000-0000FF230000}"/>
    <cellStyle name="Normal 55 2 4 2 2 3 3" xfId="24296" xr:uid="{00000000-0005-0000-0000-0000FC5E0000}"/>
    <cellStyle name="Normal 55 2 4 2 2 5" xfId="19283" xr:uid="{00000000-0005-0000-0000-0000674B0000}"/>
    <cellStyle name="Normal 55 2 4 2 3" xfId="5837" xr:uid="{00000000-0005-0000-0000-0000DE160000}"/>
    <cellStyle name="Normal 55 2 4 2 3 2" xfId="15889" xr:uid="{00000000-0005-0000-0000-0000223E0000}"/>
    <cellStyle name="Normal 55 2 4 2 3 2 3" xfId="30984" xr:uid="{00000000-0005-0000-0000-00001C790000}"/>
    <cellStyle name="Normal 55 2 4 2 3 3" xfId="10869" xr:uid="{00000000-0005-0000-0000-0000862A0000}"/>
    <cellStyle name="Normal 55 2 4 2 3 3 3" xfId="25967" xr:uid="{00000000-0005-0000-0000-000083650000}"/>
    <cellStyle name="Normal 55 2 4 2 3 5" xfId="20954" xr:uid="{00000000-0005-0000-0000-0000EE510000}"/>
    <cellStyle name="Normal 55 2 4 2 4" xfId="12547" xr:uid="{00000000-0005-0000-0000-000014310000}"/>
    <cellStyle name="Normal 55 2 4 2 4 3" xfId="27642" xr:uid="{00000000-0005-0000-0000-00000E6C0000}"/>
    <cellStyle name="Normal 55 2 4 2 5" xfId="7526" xr:uid="{00000000-0005-0000-0000-0000771D0000}"/>
    <cellStyle name="Normal 55 2 4 2 5 3" xfId="22625" xr:uid="{00000000-0005-0000-0000-000075580000}"/>
    <cellStyle name="Normal 55 2 4 2 7" xfId="17612" xr:uid="{00000000-0005-0000-0000-0000E0440000}"/>
    <cellStyle name="Normal 55 2 4 3" xfId="3308" xr:uid="{00000000-0005-0000-0000-0000FD0C0000}"/>
    <cellStyle name="Normal 55 2 4 3 2" xfId="13382" xr:uid="{00000000-0005-0000-0000-000057340000}"/>
    <cellStyle name="Normal 55 2 4 3 2 3" xfId="28477" xr:uid="{00000000-0005-0000-0000-0000516F0000}"/>
    <cellStyle name="Normal 55 2 4 3 3" xfId="8362" xr:uid="{00000000-0005-0000-0000-0000BB200000}"/>
    <cellStyle name="Normal 55 2 4 3 3 3" xfId="23460" xr:uid="{00000000-0005-0000-0000-0000B85B0000}"/>
    <cellStyle name="Normal 55 2 4 3 5" xfId="18447" xr:uid="{00000000-0005-0000-0000-000023480000}"/>
    <cellStyle name="Normal 55 2 4 4" xfId="5001" xr:uid="{00000000-0005-0000-0000-00009A130000}"/>
    <cellStyle name="Normal 55 2 4 4 2" xfId="15053" xr:uid="{00000000-0005-0000-0000-0000DE3A0000}"/>
    <cellStyle name="Normal 55 2 4 4 2 3" xfId="30148" xr:uid="{00000000-0005-0000-0000-0000D8750000}"/>
    <cellStyle name="Normal 55 2 4 4 3" xfId="10033" xr:uid="{00000000-0005-0000-0000-000042270000}"/>
    <cellStyle name="Normal 55 2 4 4 3 3" xfId="25131" xr:uid="{00000000-0005-0000-0000-00003F620000}"/>
    <cellStyle name="Normal 55 2 4 4 5" xfId="20118" xr:uid="{00000000-0005-0000-0000-0000AA4E0000}"/>
    <cellStyle name="Normal 55 2 4 5" xfId="11711" xr:uid="{00000000-0005-0000-0000-0000D02D0000}"/>
    <cellStyle name="Normal 55 2 4 5 3" xfId="26806" xr:uid="{00000000-0005-0000-0000-0000CA680000}"/>
    <cellStyle name="Normal 55 2 4 6" xfId="6690" xr:uid="{00000000-0005-0000-0000-0000331A0000}"/>
    <cellStyle name="Normal 55 2 4 6 3" xfId="21789" xr:uid="{00000000-0005-0000-0000-000031550000}"/>
    <cellStyle name="Normal 55 2 4 8" xfId="16776" xr:uid="{00000000-0005-0000-0000-00009C410000}"/>
    <cellStyle name="Normal 55 2 5" xfId="2038" xr:uid="{00000000-0005-0000-0000-000006080000}"/>
    <cellStyle name="Normal 55 2 5 2" xfId="3727" xr:uid="{00000000-0005-0000-0000-0000A00E0000}"/>
    <cellStyle name="Normal 55 2 5 2 2" xfId="13800" xr:uid="{00000000-0005-0000-0000-0000F9350000}"/>
    <cellStyle name="Normal 55 2 5 2 2 3" xfId="28895" xr:uid="{00000000-0005-0000-0000-0000F3700000}"/>
    <cellStyle name="Normal 55 2 5 2 3" xfId="8780" xr:uid="{00000000-0005-0000-0000-00005D220000}"/>
    <cellStyle name="Normal 55 2 5 2 3 3" xfId="23878" xr:uid="{00000000-0005-0000-0000-00005A5D0000}"/>
    <cellStyle name="Normal 55 2 5 2 5" xfId="18865" xr:uid="{00000000-0005-0000-0000-0000C5490000}"/>
    <cellStyle name="Normal 55 2 5 3" xfId="5419" xr:uid="{00000000-0005-0000-0000-00003C150000}"/>
    <cellStyle name="Normal 55 2 5 3 2" xfId="15471" xr:uid="{00000000-0005-0000-0000-0000803C0000}"/>
    <cellStyle name="Normal 55 2 5 3 2 3" xfId="30566" xr:uid="{00000000-0005-0000-0000-00007A770000}"/>
    <cellStyle name="Normal 55 2 5 3 3" xfId="10451" xr:uid="{00000000-0005-0000-0000-0000E4280000}"/>
    <cellStyle name="Normal 55 2 5 3 3 3" xfId="25549" xr:uid="{00000000-0005-0000-0000-0000E1630000}"/>
    <cellStyle name="Normal 55 2 5 3 5" xfId="20536" xr:uid="{00000000-0005-0000-0000-00004C500000}"/>
    <cellStyle name="Normal 55 2 5 4" xfId="12129" xr:uid="{00000000-0005-0000-0000-0000722F0000}"/>
    <cellStyle name="Normal 55 2 5 4 3" xfId="27224" xr:uid="{00000000-0005-0000-0000-00006C6A0000}"/>
    <cellStyle name="Normal 55 2 5 5" xfId="7108" xr:uid="{00000000-0005-0000-0000-0000D51B0000}"/>
    <cellStyle name="Normal 55 2 5 5 3" xfId="22207" xr:uid="{00000000-0005-0000-0000-0000D3560000}"/>
    <cellStyle name="Normal 55 2 5 7" xfId="17194" xr:uid="{00000000-0005-0000-0000-00003E430000}"/>
    <cellStyle name="Normal 55 2 6" xfId="2890" xr:uid="{00000000-0005-0000-0000-00005B0B0000}"/>
    <cellStyle name="Normal 55 2 6 2" xfId="12964" xr:uid="{00000000-0005-0000-0000-0000B5320000}"/>
    <cellStyle name="Normal 55 2 6 2 3" xfId="28059" xr:uid="{00000000-0005-0000-0000-0000AF6D0000}"/>
    <cellStyle name="Normal 55 2 6 3" xfId="7944" xr:uid="{00000000-0005-0000-0000-0000191F0000}"/>
    <cellStyle name="Normal 55 2 6 3 3" xfId="23042" xr:uid="{00000000-0005-0000-0000-0000165A0000}"/>
    <cellStyle name="Normal 55 2 6 5" xfId="18029" xr:uid="{00000000-0005-0000-0000-000081460000}"/>
    <cellStyle name="Normal 55 2 7" xfId="4583" xr:uid="{00000000-0005-0000-0000-0000F8110000}"/>
    <cellStyle name="Normal 55 2 7 2" xfId="14635" xr:uid="{00000000-0005-0000-0000-00003C390000}"/>
    <cellStyle name="Normal 55 2 7 2 3" xfId="29730" xr:uid="{00000000-0005-0000-0000-000036740000}"/>
    <cellStyle name="Normal 55 2 7 3" xfId="9615" xr:uid="{00000000-0005-0000-0000-0000A0250000}"/>
    <cellStyle name="Normal 55 2 7 3 3" xfId="24713" xr:uid="{00000000-0005-0000-0000-00009D600000}"/>
    <cellStyle name="Normal 55 2 7 5" xfId="19700" xr:uid="{00000000-0005-0000-0000-0000084D0000}"/>
    <cellStyle name="Normal 55 2 8" xfId="11293" xr:uid="{00000000-0005-0000-0000-00002E2C0000}"/>
    <cellStyle name="Normal 55 2 8 3" xfId="26388" xr:uid="{00000000-0005-0000-0000-000028670000}"/>
    <cellStyle name="Normal 55 2 9" xfId="6272" xr:uid="{00000000-0005-0000-0000-000091180000}"/>
    <cellStyle name="Normal 55 2 9 3" xfId="21371" xr:uid="{00000000-0005-0000-0000-00008F530000}"/>
    <cellStyle name="Normal 55 3" xfId="1237" xr:uid="{00000000-0005-0000-0000-0000E5040000}"/>
    <cellStyle name="Normal 55 3 10" xfId="16410" xr:uid="{00000000-0005-0000-0000-00002E400000}"/>
    <cellStyle name="Normal 55 3 2" xfId="1456" xr:uid="{00000000-0005-0000-0000-0000C0050000}"/>
    <cellStyle name="Normal 55 3 2 2" xfId="1877" xr:uid="{00000000-0005-0000-0000-000065070000}"/>
    <cellStyle name="Normal 55 3 2 2 2" xfId="2716" xr:uid="{00000000-0005-0000-0000-0000AC0A0000}"/>
    <cellStyle name="Normal 55 3 2 2 2 2" xfId="4405" xr:uid="{00000000-0005-0000-0000-000046110000}"/>
    <cellStyle name="Normal 55 3 2 2 2 2 2" xfId="14478" xr:uid="{00000000-0005-0000-0000-00009F380000}"/>
    <cellStyle name="Normal 55 3 2 2 2 2 2 3" xfId="29573" xr:uid="{00000000-0005-0000-0000-000099730000}"/>
    <cellStyle name="Normal 55 3 2 2 2 2 3" xfId="9458" xr:uid="{00000000-0005-0000-0000-000003250000}"/>
    <cellStyle name="Normal 55 3 2 2 2 2 3 3" xfId="24556" xr:uid="{00000000-0005-0000-0000-000000600000}"/>
    <cellStyle name="Normal 55 3 2 2 2 2 5" xfId="19543" xr:uid="{00000000-0005-0000-0000-00006B4C0000}"/>
    <cellStyle name="Normal 55 3 2 2 2 3" xfId="6097" xr:uid="{00000000-0005-0000-0000-0000E2170000}"/>
    <cellStyle name="Normal 55 3 2 2 2 3 2" xfId="16149" xr:uid="{00000000-0005-0000-0000-0000263F0000}"/>
    <cellStyle name="Normal 55 3 2 2 2 3 2 3" xfId="31244" xr:uid="{00000000-0005-0000-0000-0000207A0000}"/>
    <cellStyle name="Normal 55 3 2 2 2 3 3" xfId="11129" xr:uid="{00000000-0005-0000-0000-00008A2B0000}"/>
    <cellStyle name="Normal 55 3 2 2 2 3 3 3" xfId="26227" xr:uid="{00000000-0005-0000-0000-000087660000}"/>
    <cellStyle name="Normal 55 3 2 2 2 3 5" xfId="21214" xr:uid="{00000000-0005-0000-0000-0000F2520000}"/>
    <cellStyle name="Normal 55 3 2 2 2 4" xfId="12807" xr:uid="{00000000-0005-0000-0000-000018320000}"/>
    <cellStyle name="Normal 55 3 2 2 2 4 3" xfId="27902" xr:uid="{00000000-0005-0000-0000-0000126D0000}"/>
    <cellStyle name="Normal 55 3 2 2 2 5" xfId="7786" xr:uid="{00000000-0005-0000-0000-00007B1E0000}"/>
    <cellStyle name="Normal 55 3 2 2 2 5 3" xfId="22885" xr:uid="{00000000-0005-0000-0000-000079590000}"/>
    <cellStyle name="Normal 55 3 2 2 2 7" xfId="17872" xr:uid="{00000000-0005-0000-0000-0000E4450000}"/>
    <cellStyle name="Normal 55 3 2 2 3" xfId="3568" xr:uid="{00000000-0005-0000-0000-0000010E0000}"/>
    <cellStyle name="Normal 55 3 2 2 3 2" xfId="13642" xr:uid="{00000000-0005-0000-0000-00005B350000}"/>
    <cellStyle name="Normal 55 3 2 2 3 2 3" xfId="28737" xr:uid="{00000000-0005-0000-0000-000055700000}"/>
    <cellStyle name="Normal 55 3 2 2 3 3" xfId="8622" xr:uid="{00000000-0005-0000-0000-0000BF210000}"/>
    <cellStyle name="Normal 55 3 2 2 3 3 3" xfId="23720" xr:uid="{00000000-0005-0000-0000-0000BC5C0000}"/>
    <cellStyle name="Normal 55 3 2 2 3 5" xfId="18707" xr:uid="{00000000-0005-0000-0000-000027490000}"/>
    <cellStyle name="Normal 55 3 2 2 4" xfId="5261" xr:uid="{00000000-0005-0000-0000-00009E140000}"/>
    <cellStyle name="Normal 55 3 2 2 4 2" xfId="15313" xr:uid="{00000000-0005-0000-0000-0000E23B0000}"/>
    <cellStyle name="Normal 55 3 2 2 4 2 3" xfId="30408" xr:uid="{00000000-0005-0000-0000-0000DC760000}"/>
    <cellStyle name="Normal 55 3 2 2 4 3" xfId="10293" xr:uid="{00000000-0005-0000-0000-000046280000}"/>
    <cellStyle name="Normal 55 3 2 2 4 3 3" xfId="25391" xr:uid="{00000000-0005-0000-0000-000043630000}"/>
    <cellStyle name="Normal 55 3 2 2 4 5" xfId="20378" xr:uid="{00000000-0005-0000-0000-0000AE4F0000}"/>
    <cellStyle name="Normal 55 3 2 2 5" xfId="11971" xr:uid="{00000000-0005-0000-0000-0000D42E0000}"/>
    <cellStyle name="Normal 55 3 2 2 5 3" xfId="27066" xr:uid="{00000000-0005-0000-0000-0000CE690000}"/>
    <cellStyle name="Normal 55 3 2 2 6" xfId="6950" xr:uid="{00000000-0005-0000-0000-0000371B0000}"/>
    <cellStyle name="Normal 55 3 2 2 6 3" xfId="22049" xr:uid="{00000000-0005-0000-0000-000035560000}"/>
    <cellStyle name="Normal 55 3 2 2 8" xfId="17036" xr:uid="{00000000-0005-0000-0000-0000A0420000}"/>
    <cellStyle name="Normal 55 3 2 3" xfId="2298" xr:uid="{00000000-0005-0000-0000-00000A090000}"/>
    <cellStyle name="Normal 55 3 2 3 2" xfId="3987" xr:uid="{00000000-0005-0000-0000-0000A40F0000}"/>
    <cellStyle name="Normal 55 3 2 3 2 2" xfId="14060" xr:uid="{00000000-0005-0000-0000-0000FD360000}"/>
    <cellStyle name="Normal 55 3 2 3 2 2 3" xfId="29155" xr:uid="{00000000-0005-0000-0000-0000F7710000}"/>
    <cellStyle name="Normal 55 3 2 3 2 3" xfId="9040" xr:uid="{00000000-0005-0000-0000-000061230000}"/>
    <cellStyle name="Normal 55 3 2 3 2 3 3" xfId="24138" xr:uid="{00000000-0005-0000-0000-00005E5E0000}"/>
    <cellStyle name="Normal 55 3 2 3 2 5" xfId="19125" xr:uid="{00000000-0005-0000-0000-0000C94A0000}"/>
    <cellStyle name="Normal 55 3 2 3 3" xfId="5679" xr:uid="{00000000-0005-0000-0000-000040160000}"/>
    <cellStyle name="Normal 55 3 2 3 3 2" xfId="15731" xr:uid="{00000000-0005-0000-0000-0000843D0000}"/>
    <cellStyle name="Normal 55 3 2 3 3 2 3" xfId="30826" xr:uid="{00000000-0005-0000-0000-00007E780000}"/>
    <cellStyle name="Normal 55 3 2 3 3 3" xfId="10711" xr:uid="{00000000-0005-0000-0000-0000E8290000}"/>
    <cellStyle name="Normal 55 3 2 3 3 3 3" xfId="25809" xr:uid="{00000000-0005-0000-0000-0000E5640000}"/>
    <cellStyle name="Normal 55 3 2 3 3 5" xfId="20796" xr:uid="{00000000-0005-0000-0000-000050510000}"/>
    <cellStyle name="Normal 55 3 2 3 4" xfId="12389" xr:uid="{00000000-0005-0000-0000-000076300000}"/>
    <cellStyle name="Normal 55 3 2 3 4 3" xfId="27484" xr:uid="{00000000-0005-0000-0000-0000706B0000}"/>
    <cellStyle name="Normal 55 3 2 3 5" xfId="7368" xr:uid="{00000000-0005-0000-0000-0000D91C0000}"/>
    <cellStyle name="Normal 55 3 2 3 5 3" xfId="22467" xr:uid="{00000000-0005-0000-0000-0000D7570000}"/>
    <cellStyle name="Normal 55 3 2 3 7" xfId="17454" xr:uid="{00000000-0005-0000-0000-000042440000}"/>
    <cellStyle name="Normal 55 3 2 4" xfId="3150" xr:uid="{00000000-0005-0000-0000-00005F0C0000}"/>
    <cellStyle name="Normal 55 3 2 4 2" xfId="13224" xr:uid="{00000000-0005-0000-0000-0000B9330000}"/>
    <cellStyle name="Normal 55 3 2 4 2 3" xfId="28319" xr:uid="{00000000-0005-0000-0000-0000B36E0000}"/>
    <cellStyle name="Normal 55 3 2 4 3" xfId="8204" xr:uid="{00000000-0005-0000-0000-00001D200000}"/>
    <cellStyle name="Normal 55 3 2 4 3 3" xfId="23302" xr:uid="{00000000-0005-0000-0000-00001A5B0000}"/>
    <cellStyle name="Normal 55 3 2 4 5" xfId="18289" xr:uid="{00000000-0005-0000-0000-000085470000}"/>
    <cellStyle name="Normal 55 3 2 5" xfId="4843" xr:uid="{00000000-0005-0000-0000-0000FC120000}"/>
    <cellStyle name="Normal 55 3 2 5 2" xfId="14895" xr:uid="{00000000-0005-0000-0000-0000403A0000}"/>
    <cellStyle name="Normal 55 3 2 5 2 3" xfId="29990" xr:uid="{00000000-0005-0000-0000-00003A750000}"/>
    <cellStyle name="Normal 55 3 2 5 3" xfId="9875" xr:uid="{00000000-0005-0000-0000-0000A4260000}"/>
    <cellStyle name="Normal 55 3 2 5 3 3" xfId="24973" xr:uid="{00000000-0005-0000-0000-0000A1610000}"/>
    <cellStyle name="Normal 55 3 2 5 5" xfId="19960" xr:uid="{00000000-0005-0000-0000-00000C4E0000}"/>
    <cellStyle name="Normal 55 3 2 6" xfId="11553" xr:uid="{00000000-0005-0000-0000-0000322D0000}"/>
    <cellStyle name="Normal 55 3 2 6 3" xfId="26648" xr:uid="{00000000-0005-0000-0000-00002C680000}"/>
    <cellStyle name="Normal 55 3 2 7" xfId="6532" xr:uid="{00000000-0005-0000-0000-000095190000}"/>
    <cellStyle name="Normal 55 3 2 7 3" xfId="21631" xr:uid="{00000000-0005-0000-0000-000093540000}"/>
    <cellStyle name="Normal 55 3 2 9" xfId="16618" xr:uid="{00000000-0005-0000-0000-0000FE400000}"/>
    <cellStyle name="Normal 55 3 3" xfId="1669" xr:uid="{00000000-0005-0000-0000-000095060000}"/>
    <cellStyle name="Normal 55 3 3 2" xfId="2508" xr:uid="{00000000-0005-0000-0000-0000DC090000}"/>
    <cellStyle name="Normal 55 3 3 2 2" xfId="4197" xr:uid="{00000000-0005-0000-0000-000076100000}"/>
    <cellStyle name="Normal 55 3 3 2 2 2" xfId="14270" xr:uid="{00000000-0005-0000-0000-0000CF370000}"/>
    <cellStyle name="Normal 55 3 3 2 2 2 3" xfId="29365" xr:uid="{00000000-0005-0000-0000-0000C9720000}"/>
    <cellStyle name="Normal 55 3 3 2 2 3" xfId="9250" xr:uid="{00000000-0005-0000-0000-000033240000}"/>
    <cellStyle name="Normal 55 3 3 2 2 3 3" xfId="24348" xr:uid="{00000000-0005-0000-0000-0000305F0000}"/>
    <cellStyle name="Normal 55 3 3 2 2 5" xfId="19335" xr:uid="{00000000-0005-0000-0000-00009B4B0000}"/>
    <cellStyle name="Normal 55 3 3 2 3" xfId="5889" xr:uid="{00000000-0005-0000-0000-000012170000}"/>
    <cellStyle name="Normal 55 3 3 2 3 2" xfId="15941" xr:uid="{00000000-0005-0000-0000-0000563E0000}"/>
    <cellStyle name="Normal 55 3 3 2 3 2 3" xfId="31036" xr:uid="{00000000-0005-0000-0000-000050790000}"/>
    <cellStyle name="Normal 55 3 3 2 3 3" xfId="10921" xr:uid="{00000000-0005-0000-0000-0000BA2A0000}"/>
    <cellStyle name="Normal 55 3 3 2 3 3 3" xfId="26019" xr:uid="{00000000-0005-0000-0000-0000B7650000}"/>
    <cellStyle name="Normal 55 3 3 2 3 5" xfId="21006" xr:uid="{00000000-0005-0000-0000-000022520000}"/>
    <cellStyle name="Normal 55 3 3 2 4" xfId="12599" xr:uid="{00000000-0005-0000-0000-000048310000}"/>
    <cellStyle name="Normal 55 3 3 2 4 3" xfId="27694" xr:uid="{00000000-0005-0000-0000-0000426C0000}"/>
    <cellStyle name="Normal 55 3 3 2 5" xfId="7578" xr:uid="{00000000-0005-0000-0000-0000AB1D0000}"/>
    <cellStyle name="Normal 55 3 3 2 5 3" xfId="22677" xr:uid="{00000000-0005-0000-0000-0000A9580000}"/>
    <cellStyle name="Normal 55 3 3 2 7" xfId="17664" xr:uid="{00000000-0005-0000-0000-000014450000}"/>
    <cellStyle name="Normal 55 3 3 3" xfId="3360" xr:uid="{00000000-0005-0000-0000-0000310D0000}"/>
    <cellStyle name="Normal 55 3 3 3 2" xfId="13434" xr:uid="{00000000-0005-0000-0000-00008B340000}"/>
    <cellStyle name="Normal 55 3 3 3 2 3" xfId="28529" xr:uid="{00000000-0005-0000-0000-0000856F0000}"/>
    <cellStyle name="Normal 55 3 3 3 3" xfId="8414" xr:uid="{00000000-0005-0000-0000-0000EF200000}"/>
    <cellStyle name="Normal 55 3 3 3 3 3" xfId="23512" xr:uid="{00000000-0005-0000-0000-0000EC5B0000}"/>
    <cellStyle name="Normal 55 3 3 3 5" xfId="18499" xr:uid="{00000000-0005-0000-0000-000057480000}"/>
    <cellStyle name="Normal 55 3 3 4" xfId="5053" xr:uid="{00000000-0005-0000-0000-0000CE130000}"/>
    <cellStyle name="Normal 55 3 3 4 2" xfId="15105" xr:uid="{00000000-0005-0000-0000-0000123B0000}"/>
    <cellStyle name="Normal 55 3 3 4 2 3" xfId="30200" xr:uid="{00000000-0005-0000-0000-00000C760000}"/>
    <cellStyle name="Normal 55 3 3 4 3" xfId="10085" xr:uid="{00000000-0005-0000-0000-000076270000}"/>
    <cellStyle name="Normal 55 3 3 4 3 3" xfId="25183" xr:uid="{00000000-0005-0000-0000-000073620000}"/>
    <cellStyle name="Normal 55 3 3 4 5" xfId="20170" xr:uid="{00000000-0005-0000-0000-0000DE4E0000}"/>
    <cellStyle name="Normal 55 3 3 5" xfId="11763" xr:uid="{00000000-0005-0000-0000-0000042E0000}"/>
    <cellStyle name="Normal 55 3 3 5 3" xfId="26858" xr:uid="{00000000-0005-0000-0000-0000FE680000}"/>
    <cellStyle name="Normal 55 3 3 6" xfId="6742" xr:uid="{00000000-0005-0000-0000-0000671A0000}"/>
    <cellStyle name="Normal 55 3 3 6 3" xfId="21841" xr:uid="{00000000-0005-0000-0000-000065550000}"/>
    <cellStyle name="Normal 55 3 3 8" xfId="16828" xr:uid="{00000000-0005-0000-0000-0000D0410000}"/>
    <cellStyle name="Normal 55 3 4" xfId="2090" xr:uid="{00000000-0005-0000-0000-00003A080000}"/>
    <cellStyle name="Normal 55 3 4 2" xfId="3779" xr:uid="{00000000-0005-0000-0000-0000D40E0000}"/>
    <cellStyle name="Normal 55 3 4 2 2" xfId="13852" xr:uid="{00000000-0005-0000-0000-00002D360000}"/>
    <cellStyle name="Normal 55 3 4 2 2 3" xfId="28947" xr:uid="{00000000-0005-0000-0000-000027710000}"/>
    <cellStyle name="Normal 55 3 4 2 3" xfId="8832" xr:uid="{00000000-0005-0000-0000-000091220000}"/>
    <cellStyle name="Normal 55 3 4 2 3 3" xfId="23930" xr:uid="{00000000-0005-0000-0000-00008E5D0000}"/>
    <cellStyle name="Normal 55 3 4 2 5" xfId="18917" xr:uid="{00000000-0005-0000-0000-0000F9490000}"/>
    <cellStyle name="Normal 55 3 4 3" xfId="5471" xr:uid="{00000000-0005-0000-0000-000070150000}"/>
    <cellStyle name="Normal 55 3 4 3 2" xfId="15523" xr:uid="{00000000-0005-0000-0000-0000B43C0000}"/>
    <cellStyle name="Normal 55 3 4 3 2 3" xfId="30618" xr:uid="{00000000-0005-0000-0000-0000AE770000}"/>
    <cellStyle name="Normal 55 3 4 3 3" xfId="10503" xr:uid="{00000000-0005-0000-0000-000018290000}"/>
    <cellStyle name="Normal 55 3 4 3 3 3" xfId="25601" xr:uid="{00000000-0005-0000-0000-000015640000}"/>
    <cellStyle name="Normal 55 3 4 3 5" xfId="20588" xr:uid="{00000000-0005-0000-0000-000080500000}"/>
    <cellStyle name="Normal 55 3 4 4" xfId="12181" xr:uid="{00000000-0005-0000-0000-0000A62F0000}"/>
    <cellStyle name="Normal 55 3 4 4 3" xfId="27276" xr:uid="{00000000-0005-0000-0000-0000A06A0000}"/>
    <cellStyle name="Normal 55 3 4 5" xfId="7160" xr:uid="{00000000-0005-0000-0000-0000091C0000}"/>
    <cellStyle name="Normal 55 3 4 5 3" xfId="22259" xr:uid="{00000000-0005-0000-0000-000007570000}"/>
    <cellStyle name="Normal 55 3 4 7" xfId="17246" xr:uid="{00000000-0005-0000-0000-000072430000}"/>
    <cellStyle name="Normal 55 3 5" xfId="2942" xr:uid="{00000000-0005-0000-0000-00008F0B0000}"/>
    <cellStyle name="Normal 55 3 5 2" xfId="13016" xr:uid="{00000000-0005-0000-0000-0000E9320000}"/>
    <cellStyle name="Normal 55 3 5 2 3" xfId="28111" xr:uid="{00000000-0005-0000-0000-0000E36D0000}"/>
    <cellStyle name="Normal 55 3 5 3" xfId="7996" xr:uid="{00000000-0005-0000-0000-00004D1F0000}"/>
    <cellStyle name="Normal 55 3 5 3 3" xfId="23094" xr:uid="{00000000-0005-0000-0000-00004A5A0000}"/>
    <cellStyle name="Normal 55 3 5 5" xfId="18081" xr:uid="{00000000-0005-0000-0000-0000B5460000}"/>
    <cellStyle name="Normal 55 3 6" xfId="4635" xr:uid="{00000000-0005-0000-0000-00002C120000}"/>
    <cellStyle name="Normal 55 3 6 2" xfId="14687" xr:uid="{00000000-0005-0000-0000-000070390000}"/>
    <cellStyle name="Normal 55 3 6 2 3" xfId="29782" xr:uid="{00000000-0005-0000-0000-00006A740000}"/>
    <cellStyle name="Normal 55 3 6 3" xfId="9667" xr:uid="{00000000-0005-0000-0000-0000D4250000}"/>
    <cellStyle name="Normal 55 3 6 3 3" xfId="24765" xr:uid="{00000000-0005-0000-0000-0000D1600000}"/>
    <cellStyle name="Normal 55 3 6 5" xfId="19752" xr:uid="{00000000-0005-0000-0000-00003C4D0000}"/>
    <cellStyle name="Normal 55 3 7" xfId="11345" xr:uid="{00000000-0005-0000-0000-0000622C0000}"/>
    <cellStyle name="Normal 55 3 7 3" xfId="26440" xr:uid="{00000000-0005-0000-0000-00005C670000}"/>
    <cellStyle name="Normal 55 3 8" xfId="6324" xr:uid="{00000000-0005-0000-0000-0000C5180000}"/>
    <cellStyle name="Normal 55 3 8 3" xfId="21423" xr:uid="{00000000-0005-0000-0000-0000C3530000}"/>
    <cellStyle name="Normal 55 4" xfId="1350" xr:uid="{00000000-0005-0000-0000-000056050000}"/>
    <cellStyle name="Normal 55 4 2" xfId="1773" xr:uid="{00000000-0005-0000-0000-0000FD060000}"/>
    <cellStyle name="Normal 55 4 2 2" xfId="2612" xr:uid="{00000000-0005-0000-0000-0000440A0000}"/>
    <cellStyle name="Normal 55 4 2 2 2" xfId="4301" xr:uid="{00000000-0005-0000-0000-0000DE100000}"/>
    <cellStyle name="Normal 55 4 2 2 2 2" xfId="14374" xr:uid="{00000000-0005-0000-0000-000037380000}"/>
    <cellStyle name="Normal 55 4 2 2 2 2 3" xfId="29469" xr:uid="{00000000-0005-0000-0000-000031730000}"/>
    <cellStyle name="Normal 55 4 2 2 2 3" xfId="9354" xr:uid="{00000000-0005-0000-0000-00009B240000}"/>
    <cellStyle name="Normal 55 4 2 2 2 3 3" xfId="24452" xr:uid="{00000000-0005-0000-0000-0000985F0000}"/>
    <cellStyle name="Normal 55 4 2 2 2 5" xfId="19439" xr:uid="{00000000-0005-0000-0000-0000034C0000}"/>
    <cellStyle name="Normal 55 4 2 2 3" xfId="5993" xr:uid="{00000000-0005-0000-0000-00007A170000}"/>
    <cellStyle name="Normal 55 4 2 2 3 2" xfId="16045" xr:uid="{00000000-0005-0000-0000-0000BE3E0000}"/>
    <cellStyle name="Normal 55 4 2 2 3 2 3" xfId="31140" xr:uid="{00000000-0005-0000-0000-0000B8790000}"/>
    <cellStyle name="Normal 55 4 2 2 3 3" xfId="11025" xr:uid="{00000000-0005-0000-0000-0000222B0000}"/>
    <cellStyle name="Normal 55 4 2 2 3 3 3" xfId="26123" xr:uid="{00000000-0005-0000-0000-00001F660000}"/>
    <cellStyle name="Normal 55 4 2 2 3 5" xfId="21110" xr:uid="{00000000-0005-0000-0000-00008A520000}"/>
    <cellStyle name="Normal 55 4 2 2 4" xfId="12703" xr:uid="{00000000-0005-0000-0000-0000B0310000}"/>
    <cellStyle name="Normal 55 4 2 2 4 3" xfId="27798" xr:uid="{00000000-0005-0000-0000-0000AA6C0000}"/>
    <cellStyle name="Normal 55 4 2 2 5" xfId="7682" xr:uid="{00000000-0005-0000-0000-0000131E0000}"/>
    <cellStyle name="Normal 55 4 2 2 5 3" xfId="22781" xr:uid="{00000000-0005-0000-0000-000011590000}"/>
    <cellStyle name="Normal 55 4 2 2 7" xfId="17768" xr:uid="{00000000-0005-0000-0000-00007C450000}"/>
    <cellStyle name="Normal 55 4 2 3" xfId="3464" xr:uid="{00000000-0005-0000-0000-0000990D0000}"/>
    <cellStyle name="Normal 55 4 2 3 2" xfId="13538" xr:uid="{00000000-0005-0000-0000-0000F3340000}"/>
    <cellStyle name="Normal 55 4 2 3 2 3" xfId="28633" xr:uid="{00000000-0005-0000-0000-0000ED6F0000}"/>
    <cellStyle name="Normal 55 4 2 3 3" xfId="8518" xr:uid="{00000000-0005-0000-0000-000057210000}"/>
    <cellStyle name="Normal 55 4 2 3 3 3" xfId="23616" xr:uid="{00000000-0005-0000-0000-0000545C0000}"/>
    <cellStyle name="Normal 55 4 2 3 5" xfId="18603" xr:uid="{00000000-0005-0000-0000-0000BF480000}"/>
    <cellStyle name="Normal 55 4 2 4" xfId="5157" xr:uid="{00000000-0005-0000-0000-000036140000}"/>
    <cellStyle name="Normal 55 4 2 4 2" xfId="15209" xr:uid="{00000000-0005-0000-0000-00007A3B0000}"/>
    <cellStyle name="Normal 55 4 2 4 2 3" xfId="30304" xr:uid="{00000000-0005-0000-0000-000074760000}"/>
    <cellStyle name="Normal 55 4 2 4 3" xfId="10189" xr:uid="{00000000-0005-0000-0000-0000DE270000}"/>
    <cellStyle name="Normal 55 4 2 4 3 3" xfId="25287" xr:uid="{00000000-0005-0000-0000-0000DB620000}"/>
    <cellStyle name="Normal 55 4 2 4 5" xfId="20274" xr:uid="{00000000-0005-0000-0000-0000464F0000}"/>
    <cellStyle name="Normal 55 4 2 5" xfId="11867" xr:uid="{00000000-0005-0000-0000-00006C2E0000}"/>
    <cellStyle name="Normal 55 4 2 5 3" xfId="26962" xr:uid="{00000000-0005-0000-0000-000066690000}"/>
    <cellStyle name="Normal 55 4 2 6" xfId="6846" xr:uid="{00000000-0005-0000-0000-0000CF1A0000}"/>
    <cellStyle name="Normal 55 4 2 6 3" xfId="21945" xr:uid="{00000000-0005-0000-0000-0000CD550000}"/>
    <cellStyle name="Normal 55 4 2 8" xfId="16932" xr:uid="{00000000-0005-0000-0000-000038420000}"/>
    <cellStyle name="Normal 55 4 3" xfId="2194" xr:uid="{00000000-0005-0000-0000-0000A2080000}"/>
    <cellStyle name="Normal 55 4 3 2" xfId="3883" xr:uid="{00000000-0005-0000-0000-00003C0F0000}"/>
    <cellStyle name="Normal 55 4 3 2 2" xfId="13956" xr:uid="{00000000-0005-0000-0000-000095360000}"/>
    <cellStyle name="Normal 55 4 3 2 2 3" xfId="29051" xr:uid="{00000000-0005-0000-0000-00008F710000}"/>
    <cellStyle name="Normal 55 4 3 2 3" xfId="8936" xr:uid="{00000000-0005-0000-0000-0000F9220000}"/>
    <cellStyle name="Normal 55 4 3 2 3 3" xfId="24034" xr:uid="{00000000-0005-0000-0000-0000F65D0000}"/>
    <cellStyle name="Normal 55 4 3 2 5" xfId="19021" xr:uid="{00000000-0005-0000-0000-0000614A0000}"/>
    <cellStyle name="Normal 55 4 3 3" xfId="5575" xr:uid="{00000000-0005-0000-0000-0000D8150000}"/>
    <cellStyle name="Normal 55 4 3 3 2" xfId="15627" xr:uid="{00000000-0005-0000-0000-00001C3D0000}"/>
    <cellStyle name="Normal 55 4 3 3 2 3" xfId="30722" xr:uid="{00000000-0005-0000-0000-000016780000}"/>
    <cellStyle name="Normal 55 4 3 3 3" xfId="10607" xr:uid="{00000000-0005-0000-0000-000080290000}"/>
    <cellStyle name="Normal 55 4 3 3 3 3" xfId="25705" xr:uid="{00000000-0005-0000-0000-00007D640000}"/>
    <cellStyle name="Normal 55 4 3 3 5" xfId="20692" xr:uid="{00000000-0005-0000-0000-0000E8500000}"/>
    <cellStyle name="Normal 55 4 3 4" xfId="12285" xr:uid="{00000000-0005-0000-0000-00000E300000}"/>
    <cellStyle name="Normal 55 4 3 4 3" xfId="27380" xr:uid="{00000000-0005-0000-0000-0000086B0000}"/>
    <cellStyle name="Normal 55 4 3 5" xfId="7264" xr:uid="{00000000-0005-0000-0000-0000711C0000}"/>
    <cellStyle name="Normal 55 4 3 5 3" xfId="22363" xr:uid="{00000000-0005-0000-0000-00006F570000}"/>
    <cellStyle name="Normal 55 4 3 7" xfId="17350" xr:uid="{00000000-0005-0000-0000-0000DA430000}"/>
    <cellStyle name="Normal 55 4 4" xfId="3046" xr:uid="{00000000-0005-0000-0000-0000F70B0000}"/>
    <cellStyle name="Normal 55 4 4 2" xfId="13120" xr:uid="{00000000-0005-0000-0000-000051330000}"/>
    <cellStyle name="Normal 55 4 4 2 3" xfId="28215" xr:uid="{00000000-0005-0000-0000-00004B6E0000}"/>
    <cellStyle name="Normal 55 4 4 3" xfId="8100" xr:uid="{00000000-0005-0000-0000-0000B51F0000}"/>
    <cellStyle name="Normal 55 4 4 3 3" xfId="23198" xr:uid="{00000000-0005-0000-0000-0000B25A0000}"/>
    <cellStyle name="Normal 55 4 4 5" xfId="18185" xr:uid="{00000000-0005-0000-0000-00001D470000}"/>
    <cellStyle name="Normal 55 4 5" xfId="4739" xr:uid="{00000000-0005-0000-0000-000094120000}"/>
    <cellStyle name="Normal 55 4 5 2" xfId="14791" xr:uid="{00000000-0005-0000-0000-0000D8390000}"/>
    <cellStyle name="Normal 55 4 5 2 3" xfId="29886" xr:uid="{00000000-0005-0000-0000-0000D2740000}"/>
    <cellStyle name="Normal 55 4 5 3" xfId="9771" xr:uid="{00000000-0005-0000-0000-00003C260000}"/>
    <cellStyle name="Normal 55 4 5 3 3" xfId="24869" xr:uid="{00000000-0005-0000-0000-000039610000}"/>
    <cellStyle name="Normal 55 4 5 5" xfId="19856" xr:uid="{00000000-0005-0000-0000-0000A44D0000}"/>
    <cellStyle name="Normal 55 4 6" xfId="11449" xr:uid="{00000000-0005-0000-0000-0000CA2C0000}"/>
    <cellStyle name="Normal 55 4 6 3" xfId="26544" xr:uid="{00000000-0005-0000-0000-0000C4670000}"/>
    <cellStyle name="Normal 55 4 7" xfId="6428" xr:uid="{00000000-0005-0000-0000-00002D190000}"/>
    <cellStyle name="Normal 55 4 7 3" xfId="21527" xr:uid="{00000000-0005-0000-0000-00002B540000}"/>
    <cellStyle name="Normal 55 4 9" xfId="16514" xr:uid="{00000000-0005-0000-0000-000096400000}"/>
    <cellStyle name="Normal 55 5" xfId="1563" xr:uid="{00000000-0005-0000-0000-00002B060000}"/>
    <cellStyle name="Normal 55 5 2" xfId="2404" xr:uid="{00000000-0005-0000-0000-000074090000}"/>
    <cellStyle name="Normal 55 5 2 2" xfId="4093" xr:uid="{00000000-0005-0000-0000-00000E100000}"/>
    <cellStyle name="Normal 55 5 2 2 2" xfId="14166" xr:uid="{00000000-0005-0000-0000-000067370000}"/>
    <cellStyle name="Normal 55 5 2 2 2 3" xfId="29261" xr:uid="{00000000-0005-0000-0000-000061720000}"/>
    <cellStyle name="Normal 55 5 2 2 3" xfId="9146" xr:uid="{00000000-0005-0000-0000-0000CB230000}"/>
    <cellStyle name="Normal 55 5 2 2 3 3" xfId="24244" xr:uid="{00000000-0005-0000-0000-0000C85E0000}"/>
    <cellStyle name="Normal 55 5 2 2 5" xfId="19231" xr:uid="{00000000-0005-0000-0000-0000334B0000}"/>
    <cellStyle name="Normal 55 5 2 3" xfId="5785" xr:uid="{00000000-0005-0000-0000-0000AA160000}"/>
    <cellStyle name="Normal 55 5 2 3 2" xfId="15837" xr:uid="{00000000-0005-0000-0000-0000EE3D0000}"/>
    <cellStyle name="Normal 55 5 2 3 2 3" xfId="30932" xr:uid="{00000000-0005-0000-0000-0000E8780000}"/>
    <cellStyle name="Normal 55 5 2 3 3" xfId="10817" xr:uid="{00000000-0005-0000-0000-0000522A0000}"/>
    <cellStyle name="Normal 55 5 2 3 3 3" xfId="25915" xr:uid="{00000000-0005-0000-0000-00004F650000}"/>
    <cellStyle name="Normal 55 5 2 3 5" xfId="20902" xr:uid="{00000000-0005-0000-0000-0000BA510000}"/>
    <cellStyle name="Normal 55 5 2 4" xfId="12495" xr:uid="{00000000-0005-0000-0000-0000E0300000}"/>
    <cellStyle name="Normal 55 5 2 4 3" xfId="27590" xr:uid="{00000000-0005-0000-0000-0000DA6B0000}"/>
    <cellStyle name="Normal 55 5 2 5" xfId="7474" xr:uid="{00000000-0005-0000-0000-0000431D0000}"/>
    <cellStyle name="Normal 55 5 2 5 3" xfId="22573" xr:uid="{00000000-0005-0000-0000-000041580000}"/>
    <cellStyle name="Normal 55 5 2 7" xfId="17560" xr:uid="{00000000-0005-0000-0000-0000AC440000}"/>
    <cellStyle name="Normal 55 5 3" xfId="3256" xr:uid="{00000000-0005-0000-0000-0000C90C0000}"/>
    <cellStyle name="Normal 55 5 3 2" xfId="13330" xr:uid="{00000000-0005-0000-0000-000023340000}"/>
    <cellStyle name="Normal 55 5 3 2 3" xfId="28425" xr:uid="{00000000-0005-0000-0000-00001D6F0000}"/>
    <cellStyle name="Normal 55 5 3 3" xfId="8310" xr:uid="{00000000-0005-0000-0000-000087200000}"/>
    <cellStyle name="Normal 55 5 3 3 3" xfId="23408" xr:uid="{00000000-0005-0000-0000-0000845B0000}"/>
    <cellStyle name="Normal 55 5 3 5" xfId="18395" xr:uid="{00000000-0005-0000-0000-0000EF470000}"/>
    <cellStyle name="Normal 55 5 4" xfId="4949" xr:uid="{00000000-0005-0000-0000-000066130000}"/>
    <cellStyle name="Normal 55 5 4 2" xfId="15001" xr:uid="{00000000-0005-0000-0000-0000AA3A0000}"/>
    <cellStyle name="Normal 55 5 4 2 3" xfId="30096" xr:uid="{00000000-0005-0000-0000-0000A4750000}"/>
    <cellStyle name="Normal 55 5 4 3" xfId="9981" xr:uid="{00000000-0005-0000-0000-00000E270000}"/>
    <cellStyle name="Normal 55 5 4 3 3" xfId="25079" xr:uid="{00000000-0005-0000-0000-00000B620000}"/>
    <cellStyle name="Normal 55 5 4 5" xfId="20066" xr:uid="{00000000-0005-0000-0000-0000764E0000}"/>
    <cellStyle name="Normal 55 5 5" xfId="11659" xr:uid="{00000000-0005-0000-0000-00009C2D0000}"/>
    <cellStyle name="Normal 55 5 5 3" xfId="26754" xr:uid="{00000000-0005-0000-0000-000096680000}"/>
    <cellStyle name="Normal 55 5 6" xfId="6638" xr:uid="{00000000-0005-0000-0000-0000FF190000}"/>
    <cellStyle name="Normal 55 5 6 3" xfId="21737" xr:uid="{00000000-0005-0000-0000-0000FD540000}"/>
    <cellStyle name="Normal 55 5 8" xfId="16724" xr:uid="{00000000-0005-0000-0000-000068410000}"/>
    <cellStyle name="Normal 55 6" xfId="1984" xr:uid="{00000000-0005-0000-0000-0000D0070000}"/>
    <cellStyle name="Normal 55 6 2" xfId="3675" xr:uid="{00000000-0005-0000-0000-00006C0E0000}"/>
    <cellStyle name="Normal 55 6 2 2" xfId="13748" xr:uid="{00000000-0005-0000-0000-0000C5350000}"/>
    <cellStyle name="Normal 55 6 2 2 3" xfId="28843" xr:uid="{00000000-0005-0000-0000-0000BF700000}"/>
    <cellStyle name="Normal 55 6 2 3" xfId="8728" xr:uid="{00000000-0005-0000-0000-000029220000}"/>
    <cellStyle name="Normal 55 6 2 3 3" xfId="23826" xr:uid="{00000000-0005-0000-0000-0000265D0000}"/>
    <cellStyle name="Normal 55 6 2 5" xfId="18813" xr:uid="{00000000-0005-0000-0000-000091490000}"/>
    <cellStyle name="Normal 55 6 3" xfId="5367" xr:uid="{00000000-0005-0000-0000-000008150000}"/>
    <cellStyle name="Normal 55 6 3 2" xfId="15419" xr:uid="{00000000-0005-0000-0000-00004C3C0000}"/>
    <cellStyle name="Normal 55 6 3 2 3" xfId="30514" xr:uid="{00000000-0005-0000-0000-000046770000}"/>
    <cellStyle name="Normal 55 6 3 3" xfId="10399" xr:uid="{00000000-0005-0000-0000-0000B0280000}"/>
    <cellStyle name="Normal 55 6 3 3 3" xfId="25497" xr:uid="{00000000-0005-0000-0000-0000AD630000}"/>
    <cellStyle name="Normal 55 6 3 5" xfId="20484" xr:uid="{00000000-0005-0000-0000-000018500000}"/>
    <cellStyle name="Normal 55 6 4" xfId="12077" xr:uid="{00000000-0005-0000-0000-00003E2F0000}"/>
    <cellStyle name="Normal 55 6 4 3" xfId="27172" xr:uid="{00000000-0005-0000-0000-0000386A0000}"/>
    <cellStyle name="Normal 55 6 5" xfId="7056" xr:uid="{00000000-0005-0000-0000-0000A11B0000}"/>
    <cellStyle name="Normal 55 6 5 3" xfId="22155" xr:uid="{00000000-0005-0000-0000-00009F560000}"/>
    <cellStyle name="Normal 55 6 7" xfId="17142" xr:uid="{00000000-0005-0000-0000-00000A430000}"/>
    <cellStyle name="Normal 55 7" xfId="2834" xr:uid="{00000000-0005-0000-0000-0000230B0000}"/>
    <cellStyle name="Normal 55 7 2" xfId="12912" xr:uid="{00000000-0005-0000-0000-000081320000}"/>
    <cellStyle name="Normal 55 7 2 3" xfId="28007" xr:uid="{00000000-0005-0000-0000-00007B6D0000}"/>
    <cellStyle name="Normal 55 7 3" xfId="7892" xr:uid="{00000000-0005-0000-0000-0000E51E0000}"/>
    <cellStyle name="Normal 55 7 3 3" xfId="22990" xr:uid="{00000000-0005-0000-0000-0000E2590000}"/>
    <cellStyle name="Normal 55 7 5" xfId="17977" xr:uid="{00000000-0005-0000-0000-00004D460000}"/>
    <cellStyle name="Normal 55 8" xfId="4528" xr:uid="{00000000-0005-0000-0000-0000C1110000}"/>
    <cellStyle name="Normal 55 8 2" xfId="14583" xr:uid="{00000000-0005-0000-0000-000008390000}"/>
    <cellStyle name="Normal 55 8 2 3" xfId="29678" xr:uid="{00000000-0005-0000-0000-000002740000}"/>
    <cellStyle name="Normal 55 8 3" xfId="9563" xr:uid="{00000000-0005-0000-0000-00006C250000}"/>
    <cellStyle name="Normal 55 8 3 3" xfId="24661" xr:uid="{00000000-0005-0000-0000-000069600000}"/>
    <cellStyle name="Normal 55 8 5" xfId="19648" xr:uid="{00000000-0005-0000-0000-0000D44C0000}"/>
    <cellStyle name="Normal 55 9" xfId="11239" xr:uid="{00000000-0005-0000-0000-0000F82B0000}"/>
    <cellStyle name="Normal 55 9 3" xfId="26336" xr:uid="{00000000-0005-0000-0000-0000F4660000}"/>
    <cellStyle name="Normal 56" xfId="863" xr:uid="{00000000-0005-0000-0000-00006E030000}"/>
    <cellStyle name="Normal 56 10" xfId="6219" xr:uid="{00000000-0005-0000-0000-00005C180000}"/>
    <cellStyle name="Normal 56 10 3" xfId="21320" xr:uid="{00000000-0005-0000-0000-00005C530000}"/>
    <cellStyle name="Normal 56 12" xfId="16305" xr:uid="{00000000-0005-0000-0000-0000C53F0000}"/>
    <cellStyle name="Normal 56 2" xfId="1184" xr:uid="{00000000-0005-0000-0000-0000B0040000}"/>
    <cellStyle name="Normal 56 2 11" xfId="16359" xr:uid="{00000000-0005-0000-0000-0000FB3F0000}"/>
    <cellStyle name="Normal 56 2 2" xfId="1292" xr:uid="{00000000-0005-0000-0000-00001C050000}"/>
    <cellStyle name="Normal 56 2 2 10" xfId="16463" xr:uid="{00000000-0005-0000-0000-000063400000}"/>
    <cellStyle name="Normal 56 2 2 2" xfId="1509" xr:uid="{00000000-0005-0000-0000-0000F5050000}"/>
    <cellStyle name="Normal 56 2 2 2 2" xfId="1930" xr:uid="{00000000-0005-0000-0000-00009A070000}"/>
    <cellStyle name="Normal 56 2 2 2 2 2" xfId="2769" xr:uid="{00000000-0005-0000-0000-0000E10A0000}"/>
    <cellStyle name="Normal 56 2 2 2 2 2 2" xfId="4458" xr:uid="{00000000-0005-0000-0000-00007B110000}"/>
    <cellStyle name="Normal 56 2 2 2 2 2 2 2" xfId="14531" xr:uid="{00000000-0005-0000-0000-0000D4380000}"/>
    <cellStyle name="Normal 56 2 2 2 2 2 2 2 3" xfId="29626" xr:uid="{00000000-0005-0000-0000-0000CE730000}"/>
    <cellStyle name="Normal 56 2 2 2 2 2 2 3" xfId="9511" xr:uid="{00000000-0005-0000-0000-000038250000}"/>
    <cellStyle name="Normal 56 2 2 2 2 2 2 3 3" xfId="24609" xr:uid="{00000000-0005-0000-0000-000035600000}"/>
    <cellStyle name="Normal 56 2 2 2 2 2 2 5" xfId="19596" xr:uid="{00000000-0005-0000-0000-0000A04C0000}"/>
    <cellStyle name="Normal 56 2 2 2 2 2 3" xfId="6150" xr:uid="{00000000-0005-0000-0000-000017180000}"/>
    <cellStyle name="Normal 56 2 2 2 2 2 3 2" xfId="16202" xr:uid="{00000000-0005-0000-0000-00005B3F0000}"/>
    <cellStyle name="Normal 56 2 2 2 2 2 3 3" xfId="11182" xr:uid="{00000000-0005-0000-0000-0000BF2B0000}"/>
    <cellStyle name="Normal 56 2 2 2 2 2 3 3 3" xfId="26280" xr:uid="{00000000-0005-0000-0000-0000BC660000}"/>
    <cellStyle name="Normal 56 2 2 2 2 2 3 5" xfId="21267" xr:uid="{00000000-0005-0000-0000-000027530000}"/>
    <cellStyle name="Normal 56 2 2 2 2 2 4" xfId="12860" xr:uid="{00000000-0005-0000-0000-00004D320000}"/>
    <cellStyle name="Normal 56 2 2 2 2 2 4 3" xfId="27955" xr:uid="{00000000-0005-0000-0000-0000476D0000}"/>
    <cellStyle name="Normal 56 2 2 2 2 2 5" xfId="7839" xr:uid="{00000000-0005-0000-0000-0000B01E0000}"/>
    <cellStyle name="Normal 56 2 2 2 2 2 5 3" xfId="22938" xr:uid="{00000000-0005-0000-0000-0000AE590000}"/>
    <cellStyle name="Normal 56 2 2 2 2 2 7" xfId="17925" xr:uid="{00000000-0005-0000-0000-000019460000}"/>
    <cellStyle name="Normal 56 2 2 2 2 3" xfId="3621" xr:uid="{00000000-0005-0000-0000-0000360E0000}"/>
    <cellStyle name="Normal 56 2 2 2 2 3 2" xfId="13695" xr:uid="{00000000-0005-0000-0000-000090350000}"/>
    <cellStyle name="Normal 56 2 2 2 2 3 2 3" xfId="28790" xr:uid="{00000000-0005-0000-0000-00008A700000}"/>
    <cellStyle name="Normal 56 2 2 2 2 3 3" xfId="8675" xr:uid="{00000000-0005-0000-0000-0000F4210000}"/>
    <cellStyle name="Normal 56 2 2 2 2 3 3 3" xfId="23773" xr:uid="{00000000-0005-0000-0000-0000F15C0000}"/>
    <cellStyle name="Normal 56 2 2 2 2 3 5" xfId="18760" xr:uid="{00000000-0005-0000-0000-00005C490000}"/>
    <cellStyle name="Normal 56 2 2 2 2 4" xfId="5314" xr:uid="{00000000-0005-0000-0000-0000D3140000}"/>
    <cellStyle name="Normal 56 2 2 2 2 4 2" xfId="15366" xr:uid="{00000000-0005-0000-0000-0000173C0000}"/>
    <cellStyle name="Normal 56 2 2 2 2 4 2 3" xfId="30461" xr:uid="{00000000-0005-0000-0000-000011770000}"/>
    <cellStyle name="Normal 56 2 2 2 2 4 3" xfId="10346" xr:uid="{00000000-0005-0000-0000-00007B280000}"/>
    <cellStyle name="Normal 56 2 2 2 2 4 3 3" xfId="25444" xr:uid="{00000000-0005-0000-0000-000078630000}"/>
    <cellStyle name="Normal 56 2 2 2 2 4 5" xfId="20431" xr:uid="{00000000-0005-0000-0000-0000E34F0000}"/>
    <cellStyle name="Normal 56 2 2 2 2 5" xfId="12024" xr:uid="{00000000-0005-0000-0000-0000092F0000}"/>
    <cellStyle name="Normal 56 2 2 2 2 5 3" xfId="27119" xr:uid="{00000000-0005-0000-0000-0000036A0000}"/>
    <cellStyle name="Normal 56 2 2 2 2 6" xfId="7003" xr:uid="{00000000-0005-0000-0000-00006C1B0000}"/>
    <cellStyle name="Normal 56 2 2 2 2 6 3" xfId="22102" xr:uid="{00000000-0005-0000-0000-00006A560000}"/>
    <cellStyle name="Normal 56 2 2 2 2 8" xfId="17089" xr:uid="{00000000-0005-0000-0000-0000D5420000}"/>
    <cellStyle name="Normal 56 2 2 2 3" xfId="2351" xr:uid="{00000000-0005-0000-0000-00003F090000}"/>
    <cellStyle name="Normal 56 2 2 2 3 2" xfId="4040" xr:uid="{00000000-0005-0000-0000-0000D90F0000}"/>
    <cellStyle name="Normal 56 2 2 2 3 2 2" xfId="14113" xr:uid="{00000000-0005-0000-0000-000032370000}"/>
    <cellStyle name="Normal 56 2 2 2 3 2 2 3" xfId="29208" xr:uid="{00000000-0005-0000-0000-00002C720000}"/>
    <cellStyle name="Normal 56 2 2 2 3 2 3" xfId="9093" xr:uid="{00000000-0005-0000-0000-000096230000}"/>
    <cellStyle name="Normal 56 2 2 2 3 2 3 3" xfId="24191" xr:uid="{00000000-0005-0000-0000-0000935E0000}"/>
    <cellStyle name="Normal 56 2 2 2 3 2 5" xfId="19178" xr:uid="{00000000-0005-0000-0000-0000FE4A0000}"/>
    <cellStyle name="Normal 56 2 2 2 3 3" xfId="5732" xr:uid="{00000000-0005-0000-0000-000075160000}"/>
    <cellStyle name="Normal 56 2 2 2 3 3 2" xfId="15784" xr:uid="{00000000-0005-0000-0000-0000B93D0000}"/>
    <cellStyle name="Normal 56 2 2 2 3 3 2 3" xfId="30879" xr:uid="{00000000-0005-0000-0000-0000B3780000}"/>
    <cellStyle name="Normal 56 2 2 2 3 3 3" xfId="10764" xr:uid="{00000000-0005-0000-0000-00001D2A0000}"/>
    <cellStyle name="Normal 56 2 2 2 3 3 3 3" xfId="25862" xr:uid="{00000000-0005-0000-0000-00001A650000}"/>
    <cellStyle name="Normal 56 2 2 2 3 3 5" xfId="20849" xr:uid="{00000000-0005-0000-0000-000085510000}"/>
    <cellStyle name="Normal 56 2 2 2 3 4" xfId="12442" xr:uid="{00000000-0005-0000-0000-0000AB300000}"/>
    <cellStyle name="Normal 56 2 2 2 3 4 3" xfId="27537" xr:uid="{00000000-0005-0000-0000-0000A56B0000}"/>
    <cellStyle name="Normal 56 2 2 2 3 5" xfId="7421" xr:uid="{00000000-0005-0000-0000-00000E1D0000}"/>
    <cellStyle name="Normal 56 2 2 2 3 5 3" xfId="22520" xr:uid="{00000000-0005-0000-0000-00000C580000}"/>
    <cellStyle name="Normal 56 2 2 2 3 7" xfId="17507" xr:uid="{00000000-0005-0000-0000-000077440000}"/>
    <cellStyle name="Normal 56 2 2 2 4" xfId="3203" xr:uid="{00000000-0005-0000-0000-0000940C0000}"/>
    <cellStyle name="Normal 56 2 2 2 4 2" xfId="13277" xr:uid="{00000000-0005-0000-0000-0000EE330000}"/>
    <cellStyle name="Normal 56 2 2 2 4 2 3" xfId="28372" xr:uid="{00000000-0005-0000-0000-0000E86E0000}"/>
    <cellStyle name="Normal 56 2 2 2 4 3" xfId="8257" xr:uid="{00000000-0005-0000-0000-000052200000}"/>
    <cellStyle name="Normal 56 2 2 2 4 3 3" xfId="23355" xr:uid="{00000000-0005-0000-0000-00004F5B0000}"/>
    <cellStyle name="Normal 56 2 2 2 4 5" xfId="18342" xr:uid="{00000000-0005-0000-0000-0000BA470000}"/>
    <cellStyle name="Normal 56 2 2 2 5" xfId="4896" xr:uid="{00000000-0005-0000-0000-000031130000}"/>
    <cellStyle name="Normal 56 2 2 2 5 2" xfId="14948" xr:uid="{00000000-0005-0000-0000-0000753A0000}"/>
    <cellStyle name="Normal 56 2 2 2 5 2 3" xfId="30043" xr:uid="{00000000-0005-0000-0000-00006F750000}"/>
    <cellStyle name="Normal 56 2 2 2 5 3" xfId="9928" xr:uid="{00000000-0005-0000-0000-0000D9260000}"/>
    <cellStyle name="Normal 56 2 2 2 5 3 3" xfId="25026" xr:uid="{00000000-0005-0000-0000-0000D6610000}"/>
    <cellStyle name="Normal 56 2 2 2 5 5" xfId="20013" xr:uid="{00000000-0005-0000-0000-0000414E0000}"/>
    <cellStyle name="Normal 56 2 2 2 6" xfId="11606" xr:uid="{00000000-0005-0000-0000-0000672D0000}"/>
    <cellStyle name="Normal 56 2 2 2 6 3" xfId="26701" xr:uid="{00000000-0005-0000-0000-000061680000}"/>
    <cellStyle name="Normal 56 2 2 2 7" xfId="6585" xr:uid="{00000000-0005-0000-0000-0000CA190000}"/>
    <cellStyle name="Normal 56 2 2 2 7 3" xfId="21684" xr:uid="{00000000-0005-0000-0000-0000C8540000}"/>
    <cellStyle name="Normal 56 2 2 2 9" xfId="16671" xr:uid="{00000000-0005-0000-0000-000033410000}"/>
    <cellStyle name="Normal 56 2 2 3" xfId="1722" xr:uid="{00000000-0005-0000-0000-0000CA060000}"/>
    <cellStyle name="Normal 56 2 2 3 2" xfId="2561" xr:uid="{00000000-0005-0000-0000-0000110A0000}"/>
    <cellStyle name="Normal 56 2 2 3 2 2" xfId="4250" xr:uid="{00000000-0005-0000-0000-0000AB100000}"/>
    <cellStyle name="Normal 56 2 2 3 2 2 2" xfId="14323" xr:uid="{00000000-0005-0000-0000-000004380000}"/>
    <cellStyle name="Normal 56 2 2 3 2 2 2 3" xfId="29418" xr:uid="{00000000-0005-0000-0000-0000FE720000}"/>
    <cellStyle name="Normal 56 2 2 3 2 2 3" xfId="9303" xr:uid="{00000000-0005-0000-0000-000068240000}"/>
    <cellStyle name="Normal 56 2 2 3 2 2 3 3" xfId="24401" xr:uid="{00000000-0005-0000-0000-0000655F0000}"/>
    <cellStyle name="Normal 56 2 2 3 2 2 5" xfId="19388" xr:uid="{00000000-0005-0000-0000-0000D04B0000}"/>
    <cellStyle name="Normal 56 2 2 3 2 3" xfId="5942" xr:uid="{00000000-0005-0000-0000-000047170000}"/>
    <cellStyle name="Normal 56 2 2 3 2 3 2" xfId="15994" xr:uid="{00000000-0005-0000-0000-00008B3E0000}"/>
    <cellStyle name="Normal 56 2 2 3 2 3 2 3" xfId="31089" xr:uid="{00000000-0005-0000-0000-000085790000}"/>
    <cellStyle name="Normal 56 2 2 3 2 3 3" xfId="10974" xr:uid="{00000000-0005-0000-0000-0000EF2A0000}"/>
    <cellStyle name="Normal 56 2 2 3 2 3 3 3" xfId="26072" xr:uid="{00000000-0005-0000-0000-0000EC650000}"/>
    <cellStyle name="Normal 56 2 2 3 2 3 5" xfId="21059" xr:uid="{00000000-0005-0000-0000-000057520000}"/>
    <cellStyle name="Normal 56 2 2 3 2 4" xfId="12652" xr:uid="{00000000-0005-0000-0000-00007D310000}"/>
    <cellStyle name="Normal 56 2 2 3 2 4 3" xfId="27747" xr:uid="{00000000-0005-0000-0000-0000776C0000}"/>
    <cellStyle name="Normal 56 2 2 3 2 5" xfId="7631" xr:uid="{00000000-0005-0000-0000-0000E01D0000}"/>
    <cellStyle name="Normal 56 2 2 3 2 5 3" xfId="22730" xr:uid="{00000000-0005-0000-0000-0000DE580000}"/>
    <cellStyle name="Normal 56 2 2 3 2 7" xfId="17717" xr:uid="{00000000-0005-0000-0000-000049450000}"/>
    <cellStyle name="Normal 56 2 2 3 3" xfId="3413" xr:uid="{00000000-0005-0000-0000-0000660D0000}"/>
    <cellStyle name="Normal 56 2 2 3 3 2" xfId="13487" xr:uid="{00000000-0005-0000-0000-0000C0340000}"/>
    <cellStyle name="Normal 56 2 2 3 3 2 3" xfId="28582" xr:uid="{00000000-0005-0000-0000-0000BA6F0000}"/>
    <cellStyle name="Normal 56 2 2 3 3 3" xfId="8467" xr:uid="{00000000-0005-0000-0000-000024210000}"/>
    <cellStyle name="Normal 56 2 2 3 3 3 3" xfId="23565" xr:uid="{00000000-0005-0000-0000-0000215C0000}"/>
    <cellStyle name="Normal 56 2 2 3 3 5" xfId="18552" xr:uid="{00000000-0005-0000-0000-00008C480000}"/>
    <cellStyle name="Normal 56 2 2 3 4" xfId="5106" xr:uid="{00000000-0005-0000-0000-000003140000}"/>
    <cellStyle name="Normal 56 2 2 3 4 2" xfId="15158" xr:uid="{00000000-0005-0000-0000-0000473B0000}"/>
    <cellStyle name="Normal 56 2 2 3 4 2 3" xfId="30253" xr:uid="{00000000-0005-0000-0000-000041760000}"/>
    <cellStyle name="Normal 56 2 2 3 4 3" xfId="10138" xr:uid="{00000000-0005-0000-0000-0000AB270000}"/>
    <cellStyle name="Normal 56 2 2 3 4 3 3" xfId="25236" xr:uid="{00000000-0005-0000-0000-0000A8620000}"/>
    <cellStyle name="Normal 56 2 2 3 4 5" xfId="20223" xr:uid="{00000000-0005-0000-0000-0000134F0000}"/>
    <cellStyle name="Normal 56 2 2 3 5" xfId="11816" xr:uid="{00000000-0005-0000-0000-0000392E0000}"/>
    <cellStyle name="Normal 56 2 2 3 5 3" xfId="26911" xr:uid="{00000000-0005-0000-0000-000033690000}"/>
    <cellStyle name="Normal 56 2 2 3 6" xfId="6795" xr:uid="{00000000-0005-0000-0000-00009C1A0000}"/>
    <cellStyle name="Normal 56 2 2 3 6 3" xfId="21894" xr:uid="{00000000-0005-0000-0000-00009A550000}"/>
    <cellStyle name="Normal 56 2 2 3 8" xfId="16881" xr:uid="{00000000-0005-0000-0000-000005420000}"/>
    <cellStyle name="Normal 56 2 2 4" xfId="2143" xr:uid="{00000000-0005-0000-0000-00006F080000}"/>
    <cellStyle name="Normal 56 2 2 4 2" xfId="3832" xr:uid="{00000000-0005-0000-0000-0000090F0000}"/>
    <cellStyle name="Normal 56 2 2 4 2 2" xfId="13905" xr:uid="{00000000-0005-0000-0000-000062360000}"/>
    <cellStyle name="Normal 56 2 2 4 2 2 3" xfId="29000" xr:uid="{00000000-0005-0000-0000-00005C710000}"/>
    <cellStyle name="Normal 56 2 2 4 2 3" xfId="8885" xr:uid="{00000000-0005-0000-0000-0000C6220000}"/>
    <cellStyle name="Normal 56 2 2 4 2 3 3" xfId="23983" xr:uid="{00000000-0005-0000-0000-0000C35D0000}"/>
    <cellStyle name="Normal 56 2 2 4 2 5" xfId="18970" xr:uid="{00000000-0005-0000-0000-00002E4A0000}"/>
    <cellStyle name="Normal 56 2 2 4 3" xfId="5524" xr:uid="{00000000-0005-0000-0000-0000A5150000}"/>
    <cellStyle name="Normal 56 2 2 4 3 2" xfId="15576" xr:uid="{00000000-0005-0000-0000-0000E93C0000}"/>
    <cellStyle name="Normal 56 2 2 4 3 2 3" xfId="30671" xr:uid="{00000000-0005-0000-0000-0000E3770000}"/>
    <cellStyle name="Normal 56 2 2 4 3 3" xfId="10556" xr:uid="{00000000-0005-0000-0000-00004D290000}"/>
    <cellStyle name="Normal 56 2 2 4 3 3 3" xfId="25654" xr:uid="{00000000-0005-0000-0000-00004A640000}"/>
    <cellStyle name="Normal 56 2 2 4 3 5" xfId="20641" xr:uid="{00000000-0005-0000-0000-0000B5500000}"/>
    <cellStyle name="Normal 56 2 2 4 4" xfId="12234" xr:uid="{00000000-0005-0000-0000-0000DB2F0000}"/>
    <cellStyle name="Normal 56 2 2 4 4 3" xfId="27329" xr:uid="{00000000-0005-0000-0000-0000D56A0000}"/>
    <cellStyle name="Normal 56 2 2 4 5" xfId="7213" xr:uid="{00000000-0005-0000-0000-00003E1C0000}"/>
    <cellStyle name="Normal 56 2 2 4 5 3" xfId="22312" xr:uid="{00000000-0005-0000-0000-00003C570000}"/>
    <cellStyle name="Normal 56 2 2 4 7" xfId="17299" xr:uid="{00000000-0005-0000-0000-0000A7430000}"/>
    <cellStyle name="Normal 56 2 2 5" xfId="2995" xr:uid="{00000000-0005-0000-0000-0000C40B0000}"/>
    <cellStyle name="Normal 56 2 2 5 2" xfId="13069" xr:uid="{00000000-0005-0000-0000-00001E330000}"/>
    <cellStyle name="Normal 56 2 2 5 2 3" xfId="28164" xr:uid="{00000000-0005-0000-0000-0000186E0000}"/>
    <cellStyle name="Normal 56 2 2 5 3" xfId="8049" xr:uid="{00000000-0005-0000-0000-0000821F0000}"/>
    <cellStyle name="Normal 56 2 2 5 3 3" xfId="23147" xr:uid="{00000000-0005-0000-0000-00007F5A0000}"/>
    <cellStyle name="Normal 56 2 2 5 5" xfId="18134" xr:uid="{00000000-0005-0000-0000-0000EA460000}"/>
    <cellStyle name="Normal 56 2 2 6" xfId="4688" xr:uid="{00000000-0005-0000-0000-000061120000}"/>
    <cellStyle name="Normal 56 2 2 6 2" xfId="14740" xr:uid="{00000000-0005-0000-0000-0000A5390000}"/>
    <cellStyle name="Normal 56 2 2 6 2 3" xfId="29835" xr:uid="{00000000-0005-0000-0000-00009F740000}"/>
    <cellStyle name="Normal 56 2 2 6 3" xfId="9720" xr:uid="{00000000-0005-0000-0000-000009260000}"/>
    <cellStyle name="Normal 56 2 2 6 3 3" xfId="24818" xr:uid="{00000000-0005-0000-0000-000006610000}"/>
    <cellStyle name="Normal 56 2 2 6 5" xfId="19805" xr:uid="{00000000-0005-0000-0000-0000714D0000}"/>
    <cellStyle name="Normal 56 2 2 7" xfId="11398" xr:uid="{00000000-0005-0000-0000-0000972C0000}"/>
    <cellStyle name="Normal 56 2 2 7 3" xfId="26493" xr:uid="{00000000-0005-0000-0000-000091670000}"/>
    <cellStyle name="Normal 56 2 2 8" xfId="6377" xr:uid="{00000000-0005-0000-0000-0000FA180000}"/>
    <cellStyle name="Normal 56 2 2 8 3" xfId="21476" xr:uid="{00000000-0005-0000-0000-0000F8530000}"/>
    <cellStyle name="Normal 56 2 3" xfId="1405" xr:uid="{00000000-0005-0000-0000-00008D050000}"/>
    <cellStyle name="Normal 56 2 3 2" xfId="1826" xr:uid="{00000000-0005-0000-0000-000032070000}"/>
    <cellStyle name="Normal 56 2 3 2 2" xfId="2665" xr:uid="{00000000-0005-0000-0000-0000790A0000}"/>
    <cellStyle name="Normal 56 2 3 2 2 2" xfId="4354" xr:uid="{00000000-0005-0000-0000-000013110000}"/>
    <cellStyle name="Normal 56 2 3 2 2 2 2" xfId="14427" xr:uid="{00000000-0005-0000-0000-00006C380000}"/>
    <cellStyle name="Normal 56 2 3 2 2 2 2 3" xfId="29522" xr:uid="{00000000-0005-0000-0000-000066730000}"/>
    <cellStyle name="Normal 56 2 3 2 2 2 3" xfId="9407" xr:uid="{00000000-0005-0000-0000-0000D0240000}"/>
    <cellStyle name="Normal 56 2 3 2 2 2 3 3" xfId="24505" xr:uid="{00000000-0005-0000-0000-0000CD5F0000}"/>
    <cellStyle name="Normal 56 2 3 2 2 2 5" xfId="19492" xr:uid="{00000000-0005-0000-0000-0000384C0000}"/>
    <cellStyle name="Normal 56 2 3 2 2 3" xfId="6046" xr:uid="{00000000-0005-0000-0000-0000AF170000}"/>
    <cellStyle name="Normal 56 2 3 2 2 3 2" xfId="16098" xr:uid="{00000000-0005-0000-0000-0000F33E0000}"/>
    <cellStyle name="Normal 56 2 3 2 2 3 2 3" xfId="31193" xr:uid="{00000000-0005-0000-0000-0000ED790000}"/>
    <cellStyle name="Normal 56 2 3 2 2 3 3" xfId="11078" xr:uid="{00000000-0005-0000-0000-0000572B0000}"/>
    <cellStyle name="Normal 56 2 3 2 2 3 3 3" xfId="26176" xr:uid="{00000000-0005-0000-0000-000054660000}"/>
    <cellStyle name="Normal 56 2 3 2 2 3 5" xfId="21163" xr:uid="{00000000-0005-0000-0000-0000BF520000}"/>
    <cellStyle name="Normal 56 2 3 2 2 4" xfId="12756" xr:uid="{00000000-0005-0000-0000-0000E5310000}"/>
    <cellStyle name="Normal 56 2 3 2 2 4 3" xfId="27851" xr:uid="{00000000-0005-0000-0000-0000DF6C0000}"/>
    <cellStyle name="Normal 56 2 3 2 2 5" xfId="7735" xr:uid="{00000000-0005-0000-0000-0000481E0000}"/>
    <cellStyle name="Normal 56 2 3 2 2 5 3" xfId="22834" xr:uid="{00000000-0005-0000-0000-000046590000}"/>
    <cellStyle name="Normal 56 2 3 2 2 7" xfId="17821" xr:uid="{00000000-0005-0000-0000-0000B1450000}"/>
    <cellStyle name="Normal 56 2 3 2 3" xfId="3517" xr:uid="{00000000-0005-0000-0000-0000CE0D0000}"/>
    <cellStyle name="Normal 56 2 3 2 3 2" xfId="13591" xr:uid="{00000000-0005-0000-0000-000028350000}"/>
    <cellStyle name="Normal 56 2 3 2 3 2 3" xfId="28686" xr:uid="{00000000-0005-0000-0000-000022700000}"/>
    <cellStyle name="Normal 56 2 3 2 3 3" xfId="8571" xr:uid="{00000000-0005-0000-0000-00008C210000}"/>
    <cellStyle name="Normal 56 2 3 2 3 3 3" xfId="23669" xr:uid="{00000000-0005-0000-0000-0000895C0000}"/>
    <cellStyle name="Normal 56 2 3 2 3 5" xfId="18656" xr:uid="{00000000-0005-0000-0000-0000F4480000}"/>
    <cellStyle name="Normal 56 2 3 2 4" xfId="5210" xr:uid="{00000000-0005-0000-0000-00006B140000}"/>
    <cellStyle name="Normal 56 2 3 2 4 2" xfId="15262" xr:uid="{00000000-0005-0000-0000-0000AF3B0000}"/>
    <cellStyle name="Normal 56 2 3 2 4 2 3" xfId="30357" xr:uid="{00000000-0005-0000-0000-0000A9760000}"/>
    <cellStyle name="Normal 56 2 3 2 4 3" xfId="10242" xr:uid="{00000000-0005-0000-0000-000013280000}"/>
    <cellStyle name="Normal 56 2 3 2 4 3 3" xfId="25340" xr:uid="{00000000-0005-0000-0000-000010630000}"/>
    <cellStyle name="Normal 56 2 3 2 4 5" xfId="20327" xr:uid="{00000000-0005-0000-0000-00007B4F0000}"/>
    <cellStyle name="Normal 56 2 3 2 5" xfId="11920" xr:uid="{00000000-0005-0000-0000-0000A12E0000}"/>
    <cellStyle name="Normal 56 2 3 2 5 3" xfId="27015" xr:uid="{00000000-0005-0000-0000-00009B690000}"/>
    <cellStyle name="Normal 56 2 3 2 6" xfId="6899" xr:uid="{00000000-0005-0000-0000-0000041B0000}"/>
    <cellStyle name="Normal 56 2 3 2 6 3" xfId="21998" xr:uid="{00000000-0005-0000-0000-000002560000}"/>
    <cellStyle name="Normal 56 2 3 2 8" xfId="16985" xr:uid="{00000000-0005-0000-0000-00006D420000}"/>
    <cellStyle name="Normal 56 2 3 3" xfId="2247" xr:uid="{00000000-0005-0000-0000-0000D7080000}"/>
    <cellStyle name="Normal 56 2 3 3 2" xfId="3936" xr:uid="{00000000-0005-0000-0000-0000710F0000}"/>
    <cellStyle name="Normal 56 2 3 3 2 2" xfId="14009" xr:uid="{00000000-0005-0000-0000-0000CA360000}"/>
    <cellStyle name="Normal 56 2 3 3 2 2 3" xfId="29104" xr:uid="{00000000-0005-0000-0000-0000C4710000}"/>
    <cellStyle name="Normal 56 2 3 3 2 3" xfId="8989" xr:uid="{00000000-0005-0000-0000-00002E230000}"/>
    <cellStyle name="Normal 56 2 3 3 2 3 3" xfId="24087" xr:uid="{00000000-0005-0000-0000-00002B5E0000}"/>
    <cellStyle name="Normal 56 2 3 3 2 5" xfId="19074" xr:uid="{00000000-0005-0000-0000-0000964A0000}"/>
    <cellStyle name="Normal 56 2 3 3 3" xfId="5628" xr:uid="{00000000-0005-0000-0000-00000D160000}"/>
    <cellStyle name="Normal 56 2 3 3 3 2" xfId="15680" xr:uid="{00000000-0005-0000-0000-0000513D0000}"/>
    <cellStyle name="Normal 56 2 3 3 3 2 3" xfId="30775" xr:uid="{00000000-0005-0000-0000-00004B780000}"/>
    <cellStyle name="Normal 56 2 3 3 3 3" xfId="10660" xr:uid="{00000000-0005-0000-0000-0000B5290000}"/>
    <cellStyle name="Normal 56 2 3 3 3 3 3" xfId="25758" xr:uid="{00000000-0005-0000-0000-0000B2640000}"/>
    <cellStyle name="Normal 56 2 3 3 3 5" xfId="20745" xr:uid="{00000000-0005-0000-0000-00001D510000}"/>
    <cellStyle name="Normal 56 2 3 3 4" xfId="12338" xr:uid="{00000000-0005-0000-0000-000043300000}"/>
    <cellStyle name="Normal 56 2 3 3 4 3" xfId="27433" xr:uid="{00000000-0005-0000-0000-00003D6B0000}"/>
    <cellStyle name="Normal 56 2 3 3 5" xfId="7317" xr:uid="{00000000-0005-0000-0000-0000A61C0000}"/>
    <cellStyle name="Normal 56 2 3 3 5 3" xfId="22416" xr:uid="{00000000-0005-0000-0000-0000A4570000}"/>
    <cellStyle name="Normal 56 2 3 3 7" xfId="17403" xr:uid="{00000000-0005-0000-0000-00000F440000}"/>
    <cellStyle name="Normal 56 2 3 4" xfId="3099" xr:uid="{00000000-0005-0000-0000-00002C0C0000}"/>
    <cellStyle name="Normal 56 2 3 4 2" xfId="13173" xr:uid="{00000000-0005-0000-0000-000086330000}"/>
    <cellStyle name="Normal 56 2 3 4 2 3" xfId="28268" xr:uid="{00000000-0005-0000-0000-0000806E0000}"/>
    <cellStyle name="Normal 56 2 3 4 3" xfId="8153" xr:uid="{00000000-0005-0000-0000-0000EA1F0000}"/>
    <cellStyle name="Normal 56 2 3 4 3 3" xfId="23251" xr:uid="{00000000-0005-0000-0000-0000E75A0000}"/>
    <cellStyle name="Normal 56 2 3 4 5" xfId="18238" xr:uid="{00000000-0005-0000-0000-000052470000}"/>
    <cellStyle name="Normal 56 2 3 5" xfId="4792" xr:uid="{00000000-0005-0000-0000-0000C9120000}"/>
    <cellStyle name="Normal 56 2 3 5 2" xfId="14844" xr:uid="{00000000-0005-0000-0000-00000D3A0000}"/>
    <cellStyle name="Normal 56 2 3 5 2 3" xfId="29939" xr:uid="{00000000-0005-0000-0000-000007750000}"/>
    <cellStyle name="Normal 56 2 3 5 3" xfId="9824" xr:uid="{00000000-0005-0000-0000-000071260000}"/>
    <cellStyle name="Normal 56 2 3 5 3 3" xfId="24922" xr:uid="{00000000-0005-0000-0000-00006E610000}"/>
    <cellStyle name="Normal 56 2 3 5 5" xfId="19909" xr:uid="{00000000-0005-0000-0000-0000D94D0000}"/>
    <cellStyle name="Normal 56 2 3 6" xfId="11502" xr:uid="{00000000-0005-0000-0000-0000FF2C0000}"/>
    <cellStyle name="Normal 56 2 3 6 3" xfId="26597" xr:uid="{00000000-0005-0000-0000-0000F9670000}"/>
    <cellStyle name="Normal 56 2 3 7" xfId="6481" xr:uid="{00000000-0005-0000-0000-000062190000}"/>
    <cellStyle name="Normal 56 2 3 7 3" xfId="21580" xr:uid="{00000000-0005-0000-0000-000060540000}"/>
    <cellStyle name="Normal 56 2 3 9" xfId="16567" xr:uid="{00000000-0005-0000-0000-0000CB400000}"/>
    <cellStyle name="Normal 56 2 4" xfId="1618" xr:uid="{00000000-0005-0000-0000-000062060000}"/>
    <cellStyle name="Normal 56 2 4 2" xfId="2457" xr:uid="{00000000-0005-0000-0000-0000A9090000}"/>
    <cellStyle name="Normal 56 2 4 2 2" xfId="4146" xr:uid="{00000000-0005-0000-0000-000043100000}"/>
    <cellStyle name="Normal 56 2 4 2 2 2" xfId="14219" xr:uid="{00000000-0005-0000-0000-00009C370000}"/>
    <cellStyle name="Normal 56 2 4 2 2 2 3" xfId="29314" xr:uid="{00000000-0005-0000-0000-000096720000}"/>
    <cellStyle name="Normal 56 2 4 2 2 3" xfId="9199" xr:uid="{00000000-0005-0000-0000-000000240000}"/>
    <cellStyle name="Normal 56 2 4 2 2 3 3" xfId="24297" xr:uid="{00000000-0005-0000-0000-0000FD5E0000}"/>
    <cellStyle name="Normal 56 2 4 2 2 5" xfId="19284" xr:uid="{00000000-0005-0000-0000-0000684B0000}"/>
    <cellStyle name="Normal 56 2 4 2 3" xfId="5838" xr:uid="{00000000-0005-0000-0000-0000DF160000}"/>
    <cellStyle name="Normal 56 2 4 2 3 2" xfId="15890" xr:uid="{00000000-0005-0000-0000-0000233E0000}"/>
    <cellStyle name="Normal 56 2 4 2 3 2 3" xfId="30985" xr:uid="{00000000-0005-0000-0000-00001D790000}"/>
    <cellStyle name="Normal 56 2 4 2 3 3" xfId="10870" xr:uid="{00000000-0005-0000-0000-0000872A0000}"/>
    <cellStyle name="Normal 56 2 4 2 3 3 3" xfId="25968" xr:uid="{00000000-0005-0000-0000-000084650000}"/>
    <cellStyle name="Normal 56 2 4 2 3 5" xfId="20955" xr:uid="{00000000-0005-0000-0000-0000EF510000}"/>
    <cellStyle name="Normal 56 2 4 2 4" xfId="12548" xr:uid="{00000000-0005-0000-0000-000015310000}"/>
    <cellStyle name="Normal 56 2 4 2 4 3" xfId="27643" xr:uid="{00000000-0005-0000-0000-00000F6C0000}"/>
    <cellStyle name="Normal 56 2 4 2 5" xfId="7527" xr:uid="{00000000-0005-0000-0000-0000781D0000}"/>
    <cellStyle name="Normal 56 2 4 2 5 3" xfId="22626" xr:uid="{00000000-0005-0000-0000-000076580000}"/>
    <cellStyle name="Normal 56 2 4 2 7" xfId="17613" xr:uid="{00000000-0005-0000-0000-0000E1440000}"/>
    <cellStyle name="Normal 56 2 4 3" xfId="3309" xr:uid="{00000000-0005-0000-0000-0000FE0C0000}"/>
    <cellStyle name="Normal 56 2 4 3 2" xfId="13383" xr:uid="{00000000-0005-0000-0000-000058340000}"/>
    <cellStyle name="Normal 56 2 4 3 2 3" xfId="28478" xr:uid="{00000000-0005-0000-0000-0000526F0000}"/>
    <cellStyle name="Normal 56 2 4 3 3" xfId="8363" xr:uid="{00000000-0005-0000-0000-0000BC200000}"/>
    <cellStyle name="Normal 56 2 4 3 3 3" xfId="23461" xr:uid="{00000000-0005-0000-0000-0000B95B0000}"/>
    <cellStyle name="Normal 56 2 4 3 5" xfId="18448" xr:uid="{00000000-0005-0000-0000-000024480000}"/>
    <cellStyle name="Normal 56 2 4 4" xfId="5002" xr:uid="{00000000-0005-0000-0000-00009B130000}"/>
    <cellStyle name="Normal 56 2 4 4 2" xfId="15054" xr:uid="{00000000-0005-0000-0000-0000DF3A0000}"/>
    <cellStyle name="Normal 56 2 4 4 2 3" xfId="30149" xr:uid="{00000000-0005-0000-0000-0000D9750000}"/>
    <cellStyle name="Normal 56 2 4 4 3" xfId="10034" xr:uid="{00000000-0005-0000-0000-000043270000}"/>
    <cellStyle name="Normal 56 2 4 4 3 3" xfId="25132" xr:uid="{00000000-0005-0000-0000-000040620000}"/>
    <cellStyle name="Normal 56 2 4 4 5" xfId="20119" xr:uid="{00000000-0005-0000-0000-0000AB4E0000}"/>
    <cellStyle name="Normal 56 2 4 5" xfId="11712" xr:uid="{00000000-0005-0000-0000-0000D12D0000}"/>
    <cellStyle name="Normal 56 2 4 5 3" xfId="26807" xr:uid="{00000000-0005-0000-0000-0000CB680000}"/>
    <cellStyle name="Normal 56 2 4 6" xfId="6691" xr:uid="{00000000-0005-0000-0000-0000341A0000}"/>
    <cellStyle name="Normal 56 2 4 6 3" xfId="21790" xr:uid="{00000000-0005-0000-0000-000032550000}"/>
    <cellStyle name="Normal 56 2 4 8" xfId="16777" xr:uid="{00000000-0005-0000-0000-00009D410000}"/>
    <cellStyle name="Normal 56 2 5" xfId="2039" xr:uid="{00000000-0005-0000-0000-000007080000}"/>
    <cellStyle name="Normal 56 2 5 2" xfId="3728" xr:uid="{00000000-0005-0000-0000-0000A10E0000}"/>
    <cellStyle name="Normal 56 2 5 2 2" xfId="13801" xr:uid="{00000000-0005-0000-0000-0000FA350000}"/>
    <cellStyle name="Normal 56 2 5 2 2 3" xfId="28896" xr:uid="{00000000-0005-0000-0000-0000F4700000}"/>
    <cellStyle name="Normal 56 2 5 2 3" xfId="8781" xr:uid="{00000000-0005-0000-0000-00005E220000}"/>
    <cellStyle name="Normal 56 2 5 2 3 3" xfId="23879" xr:uid="{00000000-0005-0000-0000-00005B5D0000}"/>
    <cellStyle name="Normal 56 2 5 2 5" xfId="18866" xr:uid="{00000000-0005-0000-0000-0000C6490000}"/>
    <cellStyle name="Normal 56 2 5 3" xfId="5420" xr:uid="{00000000-0005-0000-0000-00003D150000}"/>
    <cellStyle name="Normal 56 2 5 3 2" xfId="15472" xr:uid="{00000000-0005-0000-0000-0000813C0000}"/>
    <cellStyle name="Normal 56 2 5 3 2 3" xfId="30567" xr:uid="{00000000-0005-0000-0000-00007B770000}"/>
    <cellStyle name="Normal 56 2 5 3 3" xfId="10452" xr:uid="{00000000-0005-0000-0000-0000E5280000}"/>
    <cellStyle name="Normal 56 2 5 3 3 3" xfId="25550" xr:uid="{00000000-0005-0000-0000-0000E2630000}"/>
    <cellStyle name="Normal 56 2 5 3 5" xfId="20537" xr:uid="{00000000-0005-0000-0000-00004D500000}"/>
    <cellStyle name="Normal 56 2 5 4" xfId="12130" xr:uid="{00000000-0005-0000-0000-0000732F0000}"/>
    <cellStyle name="Normal 56 2 5 4 3" xfId="27225" xr:uid="{00000000-0005-0000-0000-00006D6A0000}"/>
    <cellStyle name="Normal 56 2 5 5" xfId="7109" xr:uid="{00000000-0005-0000-0000-0000D61B0000}"/>
    <cellStyle name="Normal 56 2 5 5 3" xfId="22208" xr:uid="{00000000-0005-0000-0000-0000D4560000}"/>
    <cellStyle name="Normal 56 2 5 7" xfId="17195" xr:uid="{00000000-0005-0000-0000-00003F430000}"/>
    <cellStyle name="Normal 56 2 6" xfId="2891" xr:uid="{00000000-0005-0000-0000-00005C0B0000}"/>
    <cellStyle name="Normal 56 2 6 2" xfId="12965" xr:uid="{00000000-0005-0000-0000-0000B6320000}"/>
    <cellStyle name="Normal 56 2 6 2 3" xfId="28060" xr:uid="{00000000-0005-0000-0000-0000B06D0000}"/>
    <cellStyle name="Normal 56 2 6 3" xfId="7945" xr:uid="{00000000-0005-0000-0000-00001A1F0000}"/>
    <cellStyle name="Normal 56 2 6 3 3" xfId="23043" xr:uid="{00000000-0005-0000-0000-0000175A0000}"/>
    <cellStyle name="Normal 56 2 6 5" xfId="18030" xr:uid="{00000000-0005-0000-0000-000082460000}"/>
    <cellStyle name="Normal 56 2 7" xfId="4584" xr:uid="{00000000-0005-0000-0000-0000F9110000}"/>
    <cellStyle name="Normal 56 2 7 2" xfId="14636" xr:uid="{00000000-0005-0000-0000-00003D390000}"/>
    <cellStyle name="Normal 56 2 7 2 3" xfId="29731" xr:uid="{00000000-0005-0000-0000-000037740000}"/>
    <cellStyle name="Normal 56 2 7 3" xfId="9616" xr:uid="{00000000-0005-0000-0000-0000A1250000}"/>
    <cellStyle name="Normal 56 2 7 3 3" xfId="24714" xr:uid="{00000000-0005-0000-0000-00009E600000}"/>
    <cellStyle name="Normal 56 2 7 5" xfId="19701" xr:uid="{00000000-0005-0000-0000-0000094D0000}"/>
    <cellStyle name="Normal 56 2 8" xfId="11294" xr:uid="{00000000-0005-0000-0000-00002F2C0000}"/>
    <cellStyle name="Normal 56 2 8 3" xfId="26389" xr:uid="{00000000-0005-0000-0000-000029670000}"/>
    <cellStyle name="Normal 56 2 9" xfId="6273" xr:uid="{00000000-0005-0000-0000-000092180000}"/>
    <cellStyle name="Normal 56 2 9 3" xfId="21372" xr:uid="{00000000-0005-0000-0000-000090530000}"/>
    <cellStyle name="Normal 56 3" xfId="1238" xr:uid="{00000000-0005-0000-0000-0000E6040000}"/>
    <cellStyle name="Normal 56 3 10" xfId="16411" xr:uid="{00000000-0005-0000-0000-00002F400000}"/>
    <cellStyle name="Normal 56 3 2" xfId="1457" xr:uid="{00000000-0005-0000-0000-0000C1050000}"/>
    <cellStyle name="Normal 56 3 2 2" xfId="1878" xr:uid="{00000000-0005-0000-0000-000066070000}"/>
    <cellStyle name="Normal 56 3 2 2 2" xfId="2717" xr:uid="{00000000-0005-0000-0000-0000AD0A0000}"/>
    <cellStyle name="Normal 56 3 2 2 2 2" xfId="4406" xr:uid="{00000000-0005-0000-0000-000047110000}"/>
    <cellStyle name="Normal 56 3 2 2 2 2 2" xfId="14479" xr:uid="{00000000-0005-0000-0000-0000A0380000}"/>
    <cellStyle name="Normal 56 3 2 2 2 2 2 3" xfId="29574" xr:uid="{00000000-0005-0000-0000-00009A730000}"/>
    <cellStyle name="Normal 56 3 2 2 2 2 3" xfId="9459" xr:uid="{00000000-0005-0000-0000-000004250000}"/>
    <cellStyle name="Normal 56 3 2 2 2 2 3 3" xfId="24557" xr:uid="{00000000-0005-0000-0000-000001600000}"/>
    <cellStyle name="Normal 56 3 2 2 2 2 5" xfId="19544" xr:uid="{00000000-0005-0000-0000-00006C4C0000}"/>
    <cellStyle name="Normal 56 3 2 2 2 3" xfId="6098" xr:uid="{00000000-0005-0000-0000-0000E3170000}"/>
    <cellStyle name="Normal 56 3 2 2 2 3 2" xfId="16150" xr:uid="{00000000-0005-0000-0000-0000273F0000}"/>
    <cellStyle name="Normal 56 3 2 2 2 3 2 3" xfId="31245" xr:uid="{00000000-0005-0000-0000-0000217A0000}"/>
    <cellStyle name="Normal 56 3 2 2 2 3 3" xfId="11130" xr:uid="{00000000-0005-0000-0000-00008B2B0000}"/>
    <cellStyle name="Normal 56 3 2 2 2 3 3 3" xfId="26228" xr:uid="{00000000-0005-0000-0000-000088660000}"/>
    <cellStyle name="Normal 56 3 2 2 2 3 5" xfId="21215" xr:uid="{00000000-0005-0000-0000-0000F3520000}"/>
    <cellStyle name="Normal 56 3 2 2 2 4" xfId="12808" xr:uid="{00000000-0005-0000-0000-000019320000}"/>
    <cellStyle name="Normal 56 3 2 2 2 4 3" xfId="27903" xr:uid="{00000000-0005-0000-0000-0000136D0000}"/>
    <cellStyle name="Normal 56 3 2 2 2 5" xfId="7787" xr:uid="{00000000-0005-0000-0000-00007C1E0000}"/>
    <cellStyle name="Normal 56 3 2 2 2 5 3" xfId="22886" xr:uid="{00000000-0005-0000-0000-00007A590000}"/>
    <cellStyle name="Normal 56 3 2 2 2 7" xfId="17873" xr:uid="{00000000-0005-0000-0000-0000E5450000}"/>
    <cellStyle name="Normal 56 3 2 2 3" xfId="3569" xr:uid="{00000000-0005-0000-0000-0000020E0000}"/>
    <cellStyle name="Normal 56 3 2 2 3 2" xfId="13643" xr:uid="{00000000-0005-0000-0000-00005C350000}"/>
    <cellStyle name="Normal 56 3 2 2 3 2 3" xfId="28738" xr:uid="{00000000-0005-0000-0000-000056700000}"/>
    <cellStyle name="Normal 56 3 2 2 3 3" xfId="8623" xr:uid="{00000000-0005-0000-0000-0000C0210000}"/>
    <cellStyle name="Normal 56 3 2 2 3 3 3" xfId="23721" xr:uid="{00000000-0005-0000-0000-0000BD5C0000}"/>
    <cellStyle name="Normal 56 3 2 2 3 5" xfId="18708" xr:uid="{00000000-0005-0000-0000-000028490000}"/>
    <cellStyle name="Normal 56 3 2 2 4" xfId="5262" xr:uid="{00000000-0005-0000-0000-00009F140000}"/>
    <cellStyle name="Normal 56 3 2 2 4 2" xfId="15314" xr:uid="{00000000-0005-0000-0000-0000E33B0000}"/>
    <cellStyle name="Normal 56 3 2 2 4 2 3" xfId="30409" xr:uid="{00000000-0005-0000-0000-0000DD760000}"/>
    <cellStyle name="Normal 56 3 2 2 4 3" xfId="10294" xr:uid="{00000000-0005-0000-0000-000047280000}"/>
    <cellStyle name="Normal 56 3 2 2 4 3 3" xfId="25392" xr:uid="{00000000-0005-0000-0000-000044630000}"/>
    <cellStyle name="Normal 56 3 2 2 4 5" xfId="20379" xr:uid="{00000000-0005-0000-0000-0000AF4F0000}"/>
    <cellStyle name="Normal 56 3 2 2 5" xfId="11972" xr:uid="{00000000-0005-0000-0000-0000D52E0000}"/>
    <cellStyle name="Normal 56 3 2 2 5 3" xfId="27067" xr:uid="{00000000-0005-0000-0000-0000CF690000}"/>
    <cellStyle name="Normal 56 3 2 2 6" xfId="6951" xr:uid="{00000000-0005-0000-0000-0000381B0000}"/>
    <cellStyle name="Normal 56 3 2 2 6 3" xfId="22050" xr:uid="{00000000-0005-0000-0000-000036560000}"/>
    <cellStyle name="Normal 56 3 2 2 8" xfId="17037" xr:uid="{00000000-0005-0000-0000-0000A1420000}"/>
    <cellStyle name="Normal 56 3 2 3" xfId="2299" xr:uid="{00000000-0005-0000-0000-00000B090000}"/>
    <cellStyle name="Normal 56 3 2 3 2" xfId="3988" xr:uid="{00000000-0005-0000-0000-0000A50F0000}"/>
    <cellStyle name="Normal 56 3 2 3 2 2" xfId="14061" xr:uid="{00000000-0005-0000-0000-0000FE360000}"/>
    <cellStyle name="Normal 56 3 2 3 2 2 3" xfId="29156" xr:uid="{00000000-0005-0000-0000-0000F8710000}"/>
    <cellStyle name="Normal 56 3 2 3 2 3" xfId="9041" xr:uid="{00000000-0005-0000-0000-000062230000}"/>
    <cellStyle name="Normal 56 3 2 3 2 3 3" xfId="24139" xr:uid="{00000000-0005-0000-0000-00005F5E0000}"/>
    <cellStyle name="Normal 56 3 2 3 2 5" xfId="19126" xr:uid="{00000000-0005-0000-0000-0000CA4A0000}"/>
    <cellStyle name="Normal 56 3 2 3 3" xfId="5680" xr:uid="{00000000-0005-0000-0000-000041160000}"/>
    <cellStyle name="Normal 56 3 2 3 3 2" xfId="15732" xr:uid="{00000000-0005-0000-0000-0000853D0000}"/>
    <cellStyle name="Normal 56 3 2 3 3 2 3" xfId="30827" xr:uid="{00000000-0005-0000-0000-00007F780000}"/>
    <cellStyle name="Normal 56 3 2 3 3 3" xfId="10712" xr:uid="{00000000-0005-0000-0000-0000E9290000}"/>
    <cellStyle name="Normal 56 3 2 3 3 3 3" xfId="25810" xr:uid="{00000000-0005-0000-0000-0000E6640000}"/>
    <cellStyle name="Normal 56 3 2 3 3 5" xfId="20797" xr:uid="{00000000-0005-0000-0000-000051510000}"/>
    <cellStyle name="Normal 56 3 2 3 4" xfId="12390" xr:uid="{00000000-0005-0000-0000-000077300000}"/>
    <cellStyle name="Normal 56 3 2 3 4 3" xfId="27485" xr:uid="{00000000-0005-0000-0000-0000716B0000}"/>
    <cellStyle name="Normal 56 3 2 3 5" xfId="7369" xr:uid="{00000000-0005-0000-0000-0000DA1C0000}"/>
    <cellStyle name="Normal 56 3 2 3 5 3" xfId="22468" xr:uid="{00000000-0005-0000-0000-0000D8570000}"/>
    <cellStyle name="Normal 56 3 2 3 7" xfId="17455" xr:uid="{00000000-0005-0000-0000-000043440000}"/>
    <cellStyle name="Normal 56 3 2 4" xfId="3151" xr:uid="{00000000-0005-0000-0000-0000600C0000}"/>
    <cellStyle name="Normal 56 3 2 4 2" xfId="13225" xr:uid="{00000000-0005-0000-0000-0000BA330000}"/>
    <cellStyle name="Normal 56 3 2 4 2 3" xfId="28320" xr:uid="{00000000-0005-0000-0000-0000B46E0000}"/>
    <cellStyle name="Normal 56 3 2 4 3" xfId="8205" xr:uid="{00000000-0005-0000-0000-00001E200000}"/>
    <cellStyle name="Normal 56 3 2 4 3 3" xfId="23303" xr:uid="{00000000-0005-0000-0000-00001B5B0000}"/>
    <cellStyle name="Normal 56 3 2 4 5" xfId="18290" xr:uid="{00000000-0005-0000-0000-000086470000}"/>
    <cellStyle name="Normal 56 3 2 5" xfId="4844" xr:uid="{00000000-0005-0000-0000-0000FD120000}"/>
    <cellStyle name="Normal 56 3 2 5 2" xfId="14896" xr:uid="{00000000-0005-0000-0000-0000413A0000}"/>
    <cellStyle name="Normal 56 3 2 5 2 3" xfId="29991" xr:uid="{00000000-0005-0000-0000-00003B750000}"/>
    <cellStyle name="Normal 56 3 2 5 3" xfId="9876" xr:uid="{00000000-0005-0000-0000-0000A5260000}"/>
    <cellStyle name="Normal 56 3 2 5 3 3" xfId="24974" xr:uid="{00000000-0005-0000-0000-0000A2610000}"/>
    <cellStyle name="Normal 56 3 2 5 5" xfId="19961" xr:uid="{00000000-0005-0000-0000-00000D4E0000}"/>
    <cellStyle name="Normal 56 3 2 6" xfId="11554" xr:uid="{00000000-0005-0000-0000-0000332D0000}"/>
    <cellStyle name="Normal 56 3 2 6 3" xfId="26649" xr:uid="{00000000-0005-0000-0000-00002D680000}"/>
    <cellStyle name="Normal 56 3 2 7" xfId="6533" xr:uid="{00000000-0005-0000-0000-000096190000}"/>
    <cellStyle name="Normal 56 3 2 7 3" xfId="21632" xr:uid="{00000000-0005-0000-0000-000094540000}"/>
    <cellStyle name="Normal 56 3 2 9" xfId="16619" xr:uid="{00000000-0005-0000-0000-0000FF400000}"/>
    <cellStyle name="Normal 56 3 3" xfId="1670" xr:uid="{00000000-0005-0000-0000-000096060000}"/>
    <cellStyle name="Normal 56 3 3 2" xfId="2509" xr:uid="{00000000-0005-0000-0000-0000DD090000}"/>
    <cellStyle name="Normal 56 3 3 2 2" xfId="4198" xr:uid="{00000000-0005-0000-0000-000077100000}"/>
    <cellStyle name="Normal 56 3 3 2 2 2" xfId="14271" xr:uid="{00000000-0005-0000-0000-0000D0370000}"/>
    <cellStyle name="Normal 56 3 3 2 2 2 3" xfId="29366" xr:uid="{00000000-0005-0000-0000-0000CA720000}"/>
    <cellStyle name="Normal 56 3 3 2 2 3" xfId="9251" xr:uid="{00000000-0005-0000-0000-000034240000}"/>
    <cellStyle name="Normal 56 3 3 2 2 3 3" xfId="24349" xr:uid="{00000000-0005-0000-0000-0000315F0000}"/>
    <cellStyle name="Normal 56 3 3 2 2 5" xfId="19336" xr:uid="{00000000-0005-0000-0000-00009C4B0000}"/>
    <cellStyle name="Normal 56 3 3 2 3" xfId="5890" xr:uid="{00000000-0005-0000-0000-000013170000}"/>
    <cellStyle name="Normal 56 3 3 2 3 2" xfId="15942" xr:uid="{00000000-0005-0000-0000-0000573E0000}"/>
    <cellStyle name="Normal 56 3 3 2 3 2 3" xfId="31037" xr:uid="{00000000-0005-0000-0000-000051790000}"/>
    <cellStyle name="Normal 56 3 3 2 3 3" xfId="10922" xr:uid="{00000000-0005-0000-0000-0000BB2A0000}"/>
    <cellStyle name="Normal 56 3 3 2 3 3 3" xfId="26020" xr:uid="{00000000-0005-0000-0000-0000B8650000}"/>
    <cellStyle name="Normal 56 3 3 2 3 5" xfId="21007" xr:uid="{00000000-0005-0000-0000-000023520000}"/>
    <cellStyle name="Normal 56 3 3 2 4" xfId="12600" xr:uid="{00000000-0005-0000-0000-000049310000}"/>
    <cellStyle name="Normal 56 3 3 2 4 3" xfId="27695" xr:uid="{00000000-0005-0000-0000-0000436C0000}"/>
    <cellStyle name="Normal 56 3 3 2 5" xfId="7579" xr:uid="{00000000-0005-0000-0000-0000AC1D0000}"/>
    <cellStyle name="Normal 56 3 3 2 5 3" xfId="22678" xr:uid="{00000000-0005-0000-0000-0000AA580000}"/>
    <cellStyle name="Normal 56 3 3 2 7" xfId="17665" xr:uid="{00000000-0005-0000-0000-000015450000}"/>
    <cellStyle name="Normal 56 3 3 3" xfId="3361" xr:uid="{00000000-0005-0000-0000-0000320D0000}"/>
    <cellStyle name="Normal 56 3 3 3 2" xfId="13435" xr:uid="{00000000-0005-0000-0000-00008C340000}"/>
    <cellStyle name="Normal 56 3 3 3 2 3" xfId="28530" xr:uid="{00000000-0005-0000-0000-0000866F0000}"/>
    <cellStyle name="Normal 56 3 3 3 3" xfId="8415" xr:uid="{00000000-0005-0000-0000-0000F0200000}"/>
    <cellStyle name="Normal 56 3 3 3 3 3" xfId="23513" xr:uid="{00000000-0005-0000-0000-0000ED5B0000}"/>
    <cellStyle name="Normal 56 3 3 3 5" xfId="18500" xr:uid="{00000000-0005-0000-0000-000058480000}"/>
    <cellStyle name="Normal 56 3 3 4" xfId="5054" xr:uid="{00000000-0005-0000-0000-0000CF130000}"/>
    <cellStyle name="Normal 56 3 3 4 2" xfId="15106" xr:uid="{00000000-0005-0000-0000-0000133B0000}"/>
    <cellStyle name="Normal 56 3 3 4 2 3" xfId="30201" xr:uid="{00000000-0005-0000-0000-00000D760000}"/>
    <cellStyle name="Normal 56 3 3 4 3" xfId="10086" xr:uid="{00000000-0005-0000-0000-000077270000}"/>
    <cellStyle name="Normal 56 3 3 4 3 3" xfId="25184" xr:uid="{00000000-0005-0000-0000-000074620000}"/>
    <cellStyle name="Normal 56 3 3 4 5" xfId="20171" xr:uid="{00000000-0005-0000-0000-0000DF4E0000}"/>
    <cellStyle name="Normal 56 3 3 5" xfId="11764" xr:uid="{00000000-0005-0000-0000-0000052E0000}"/>
    <cellStyle name="Normal 56 3 3 5 3" xfId="26859" xr:uid="{00000000-0005-0000-0000-0000FF680000}"/>
    <cellStyle name="Normal 56 3 3 6" xfId="6743" xr:uid="{00000000-0005-0000-0000-0000681A0000}"/>
    <cellStyle name="Normal 56 3 3 6 3" xfId="21842" xr:uid="{00000000-0005-0000-0000-000066550000}"/>
    <cellStyle name="Normal 56 3 3 8" xfId="16829" xr:uid="{00000000-0005-0000-0000-0000D1410000}"/>
    <cellStyle name="Normal 56 3 4" xfId="2091" xr:uid="{00000000-0005-0000-0000-00003B080000}"/>
    <cellStyle name="Normal 56 3 4 2" xfId="3780" xr:uid="{00000000-0005-0000-0000-0000D50E0000}"/>
    <cellStyle name="Normal 56 3 4 2 2" xfId="13853" xr:uid="{00000000-0005-0000-0000-00002E360000}"/>
    <cellStyle name="Normal 56 3 4 2 2 3" xfId="28948" xr:uid="{00000000-0005-0000-0000-000028710000}"/>
    <cellStyle name="Normal 56 3 4 2 3" xfId="8833" xr:uid="{00000000-0005-0000-0000-000092220000}"/>
    <cellStyle name="Normal 56 3 4 2 3 3" xfId="23931" xr:uid="{00000000-0005-0000-0000-00008F5D0000}"/>
    <cellStyle name="Normal 56 3 4 2 5" xfId="18918" xr:uid="{00000000-0005-0000-0000-0000FA490000}"/>
    <cellStyle name="Normal 56 3 4 3" xfId="5472" xr:uid="{00000000-0005-0000-0000-000071150000}"/>
    <cellStyle name="Normal 56 3 4 3 2" xfId="15524" xr:uid="{00000000-0005-0000-0000-0000B53C0000}"/>
    <cellStyle name="Normal 56 3 4 3 2 3" xfId="30619" xr:uid="{00000000-0005-0000-0000-0000AF770000}"/>
    <cellStyle name="Normal 56 3 4 3 3" xfId="10504" xr:uid="{00000000-0005-0000-0000-000019290000}"/>
    <cellStyle name="Normal 56 3 4 3 3 3" xfId="25602" xr:uid="{00000000-0005-0000-0000-000016640000}"/>
    <cellStyle name="Normal 56 3 4 3 5" xfId="20589" xr:uid="{00000000-0005-0000-0000-000081500000}"/>
    <cellStyle name="Normal 56 3 4 4" xfId="12182" xr:uid="{00000000-0005-0000-0000-0000A72F0000}"/>
    <cellStyle name="Normal 56 3 4 4 3" xfId="27277" xr:uid="{00000000-0005-0000-0000-0000A16A0000}"/>
    <cellStyle name="Normal 56 3 4 5" xfId="7161" xr:uid="{00000000-0005-0000-0000-00000A1C0000}"/>
    <cellStyle name="Normal 56 3 4 5 3" xfId="22260" xr:uid="{00000000-0005-0000-0000-000008570000}"/>
    <cellStyle name="Normal 56 3 4 7" xfId="17247" xr:uid="{00000000-0005-0000-0000-000073430000}"/>
    <cellStyle name="Normal 56 3 5" xfId="2943" xr:uid="{00000000-0005-0000-0000-0000900B0000}"/>
    <cellStyle name="Normal 56 3 5 2" xfId="13017" xr:uid="{00000000-0005-0000-0000-0000EA320000}"/>
    <cellStyle name="Normal 56 3 5 2 3" xfId="28112" xr:uid="{00000000-0005-0000-0000-0000E46D0000}"/>
    <cellStyle name="Normal 56 3 5 3" xfId="7997" xr:uid="{00000000-0005-0000-0000-00004E1F0000}"/>
    <cellStyle name="Normal 56 3 5 3 3" xfId="23095" xr:uid="{00000000-0005-0000-0000-00004B5A0000}"/>
    <cellStyle name="Normal 56 3 5 5" xfId="18082" xr:uid="{00000000-0005-0000-0000-0000B6460000}"/>
    <cellStyle name="Normal 56 3 6" xfId="4636" xr:uid="{00000000-0005-0000-0000-00002D120000}"/>
    <cellStyle name="Normal 56 3 6 2" xfId="14688" xr:uid="{00000000-0005-0000-0000-000071390000}"/>
    <cellStyle name="Normal 56 3 6 2 3" xfId="29783" xr:uid="{00000000-0005-0000-0000-00006B740000}"/>
    <cellStyle name="Normal 56 3 6 3" xfId="9668" xr:uid="{00000000-0005-0000-0000-0000D5250000}"/>
    <cellStyle name="Normal 56 3 6 3 3" xfId="24766" xr:uid="{00000000-0005-0000-0000-0000D2600000}"/>
    <cellStyle name="Normal 56 3 6 5" xfId="19753" xr:uid="{00000000-0005-0000-0000-00003D4D0000}"/>
    <cellStyle name="Normal 56 3 7" xfId="11346" xr:uid="{00000000-0005-0000-0000-0000632C0000}"/>
    <cellStyle name="Normal 56 3 7 3" xfId="26441" xr:uid="{00000000-0005-0000-0000-00005D670000}"/>
    <cellStyle name="Normal 56 3 8" xfId="6325" xr:uid="{00000000-0005-0000-0000-0000C6180000}"/>
    <cellStyle name="Normal 56 3 8 3" xfId="21424" xr:uid="{00000000-0005-0000-0000-0000C4530000}"/>
    <cellStyle name="Normal 56 4" xfId="1351" xr:uid="{00000000-0005-0000-0000-000057050000}"/>
    <cellStyle name="Normal 56 4 2" xfId="1774" xr:uid="{00000000-0005-0000-0000-0000FE060000}"/>
    <cellStyle name="Normal 56 4 2 2" xfId="2613" xr:uid="{00000000-0005-0000-0000-0000450A0000}"/>
    <cellStyle name="Normal 56 4 2 2 2" xfId="4302" xr:uid="{00000000-0005-0000-0000-0000DF100000}"/>
    <cellStyle name="Normal 56 4 2 2 2 2" xfId="14375" xr:uid="{00000000-0005-0000-0000-000038380000}"/>
    <cellStyle name="Normal 56 4 2 2 2 2 3" xfId="29470" xr:uid="{00000000-0005-0000-0000-000032730000}"/>
    <cellStyle name="Normal 56 4 2 2 2 3" xfId="9355" xr:uid="{00000000-0005-0000-0000-00009C240000}"/>
    <cellStyle name="Normal 56 4 2 2 2 3 3" xfId="24453" xr:uid="{00000000-0005-0000-0000-0000995F0000}"/>
    <cellStyle name="Normal 56 4 2 2 2 5" xfId="19440" xr:uid="{00000000-0005-0000-0000-0000044C0000}"/>
    <cellStyle name="Normal 56 4 2 2 3" xfId="5994" xr:uid="{00000000-0005-0000-0000-00007B170000}"/>
    <cellStyle name="Normal 56 4 2 2 3 2" xfId="16046" xr:uid="{00000000-0005-0000-0000-0000BF3E0000}"/>
    <cellStyle name="Normal 56 4 2 2 3 2 3" xfId="31141" xr:uid="{00000000-0005-0000-0000-0000B9790000}"/>
    <cellStyle name="Normal 56 4 2 2 3 3" xfId="11026" xr:uid="{00000000-0005-0000-0000-0000232B0000}"/>
    <cellStyle name="Normal 56 4 2 2 3 3 3" xfId="26124" xr:uid="{00000000-0005-0000-0000-000020660000}"/>
    <cellStyle name="Normal 56 4 2 2 3 5" xfId="21111" xr:uid="{00000000-0005-0000-0000-00008B520000}"/>
    <cellStyle name="Normal 56 4 2 2 4" xfId="12704" xr:uid="{00000000-0005-0000-0000-0000B1310000}"/>
    <cellStyle name="Normal 56 4 2 2 4 3" xfId="27799" xr:uid="{00000000-0005-0000-0000-0000AB6C0000}"/>
    <cellStyle name="Normal 56 4 2 2 5" xfId="7683" xr:uid="{00000000-0005-0000-0000-0000141E0000}"/>
    <cellStyle name="Normal 56 4 2 2 5 3" xfId="22782" xr:uid="{00000000-0005-0000-0000-000012590000}"/>
    <cellStyle name="Normal 56 4 2 2 7" xfId="17769" xr:uid="{00000000-0005-0000-0000-00007D450000}"/>
    <cellStyle name="Normal 56 4 2 3" xfId="3465" xr:uid="{00000000-0005-0000-0000-00009A0D0000}"/>
    <cellStyle name="Normal 56 4 2 3 2" xfId="13539" xr:uid="{00000000-0005-0000-0000-0000F4340000}"/>
    <cellStyle name="Normal 56 4 2 3 2 3" xfId="28634" xr:uid="{00000000-0005-0000-0000-0000EE6F0000}"/>
    <cellStyle name="Normal 56 4 2 3 3" xfId="8519" xr:uid="{00000000-0005-0000-0000-000058210000}"/>
    <cellStyle name="Normal 56 4 2 3 3 3" xfId="23617" xr:uid="{00000000-0005-0000-0000-0000555C0000}"/>
    <cellStyle name="Normal 56 4 2 3 5" xfId="18604" xr:uid="{00000000-0005-0000-0000-0000C0480000}"/>
    <cellStyle name="Normal 56 4 2 4" xfId="5158" xr:uid="{00000000-0005-0000-0000-000037140000}"/>
    <cellStyle name="Normal 56 4 2 4 2" xfId="15210" xr:uid="{00000000-0005-0000-0000-00007B3B0000}"/>
    <cellStyle name="Normal 56 4 2 4 2 3" xfId="30305" xr:uid="{00000000-0005-0000-0000-000075760000}"/>
    <cellStyle name="Normal 56 4 2 4 3" xfId="10190" xr:uid="{00000000-0005-0000-0000-0000DF270000}"/>
    <cellStyle name="Normal 56 4 2 4 3 3" xfId="25288" xr:uid="{00000000-0005-0000-0000-0000DC620000}"/>
    <cellStyle name="Normal 56 4 2 4 5" xfId="20275" xr:uid="{00000000-0005-0000-0000-0000474F0000}"/>
    <cellStyle name="Normal 56 4 2 5" xfId="11868" xr:uid="{00000000-0005-0000-0000-00006D2E0000}"/>
    <cellStyle name="Normal 56 4 2 5 3" xfId="26963" xr:uid="{00000000-0005-0000-0000-000067690000}"/>
    <cellStyle name="Normal 56 4 2 6" xfId="6847" xr:uid="{00000000-0005-0000-0000-0000D01A0000}"/>
    <cellStyle name="Normal 56 4 2 6 3" xfId="21946" xr:uid="{00000000-0005-0000-0000-0000CE550000}"/>
    <cellStyle name="Normal 56 4 2 8" xfId="16933" xr:uid="{00000000-0005-0000-0000-000039420000}"/>
    <cellStyle name="Normal 56 4 3" xfId="2195" xr:uid="{00000000-0005-0000-0000-0000A3080000}"/>
    <cellStyle name="Normal 56 4 3 2" xfId="3884" xr:uid="{00000000-0005-0000-0000-00003D0F0000}"/>
    <cellStyle name="Normal 56 4 3 2 2" xfId="13957" xr:uid="{00000000-0005-0000-0000-000096360000}"/>
    <cellStyle name="Normal 56 4 3 2 2 3" xfId="29052" xr:uid="{00000000-0005-0000-0000-000090710000}"/>
    <cellStyle name="Normal 56 4 3 2 3" xfId="8937" xr:uid="{00000000-0005-0000-0000-0000FA220000}"/>
    <cellStyle name="Normal 56 4 3 2 3 3" xfId="24035" xr:uid="{00000000-0005-0000-0000-0000F75D0000}"/>
    <cellStyle name="Normal 56 4 3 2 5" xfId="19022" xr:uid="{00000000-0005-0000-0000-0000624A0000}"/>
    <cellStyle name="Normal 56 4 3 3" xfId="5576" xr:uid="{00000000-0005-0000-0000-0000D9150000}"/>
    <cellStyle name="Normal 56 4 3 3 2" xfId="15628" xr:uid="{00000000-0005-0000-0000-00001D3D0000}"/>
    <cellStyle name="Normal 56 4 3 3 2 3" xfId="30723" xr:uid="{00000000-0005-0000-0000-000017780000}"/>
    <cellStyle name="Normal 56 4 3 3 3" xfId="10608" xr:uid="{00000000-0005-0000-0000-000081290000}"/>
    <cellStyle name="Normal 56 4 3 3 3 3" xfId="25706" xr:uid="{00000000-0005-0000-0000-00007E640000}"/>
    <cellStyle name="Normal 56 4 3 3 5" xfId="20693" xr:uid="{00000000-0005-0000-0000-0000E9500000}"/>
    <cellStyle name="Normal 56 4 3 4" xfId="12286" xr:uid="{00000000-0005-0000-0000-00000F300000}"/>
    <cellStyle name="Normal 56 4 3 4 3" xfId="27381" xr:uid="{00000000-0005-0000-0000-0000096B0000}"/>
    <cellStyle name="Normal 56 4 3 5" xfId="7265" xr:uid="{00000000-0005-0000-0000-0000721C0000}"/>
    <cellStyle name="Normal 56 4 3 5 3" xfId="22364" xr:uid="{00000000-0005-0000-0000-000070570000}"/>
    <cellStyle name="Normal 56 4 3 7" xfId="17351" xr:uid="{00000000-0005-0000-0000-0000DB430000}"/>
    <cellStyle name="Normal 56 4 4" xfId="3047" xr:uid="{00000000-0005-0000-0000-0000F80B0000}"/>
    <cellStyle name="Normal 56 4 4 2" xfId="13121" xr:uid="{00000000-0005-0000-0000-000052330000}"/>
    <cellStyle name="Normal 56 4 4 2 3" xfId="28216" xr:uid="{00000000-0005-0000-0000-00004C6E0000}"/>
    <cellStyle name="Normal 56 4 4 3" xfId="8101" xr:uid="{00000000-0005-0000-0000-0000B61F0000}"/>
    <cellStyle name="Normal 56 4 4 3 3" xfId="23199" xr:uid="{00000000-0005-0000-0000-0000B35A0000}"/>
    <cellStyle name="Normal 56 4 4 5" xfId="18186" xr:uid="{00000000-0005-0000-0000-00001E470000}"/>
    <cellStyle name="Normal 56 4 5" xfId="4740" xr:uid="{00000000-0005-0000-0000-000095120000}"/>
    <cellStyle name="Normal 56 4 5 2" xfId="14792" xr:uid="{00000000-0005-0000-0000-0000D9390000}"/>
    <cellStyle name="Normal 56 4 5 2 3" xfId="29887" xr:uid="{00000000-0005-0000-0000-0000D3740000}"/>
    <cellStyle name="Normal 56 4 5 3" xfId="9772" xr:uid="{00000000-0005-0000-0000-00003D260000}"/>
    <cellStyle name="Normal 56 4 5 3 3" xfId="24870" xr:uid="{00000000-0005-0000-0000-00003A610000}"/>
    <cellStyle name="Normal 56 4 5 5" xfId="19857" xr:uid="{00000000-0005-0000-0000-0000A54D0000}"/>
    <cellStyle name="Normal 56 4 6" xfId="11450" xr:uid="{00000000-0005-0000-0000-0000CB2C0000}"/>
    <cellStyle name="Normal 56 4 6 3" xfId="26545" xr:uid="{00000000-0005-0000-0000-0000C5670000}"/>
    <cellStyle name="Normal 56 4 7" xfId="6429" xr:uid="{00000000-0005-0000-0000-00002E190000}"/>
    <cellStyle name="Normal 56 4 7 3" xfId="21528" xr:uid="{00000000-0005-0000-0000-00002C540000}"/>
    <cellStyle name="Normal 56 4 9" xfId="16515" xr:uid="{00000000-0005-0000-0000-000097400000}"/>
    <cellStyle name="Normal 56 5" xfId="1564" xr:uid="{00000000-0005-0000-0000-00002C060000}"/>
    <cellStyle name="Normal 56 5 2" xfId="2405" xr:uid="{00000000-0005-0000-0000-000075090000}"/>
    <cellStyle name="Normal 56 5 2 2" xfId="4094" xr:uid="{00000000-0005-0000-0000-00000F100000}"/>
    <cellStyle name="Normal 56 5 2 2 2" xfId="14167" xr:uid="{00000000-0005-0000-0000-000068370000}"/>
    <cellStyle name="Normal 56 5 2 2 2 3" xfId="29262" xr:uid="{00000000-0005-0000-0000-000062720000}"/>
    <cellStyle name="Normal 56 5 2 2 3" xfId="9147" xr:uid="{00000000-0005-0000-0000-0000CC230000}"/>
    <cellStyle name="Normal 56 5 2 2 3 3" xfId="24245" xr:uid="{00000000-0005-0000-0000-0000C95E0000}"/>
    <cellStyle name="Normal 56 5 2 2 5" xfId="19232" xr:uid="{00000000-0005-0000-0000-0000344B0000}"/>
    <cellStyle name="Normal 56 5 2 3" xfId="5786" xr:uid="{00000000-0005-0000-0000-0000AB160000}"/>
    <cellStyle name="Normal 56 5 2 3 2" xfId="15838" xr:uid="{00000000-0005-0000-0000-0000EF3D0000}"/>
    <cellStyle name="Normal 56 5 2 3 2 3" xfId="30933" xr:uid="{00000000-0005-0000-0000-0000E9780000}"/>
    <cellStyle name="Normal 56 5 2 3 3" xfId="10818" xr:uid="{00000000-0005-0000-0000-0000532A0000}"/>
    <cellStyle name="Normal 56 5 2 3 3 3" xfId="25916" xr:uid="{00000000-0005-0000-0000-000050650000}"/>
    <cellStyle name="Normal 56 5 2 3 5" xfId="20903" xr:uid="{00000000-0005-0000-0000-0000BB510000}"/>
    <cellStyle name="Normal 56 5 2 4" xfId="12496" xr:uid="{00000000-0005-0000-0000-0000E1300000}"/>
    <cellStyle name="Normal 56 5 2 4 3" xfId="27591" xr:uid="{00000000-0005-0000-0000-0000DB6B0000}"/>
    <cellStyle name="Normal 56 5 2 5" xfId="7475" xr:uid="{00000000-0005-0000-0000-0000441D0000}"/>
    <cellStyle name="Normal 56 5 2 5 3" xfId="22574" xr:uid="{00000000-0005-0000-0000-000042580000}"/>
    <cellStyle name="Normal 56 5 2 7" xfId="17561" xr:uid="{00000000-0005-0000-0000-0000AD440000}"/>
    <cellStyle name="Normal 56 5 3" xfId="3257" xr:uid="{00000000-0005-0000-0000-0000CA0C0000}"/>
    <cellStyle name="Normal 56 5 3 2" xfId="13331" xr:uid="{00000000-0005-0000-0000-000024340000}"/>
    <cellStyle name="Normal 56 5 3 2 3" xfId="28426" xr:uid="{00000000-0005-0000-0000-00001E6F0000}"/>
    <cellStyle name="Normal 56 5 3 3" xfId="8311" xr:uid="{00000000-0005-0000-0000-000088200000}"/>
    <cellStyle name="Normal 56 5 3 3 3" xfId="23409" xr:uid="{00000000-0005-0000-0000-0000855B0000}"/>
    <cellStyle name="Normal 56 5 3 5" xfId="18396" xr:uid="{00000000-0005-0000-0000-0000F0470000}"/>
    <cellStyle name="Normal 56 5 4" xfId="4950" xr:uid="{00000000-0005-0000-0000-000067130000}"/>
    <cellStyle name="Normal 56 5 4 2" xfId="15002" xr:uid="{00000000-0005-0000-0000-0000AB3A0000}"/>
    <cellStyle name="Normal 56 5 4 2 3" xfId="30097" xr:uid="{00000000-0005-0000-0000-0000A5750000}"/>
    <cellStyle name="Normal 56 5 4 3" xfId="9982" xr:uid="{00000000-0005-0000-0000-00000F270000}"/>
    <cellStyle name="Normal 56 5 4 3 3" xfId="25080" xr:uid="{00000000-0005-0000-0000-00000C620000}"/>
    <cellStyle name="Normal 56 5 4 5" xfId="20067" xr:uid="{00000000-0005-0000-0000-0000774E0000}"/>
    <cellStyle name="Normal 56 5 5" xfId="11660" xr:uid="{00000000-0005-0000-0000-00009D2D0000}"/>
    <cellStyle name="Normal 56 5 5 3" xfId="26755" xr:uid="{00000000-0005-0000-0000-000097680000}"/>
    <cellStyle name="Normal 56 5 6" xfId="6639" xr:uid="{00000000-0005-0000-0000-0000001A0000}"/>
    <cellStyle name="Normal 56 5 6 3" xfId="21738" xr:uid="{00000000-0005-0000-0000-0000FE540000}"/>
    <cellStyle name="Normal 56 5 8" xfId="16725" xr:uid="{00000000-0005-0000-0000-000069410000}"/>
    <cellStyle name="Normal 56 6" xfId="1985" xr:uid="{00000000-0005-0000-0000-0000D1070000}"/>
    <cellStyle name="Normal 56 6 2" xfId="3676" xr:uid="{00000000-0005-0000-0000-00006D0E0000}"/>
    <cellStyle name="Normal 56 6 2 2" xfId="13749" xr:uid="{00000000-0005-0000-0000-0000C6350000}"/>
    <cellStyle name="Normal 56 6 2 2 3" xfId="28844" xr:uid="{00000000-0005-0000-0000-0000C0700000}"/>
    <cellStyle name="Normal 56 6 2 3" xfId="8729" xr:uid="{00000000-0005-0000-0000-00002A220000}"/>
    <cellStyle name="Normal 56 6 2 3 3" xfId="23827" xr:uid="{00000000-0005-0000-0000-0000275D0000}"/>
    <cellStyle name="Normal 56 6 2 5" xfId="18814" xr:uid="{00000000-0005-0000-0000-000092490000}"/>
    <cellStyle name="Normal 56 6 3" xfId="5368" xr:uid="{00000000-0005-0000-0000-000009150000}"/>
    <cellStyle name="Normal 56 6 3 2" xfId="15420" xr:uid="{00000000-0005-0000-0000-00004D3C0000}"/>
    <cellStyle name="Normal 56 6 3 2 3" xfId="30515" xr:uid="{00000000-0005-0000-0000-000047770000}"/>
    <cellStyle name="Normal 56 6 3 3" xfId="10400" xr:uid="{00000000-0005-0000-0000-0000B1280000}"/>
    <cellStyle name="Normal 56 6 3 3 3" xfId="25498" xr:uid="{00000000-0005-0000-0000-0000AE630000}"/>
    <cellStyle name="Normal 56 6 3 5" xfId="20485" xr:uid="{00000000-0005-0000-0000-000019500000}"/>
    <cellStyle name="Normal 56 6 4" xfId="12078" xr:uid="{00000000-0005-0000-0000-00003F2F0000}"/>
    <cellStyle name="Normal 56 6 4 3" xfId="27173" xr:uid="{00000000-0005-0000-0000-0000396A0000}"/>
    <cellStyle name="Normal 56 6 5" xfId="7057" xr:uid="{00000000-0005-0000-0000-0000A21B0000}"/>
    <cellStyle name="Normal 56 6 5 3" xfId="22156" xr:uid="{00000000-0005-0000-0000-0000A0560000}"/>
    <cellStyle name="Normal 56 6 7" xfId="17143" xr:uid="{00000000-0005-0000-0000-00000B430000}"/>
    <cellStyle name="Normal 56 7" xfId="2835" xr:uid="{00000000-0005-0000-0000-0000240B0000}"/>
    <cellStyle name="Normal 56 7 2" xfId="12913" xr:uid="{00000000-0005-0000-0000-000082320000}"/>
    <cellStyle name="Normal 56 7 2 3" xfId="28008" xr:uid="{00000000-0005-0000-0000-00007C6D0000}"/>
    <cellStyle name="Normal 56 7 3" xfId="7893" xr:uid="{00000000-0005-0000-0000-0000E61E0000}"/>
    <cellStyle name="Normal 56 7 3 3" xfId="22991" xr:uid="{00000000-0005-0000-0000-0000E3590000}"/>
    <cellStyle name="Normal 56 7 5" xfId="17978" xr:uid="{00000000-0005-0000-0000-00004E460000}"/>
    <cellStyle name="Normal 56 8" xfId="4529" xr:uid="{00000000-0005-0000-0000-0000C2110000}"/>
    <cellStyle name="Normal 56 8 2" xfId="14584" xr:uid="{00000000-0005-0000-0000-000009390000}"/>
    <cellStyle name="Normal 56 8 2 3" xfId="29679" xr:uid="{00000000-0005-0000-0000-000003740000}"/>
    <cellStyle name="Normal 56 8 3" xfId="9564" xr:uid="{00000000-0005-0000-0000-00006D250000}"/>
    <cellStyle name="Normal 56 8 3 3" xfId="24662" xr:uid="{00000000-0005-0000-0000-00006A600000}"/>
    <cellStyle name="Normal 56 8 5" xfId="19649" xr:uid="{00000000-0005-0000-0000-0000D54C0000}"/>
    <cellStyle name="Normal 56 9" xfId="11240" xr:uid="{00000000-0005-0000-0000-0000F92B0000}"/>
    <cellStyle name="Normal 56 9 3" xfId="26337" xr:uid="{00000000-0005-0000-0000-0000F5660000}"/>
    <cellStyle name="Normal 57" xfId="864" xr:uid="{00000000-0005-0000-0000-00006F030000}"/>
    <cellStyle name="Normal 57 10" xfId="6220" xr:uid="{00000000-0005-0000-0000-00005D180000}"/>
    <cellStyle name="Normal 57 10 3" xfId="21321" xr:uid="{00000000-0005-0000-0000-00005D530000}"/>
    <cellStyle name="Normal 57 12" xfId="16306" xr:uid="{00000000-0005-0000-0000-0000C63F0000}"/>
    <cellStyle name="Normal 57 2" xfId="1185" xr:uid="{00000000-0005-0000-0000-0000B1040000}"/>
    <cellStyle name="Normal 57 2 11" xfId="16360" xr:uid="{00000000-0005-0000-0000-0000FC3F0000}"/>
    <cellStyle name="Normal 57 2 2" xfId="1293" xr:uid="{00000000-0005-0000-0000-00001D050000}"/>
    <cellStyle name="Normal 57 2 2 10" xfId="16464" xr:uid="{00000000-0005-0000-0000-000064400000}"/>
    <cellStyle name="Normal 57 2 2 2" xfId="1510" xr:uid="{00000000-0005-0000-0000-0000F6050000}"/>
    <cellStyle name="Normal 57 2 2 2 2" xfId="1931" xr:uid="{00000000-0005-0000-0000-00009B070000}"/>
    <cellStyle name="Normal 57 2 2 2 2 2" xfId="2770" xr:uid="{00000000-0005-0000-0000-0000E20A0000}"/>
    <cellStyle name="Normal 57 2 2 2 2 2 2" xfId="4459" xr:uid="{00000000-0005-0000-0000-00007C110000}"/>
    <cellStyle name="Normal 57 2 2 2 2 2 2 2" xfId="14532" xr:uid="{00000000-0005-0000-0000-0000D5380000}"/>
    <cellStyle name="Normal 57 2 2 2 2 2 2 2 3" xfId="29627" xr:uid="{00000000-0005-0000-0000-0000CF730000}"/>
    <cellStyle name="Normal 57 2 2 2 2 2 2 3" xfId="9512" xr:uid="{00000000-0005-0000-0000-000039250000}"/>
    <cellStyle name="Normal 57 2 2 2 2 2 2 3 3" xfId="24610" xr:uid="{00000000-0005-0000-0000-000036600000}"/>
    <cellStyle name="Normal 57 2 2 2 2 2 2 5" xfId="19597" xr:uid="{00000000-0005-0000-0000-0000A14C0000}"/>
    <cellStyle name="Normal 57 2 2 2 2 2 3" xfId="6151" xr:uid="{00000000-0005-0000-0000-000018180000}"/>
    <cellStyle name="Normal 57 2 2 2 2 2 3 2" xfId="16203" xr:uid="{00000000-0005-0000-0000-00005C3F0000}"/>
    <cellStyle name="Normal 57 2 2 2 2 2 3 3" xfId="11183" xr:uid="{00000000-0005-0000-0000-0000C02B0000}"/>
    <cellStyle name="Normal 57 2 2 2 2 2 3 3 3" xfId="26281" xr:uid="{00000000-0005-0000-0000-0000BD660000}"/>
    <cellStyle name="Normal 57 2 2 2 2 2 3 5" xfId="21268" xr:uid="{00000000-0005-0000-0000-000028530000}"/>
    <cellStyle name="Normal 57 2 2 2 2 2 4" xfId="12861" xr:uid="{00000000-0005-0000-0000-00004E320000}"/>
    <cellStyle name="Normal 57 2 2 2 2 2 4 3" xfId="27956" xr:uid="{00000000-0005-0000-0000-0000486D0000}"/>
    <cellStyle name="Normal 57 2 2 2 2 2 5" xfId="7840" xr:uid="{00000000-0005-0000-0000-0000B11E0000}"/>
    <cellStyle name="Normal 57 2 2 2 2 2 5 3" xfId="22939" xr:uid="{00000000-0005-0000-0000-0000AF590000}"/>
    <cellStyle name="Normal 57 2 2 2 2 2 7" xfId="17926" xr:uid="{00000000-0005-0000-0000-00001A460000}"/>
    <cellStyle name="Normal 57 2 2 2 2 3" xfId="3622" xr:uid="{00000000-0005-0000-0000-0000370E0000}"/>
    <cellStyle name="Normal 57 2 2 2 2 3 2" xfId="13696" xr:uid="{00000000-0005-0000-0000-000091350000}"/>
    <cellStyle name="Normal 57 2 2 2 2 3 2 3" xfId="28791" xr:uid="{00000000-0005-0000-0000-00008B700000}"/>
    <cellStyle name="Normal 57 2 2 2 2 3 3" xfId="8676" xr:uid="{00000000-0005-0000-0000-0000F5210000}"/>
    <cellStyle name="Normal 57 2 2 2 2 3 3 3" xfId="23774" xr:uid="{00000000-0005-0000-0000-0000F25C0000}"/>
    <cellStyle name="Normal 57 2 2 2 2 3 5" xfId="18761" xr:uid="{00000000-0005-0000-0000-00005D490000}"/>
    <cellStyle name="Normal 57 2 2 2 2 4" xfId="5315" xr:uid="{00000000-0005-0000-0000-0000D4140000}"/>
    <cellStyle name="Normal 57 2 2 2 2 4 2" xfId="15367" xr:uid="{00000000-0005-0000-0000-0000183C0000}"/>
    <cellStyle name="Normal 57 2 2 2 2 4 2 3" xfId="30462" xr:uid="{00000000-0005-0000-0000-000012770000}"/>
    <cellStyle name="Normal 57 2 2 2 2 4 3" xfId="10347" xr:uid="{00000000-0005-0000-0000-00007C280000}"/>
    <cellStyle name="Normal 57 2 2 2 2 4 3 3" xfId="25445" xr:uid="{00000000-0005-0000-0000-000079630000}"/>
    <cellStyle name="Normal 57 2 2 2 2 4 5" xfId="20432" xr:uid="{00000000-0005-0000-0000-0000E44F0000}"/>
    <cellStyle name="Normal 57 2 2 2 2 5" xfId="12025" xr:uid="{00000000-0005-0000-0000-00000A2F0000}"/>
    <cellStyle name="Normal 57 2 2 2 2 5 3" xfId="27120" xr:uid="{00000000-0005-0000-0000-0000046A0000}"/>
    <cellStyle name="Normal 57 2 2 2 2 6" xfId="7004" xr:uid="{00000000-0005-0000-0000-00006D1B0000}"/>
    <cellStyle name="Normal 57 2 2 2 2 6 3" xfId="22103" xr:uid="{00000000-0005-0000-0000-00006B560000}"/>
    <cellStyle name="Normal 57 2 2 2 2 8" xfId="17090" xr:uid="{00000000-0005-0000-0000-0000D6420000}"/>
    <cellStyle name="Normal 57 2 2 2 3" xfId="2352" xr:uid="{00000000-0005-0000-0000-000040090000}"/>
    <cellStyle name="Normal 57 2 2 2 3 2" xfId="4041" xr:uid="{00000000-0005-0000-0000-0000DA0F0000}"/>
    <cellStyle name="Normal 57 2 2 2 3 2 2" xfId="14114" xr:uid="{00000000-0005-0000-0000-000033370000}"/>
    <cellStyle name="Normal 57 2 2 2 3 2 2 3" xfId="29209" xr:uid="{00000000-0005-0000-0000-00002D720000}"/>
    <cellStyle name="Normal 57 2 2 2 3 2 3" xfId="9094" xr:uid="{00000000-0005-0000-0000-000097230000}"/>
    <cellStyle name="Normal 57 2 2 2 3 2 3 3" xfId="24192" xr:uid="{00000000-0005-0000-0000-0000945E0000}"/>
    <cellStyle name="Normal 57 2 2 2 3 2 5" xfId="19179" xr:uid="{00000000-0005-0000-0000-0000FF4A0000}"/>
    <cellStyle name="Normal 57 2 2 2 3 3" xfId="5733" xr:uid="{00000000-0005-0000-0000-000076160000}"/>
    <cellStyle name="Normal 57 2 2 2 3 3 2" xfId="15785" xr:uid="{00000000-0005-0000-0000-0000BA3D0000}"/>
    <cellStyle name="Normal 57 2 2 2 3 3 2 3" xfId="30880" xr:uid="{00000000-0005-0000-0000-0000B4780000}"/>
    <cellStyle name="Normal 57 2 2 2 3 3 3" xfId="10765" xr:uid="{00000000-0005-0000-0000-00001E2A0000}"/>
    <cellStyle name="Normal 57 2 2 2 3 3 3 3" xfId="25863" xr:uid="{00000000-0005-0000-0000-00001B650000}"/>
    <cellStyle name="Normal 57 2 2 2 3 3 5" xfId="20850" xr:uid="{00000000-0005-0000-0000-000086510000}"/>
    <cellStyle name="Normal 57 2 2 2 3 4" xfId="12443" xr:uid="{00000000-0005-0000-0000-0000AC300000}"/>
    <cellStyle name="Normal 57 2 2 2 3 4 3" xfId="27538" xr:uid="{00000000-0005-0000-0000-0000A66B0000}"/>
    <cellStyle name="Normal 57 2 2 2 3 5" xfId="7422" xr:uid="{00000000-0005-0000-0000-00000F1D0000}"/>
    <cellStyle name="Normal 57 2 2 2 3 5 3" xfId="22521" xr:uid="{00000000-0005-0000-0000-00000D580000}"/>
    <cellStyle name="Normal 57 2 2 2 3 7" xfId="17508" xr:uid="{00000000-0005-0000-0000-000078440000}"/>
    <cellStyle name="Normal 57 2 2 2 4" xfId="3204" xr:uid="{00000000-0005-0000-0000-0000950C0000}"/>
    <cellStyle name="Normal 57 2 2 2 4 2" xfId="13278" xr:uid="{00000000-0005-0000-0000-0000EF330000}"/>
    <cellStyle name="Normal 57 2 2 2 4 2 3" xfId="28373" xr:uid="{00000000-0005-0000-0000-0000E96E0000}"/>
    <cellStyle name="Normal 57 2 2 2 4 3" xfId="8258" xr:uid="{00000000-0005-0000-0000-000053200000}"/>
    <cellStyle name="Normal 57 2 2 2 4 3 3" xfId="23356" xr:uid="{00000000-0005-0000-0000-0000505B0000}"/>
    <cellStyle name="Normal 57 2 2 2 4 5" xfId="18343" xr:uid="{00000000-0005-0000-0000-0000BB470000}"/>
    <cellStyle name="Normal 57 2 2 2 5" xfId="4897" xr:uid="{00000000-0005-0000-0000-000032130000}"/>
    <cellStyle name="Normal 57 2 2 2 5 2" xfId="14949" xr:uid="{00000000-0005-0000-0000-0000763A0000}"/>
    <cellStyle name="Normal 57 2 2 2 5 2 3" xfId="30044" xr:uid="{00000000-0005-0000-0000-000070750000}"/>
    <cellStyle name="Normal 57 2 2 2 5 3" xfId="9929" xr:uid="{00000000-0005-0000-0000-0000DA260000}"/>
    <cellStyle name="Normal 57 2 2 2 5 3 3" xfId="25027" xr:uid="{00000000-0005-0000-0000-0000D7610000}"/>
    <cellStyle name="Normal 57 2 2 2 5 5" xfId="20014" xr:uid="{00000000-0005-0000-0000-0000424E0000}"/>
    <cellStyle name="Normal 57 2 2 2 6" xfId="11607" xr:uid="{00000000-0005-0000-0000-0000682D0000}"/>
    <cellStyle name="Normal 57 2 2 2 6 3" xfId="26702" xr:uid="{00000000-0005-0000-0000-000062680000}"/>
    <cellStyle name="Normal 57 2 2 2 7" xfId="6586" xr:uid="{00000000-0005-0000-0000-0000CB190000}"/>
    <cellStyle name="Normal 57 2 2 2 7 3" xfId="21685" xr:uid="{00000000-0005-0000-0000-0000C9540000}"/>
    <cellStyle name="Normal 57 2 2 2 9" xfId="16672" xr:uid="{00000000-0005-0000-0000-000034410000}"/>
    <cellStyle name="Normal 57 2 2 3" xfId="1723" xr:uid="{00000000-0005-0000-0000-0000CB060000}"/>
    <cellStyle name="Normal 57 2 2 3 2" xfId="2562" xr:uid="{00000000-0005-0000-0000-0000120A0000}"/>
    <cellStyle name="Normal 57 2 2 3 2 2" xfId="4251" xr:uid="{00000000-0005-0000-0000-0000AC100000}"/>
    <cellStyle name="Normal 57 2 2 3 2 2 2" xfId="14324" xr:uid="{00000000-0005-0000-0000-000005380000}"/>
    <cellStyle name="Normal 57 2 2 3 2 2 2 3" xfId="29419" xr:uid="{00000000-0005-0000-0000-0000FF720000}"/>
    <cellStyle name="Normal 57 2 2 3 2 2 3" xfId="9304" xr:uid="{00000000-0005-0000-0000-000069240000}"/>
    <cellStyle name="Normal 57 2 2 3 2 2 3 3" xfId="24402" xr:uid="{00000000-0005-0000-0000-0000665F0000}"/>
    <cellStyle name="Normal 57 2 2 3 2 2 5" xfId="19389" xr:uid="{00000000-0005-0000-0000-0000D14B0000}"/>
    <cellStyle name="Normal 57 2 2 3 2 3" xfId="5943" xr:uid="{00000000-0005-0000-0000-000048170000}"/>
    <cellStyle name="Normal 57 2 2 3 2 3 2" xfId="15995" xr:uid="{00000000-0005-0000-0000-00008C3E0000}"/>
    <cellStyle name="Normal 57 2 2 3 2 3 2 3" xfId="31090" xr:uid="{00000000-0005-0000-0000-000086790000}"/>
    <cellStyle name="Normal 57 2 2 3 2 3 3" xfId="10975" xr:uid="{00000000-0005-0000-0000-0000F02A0000}"/>
    <cellStyle name="Normal 57 2 2 3 2 3 3 3" xfId="26073" xr:uid="{00000000-0005-0000-0000-0000ED650000}"/>
    <cellStyle name="Normal 57 2 2 3 2 3 5" xfId="21060" xr:uid="{00000000-0005-0000-0000-000058520000}"/>
    <cellStyle name="Normal 57 2 2 3 2 4" xfId="12653" xr:uid="{00000000-0005-0000-0000-00007E310000}"/>
    <cellStyle name="Normal 57 2 2 3 2 4 3" xfId="27748" xr:uid="{00000000-0005-0000-0000-0000786C0000}"/>
    <cellStyle name="Normal 57 2 2 3 2 5" xfId="7632" xr:uid="{00000000-0005-0000-0000-0000E11D0000}"/>
    <cellStyle name="Normal 57 2 2 3 2 5 3" xfId="22731" xr:uid="{00000000-0005-0000-0000-0000DF580000}"/>
    <cellStyle name="Normal 57 2 2 3 2 7" xfId="17718" xr:uid="{00000000-0005-0000-0000-00004A450000}"/>
    <cellStyle name="Normal 57 2 2 3 3" xfId="3414" xr:uid="{00000000-0005-0000-0000-0000670D0000}"/>
    <cellStyle name="Normal 57 2 2 3 3 2" xfId="13488" xr:uid="{00000000-0005-0000-0000-0000C1340000}"/>
    <cellStyle name="Normal 57 2 2 3 3 2 3" xfId="28583" xr:uid="{00000000-0005-0000-0000-0000BB6F0000}"/>
    <cellStyle name="Normal 57 2 2 3 3 3" xfId="8468" xr:uid="{00000000-0005-0000-0000-000025210000}"/>
    <cellStyle name="Normal 57 2 2 3 3 3 3" xfId="23566" xr:uid="{00000000-0005-0000-0000-0000225C0000}"/>
    <cellStyle name="Normal 57 2 2 3 3 5" xfId="18553" xr:uid="{00000000-0005-0000-0000-00008D480000}"/>
    <cellStyle name="Normal 57 2 2 3 4" xfId="5107" xr:uid="{00000000-0005-0000-0000-000004140000}"/>
    <cellStyle name="Normal 57 2 2 3 4 2" xfId="15159" xr:uid="{00000000-0005-0000-0000-0000483B0000}"/>
    <cellStyle name="Normal 57 2 2 3 4 2 3" xfId="30254" xr:uid="{00000000-0005-0000-0000-000042760000}"/>
    <cellStyle name="Normal 57 2 2 3 4 3" xfId="10139" xr:uid="{00000000-0005-0000-0000-0000AC270000}"/>
    <cellStyle name="Normal 57 2 2 3 4 3 3" xfId="25237" xr:uid="{00000000-0005-0000-0000-0000A9620000}"/>
    <cellStyle name="Normal 57 2 2 3 4 5" xfId="20224" xr:uid="{00000000-0005-0000-0000-0000144F0000}"/>
    <cellStyle name="Normal 57 2 2 3 5" xfId="11817" xr:uid="{00000000-0005-0000-0000-00003A2E0000}"/>
    <cellStyle name="Normal 57 2 2 3 5 3" xfId="26912" xr:uid="{00000000-0005-0000-0000-000034690000}"/>
    <cellStyle name="Normal 57 2 2 3 6" xfId="6796" xr:uid="{00000000-0005-0000-0000-00009D1A0000}"/>
    <cellStyle name="Normal 57 2 2 3 6 3" xfId="21895" xr:uid="{00000000-0005-0000-0000-00009B550000}"/>
    <cellStyle name="Normal 57 2 2 3 8" xfId="16882" xr:uid="{00000000-0005-0000-0000-000006420000}"/>
    <cellStyle name="Normal 57 2 2 4" xfId="2144" xr:uid="{00000000-0005-0000-0000-000070080000}"/>
    <cellStyle name="Normal 57 2 2 4 2" xfId="3833" xr:uid="{00000000-0005-0000-0000-00000A0F0000}"/>
    <cellStyle name="Normal 57 2 2 4 2 2" xfId="13906" xr:uid="{00000000-0005-0000-0000-000063360000}"/>
    <cellStyle name="Normal 57 2 2 4 2 2 3" xfId="29001" xr:uid="{00000000-0005-0000-0000-00005D710000}"/>
    <cellStyle name="Normal 57 2 2 4 2 3" xfId="8886" xr:uid="{00000000-0005-0000-0000-0000C7220000}"/>
    <cellStyle name="Normal 57 2 2 4 2 3 3" xfId="23984" xr:uid="{00000000-0005-0000-0000-0000C45D0000}"/>
    <cellStyle name="Normal 57 2 2 4 2 5" xfId="18971" xr:uid="{00000000-0005-0000-0000-00002F4A0000}"/>
    <cellStyle name="Normal 57 2 2 4 3" xfId="5525" xr:uid="{00000000-0005-0000-0000-0000A6150000}"/>
    <cellStyle name="Normal 57 2 2 4 3 2" xfId="15577" xr:uid="{00000000-0005-0000-0000-0000EA3C0000}"/>
    <cellStyle name="Normal 57 2 2 4 3 2 3" xfId="30672" xr:uid="{00000000-0005-0000-0000-0000E4770000}"/>
    <cellStyle name="Normal 57 2 2 4 3 3" xfId="10557" xr:uid="{00000000-0005-0000-0000-00004E290000}"/>
    <cellStyle name="Normal 57 2 2 4 3 3 3" xfId="25655" xr:uid="{00000000-0005-0000-0000-00004B640000}"/>
    <cellStyle name="Normal 57 2 2 4 3 5" xfId="20642" xr:uid="{00000000-0005-0000-0000-0000B6500000}"/>
    <cellStyle name="Normal 57 2 2 4 4" xfId="12235" xr:uid="{00000000-0005-0000-0000-0000DC2F0000}"/>
    <cellStyle name="Normal 57 2 2 4 4 3" xfId="27330" xr:uid="{00000000-0005-0000-0000-0000D66A0000}"/>
    <cellStyle name="Normal 57 2 2 4 5" xfId="7214" xr:uid="{00000000-0005-0000-0000-00003F1C0000}"/>
    <cellStyle name="Normal 57 2 2 4 5 3" xfId="22313" xr:uid="{00000000-0005-0000-0000-00003D570000}"/>
    <cellStyle name="Normal 57 2 2 4 7" xfId="17300" xr:uid="{00000000-0005-0000-0000-0000A8430000}"/>
    <cellStyle name="Normal 57 2 2 5" xfId="2996" xr:uid="{00000000-0005-0000-0000-0000C50B0000}"/>
    <cellStyle name="Normal 57 2 2 5 2" xfId="13070" xr:uid="{00000000-0005-0000-0000-00001F330000}"/>
    <cellStyle name="Normal 57 2 2 5 2 3" xfId="28165" xr:uid="{00000000-0005-0000-0000-0000196E0000}"/>
    <cellStyle name="Normal 57 2 2 5 3" xfId="8050" xr:uid="{00000000-0005-0000-0000-0000831F0000}"/>
    <cellStyle name="Normal 57 2 2 5 3 3" xfId="23148" xr:uid="{00000000-0005-0000-0000-0000805A0000}"/>
    <cellStyle name="Normal 57 2 2 5 5" xfId="18135" xr:uid="{00000000-0005-0000-0000-0000EB460000}"/>
    <cellStyle name="Normal 57 2 2 6" xfId="4689" xr:uid="{00000000-0005-0000-0000-000062120000}"/>
    <cellStyle name="Normal 57 2 2 6 2" xfId="14741" xr:uid="{00000000-0005-0000-0000-0000A6390000}"/>
    <cellStyle name="Normal 57 2 2 6 2 3" xfId="29836" xr:uid="{00000000-0005-0000-0000-0000A0740000}"/>
    <cellStyle name="Normal 57 2 2 6 3" xfId="9721" xr:uid="{00000000-0005-0000-0000-00000A260000}"/>
    <cellStyle name="Normal 57 2 2 6 3 3" xfId="24819" xr:uid="{00000000-0005-0000-0000-000007610000}"/>
    <cellStyle name="Normal 57 2 2 6 5" xfId="19806" xr:uid="{00000000-0005-0000-0000-0000724D0000}"/>
    <cellStyle name="Normal 57 2 2 7" xfId="11399" xr:uid="{00000000-0005-0000-0000-0000982C0000}"/>
    <cellStyle name="Normal 57 2 2 7 3" xfId="26494" xr:uid="{00000000-0005-0000-0000-000092670000}"/>
    <cellStyle name="Normal 57 2 2 8" xfId="6378" xr:uid="{00000000-0005-0000-0000-0000FB180000}"/>
    <cellStyle name="Normal 57 2 2 8 3" xfId="21477" xr:uid="{00000000-0005-0000-0000-0000F9530000}"/>
    <cellStyle name="Normal 57 2 3" xfId="1406" xr:uid="{00000000-0005-0000-0000-00008E050000}"/>
    <cellStyle name="Normal 57 2 3 2" xfId="1827" xr:uid="{00000000-0005-0000-0000-000033070000}"/>
    <cellStyle name="Normal 57 2 3 2 2" xfId="2666" xr:uid="{00000000-0005-0000-0000-00007A0A0000}"/>
    <cellStyle name="Normal 57 2 3 2 2 2" xfId="4355" xr:uid="{00000000-0005-0000-0000-000014110000}"/>
    <cellStyle name="Normal 57 2 3 2 2 2 2" xfId="14428" xr:uid="{00000000-0005-0000-0000-00006D380000}"/>
    <cellStyle name="Normal 57 2 3 2 2 2 2 3" xfId="29523" xr:uid="{00000000-0005-0000-0000-000067730000}"/>
    <cellStyle name="Normal 57 2 3 2 2 2 3" xfId="9408" xr:uid="{00000000-0005-0000-0000-0000D1240000}"/>
    <cellStyle name="Normal 57 2 3 2 2 2 3 3" xfId="24506" xr:uid="{00000000-0005-0000-0000-0000CE5F0000}"/>
    <cellStyle name="Normal 57 2 3 2 2 2 5" xfId="19493" xr:uid="{00000000-0005-0000-0000-0000394C0000}"/>
    <cellStyle name="Normal 57 2 3 2 2 3" xfId="6047" xr:uid="{00000000-0005-0000-0000-0000B0170000}"/>
    <cellStyle name="Normal 57 2 3 2 2 3 2" xfId="16099" xr:uid="{00000000-0005-0000-0000-0000F43E0000}"/>
    <cellStyle name="Normal 57 2 3 2 2 3 2 3" xfId="31194" xr:uid="{00000000-0005-0000-0000-0000EE790000}"/>
    <cellStyle name="Normal 57 2 3 2 2 3 3" xfId="11079" xr:uid="{00000000-0005-0000-0000-0000582B0000}"/>
    <cellStyle name="Normal 57 2 3 2 2 3 3 3" xfId="26177" xr:uid="{00000000-0005-0000-0000-000055660000}"/>
    <cellStyle name="Normal 57 2 3 2 2 3 5" xfId="21164" xr:uid="{00000000-0005-0000-0000-0000C0520000}"/>
    <cellStyle name="Normal 57 2 3 2 2 4" xfId="12757" xr:uid="{00000000-0005-0000-0000-0000E6310000}"/>
    <cellStyle name="Normal 57 2 3 2 2 4 3" xfId="27852" xr:uid="{00000000-0005-0000-0000-0000E06C0000}"/>
    <cellStyle name="Normal 57 2 3 2 2 5" xfId="7736" xr:uid="{00000000-0005-0000-0000-0000491E0000}"/>
    <cellStyle name="Normal 57 2 3 2 2 5 3" xfId="22835" xr:uid="{00000000-0005-0000-0000-000047590000}"/>
    <cellStyle name="Normal 57 2 3 2 2 7" xfId="17822" xr:uid="{00000000-0005-0000-0000-0000B2450000}"/>
    <cellStyle name="Normal 57 2 3 2 3" xfId="3518" xr:uid="{00000000-0005-0000-0000-0000CF0D0000}"/>
    <cellStyle name="Normal 57 2 3 2 3 2" xfId="13592" xr:uid="{00000000-0005-0000-0000-000029350000}"/>
    <cellStyle name="Normal 57 2 3 2 3 2 3" xfId="28687" xr:uid="{00000000-0005-0000-0000-000023700000}"/>
    <cellStyle name="Normal 57 2 3 2 3 3" xfId="8572" xr:uid="{00000000-0005-0000-0000-00008D210000}"/>
    <cellStyle name="Normal 57 2 3 2 3 3 3" xfId="23670" xr:uid="{00000000-0005-0000-0000-00008A5C0000}"/>
    <cellStyle name="Normal 57 2 3 2 3 5" xfId="18657" xr:uid="{00000000-0005-0000-0000-0000F5480000}"/>
    <cellStyle name="Normal 57 2 3 2 4" xfId="5211" xr:uid="{00000000-0005-0000-0000-00006C140000}"/>
    <cellStyle name="Normal 57 2 3 2 4 2" xfId="15263" xr:uid="{00000000-0005-0000-0000-0000B03B0000}"/>
    <cellStyle name="Normal 57 2 3 2 4 2 3" xfId="30358" xr:uid="{00000000-0005-0000-0000-0000AA760000}"/>
    <cellStyle name="Normal 57 2 3 2 4 3" xfId="10243" xr:uid="{00000000-0005-0000-0000-000014280000}"/>
    <cellStyle name="Normal 57 2 3 2 4 3 3" xfId="25341" xr:uid="{00000000-0005-0000-0000-000011630000}"/>
    <cellStyle name="Normal 57 2 3 2 4 5" xfId="20328" xr:uid="{00000000-0005-0000-0000-00007C4F0000}"/>
    <cellStyle name="Normal 57 2 3 2 5" xfId="11921" xr:uid="{00000000-0005-0000-0000-0000A22E0000}"/>
    <cellStyle name="Normal 57 2 3 2 5 3" xfId="27016" xr:uid="{00000000-0005-0000-0000-00009C690000}"/>
    <cellStyle name="Normal 57 2 3 2 6" xfId="6900" xr:uid="{00000000-0005-0000-0000-0000051B0000}"/>
    <cellStyle name="Normal 57 2 3 2 6 3" xfId="21999" xr:uid="{00000000-0005-0000-0000-000003560000}"/>
    <cellStyle name="Normal 57 2 3 2 8" xfId="16986" xr:uid="{00000000-0005-0000-0000-00006E420000}"/>
    <cellStyle name="Normal 57 2 3 3" xfId="2248" xr:uid="{00000000-0005-0000-0000-0000D8080000}"/>
    <cellStyle name="Normal 57 2 3 3 2" xfId="3937" xr:uid="{00000000-0005-0000-0000-0000720F0000}"/>
    <cellStyle name="Normal 57 2 3 3 2 2" xfId="14010" xr:uid="{00000000-0005-0000-0000-0000CB360000}"/>
    <cellStyle name="Normal 57 2 3 3 2 2 3" xfId="29105" xr:uid="{00000000-0005-0000-0000-0000C5710000}"/>
    <cellStyle name="Normal 57 2 3 3 2 3" xfId="8990" xr:uid="{00000000-0005-0000-0000-00002F230000}"/>
    <cellStyle name="Normal 57 2 3 3 2 3 3" xfId="24088" xr:uid="{00000000-0005-0000-0000-00002C5E0000}"/>
    <cellStyle name="Normal 57 2 3 3 2 5" xfId="19075" xr:uid="{00000000-0005-0000-0000-0000974A0000}"/>
    <cellStyle name="Normal 57 2 3 3 3" xfId="5629" xr:uid="{00000000-0005-0000-0000-00000E160000}"/>
    <cellStyle name="Normal 57 2 3 3 3 2" xfId="15681" xr:uid="{00000000-0005-0000-0000-0000523D0000}"/>
    <cellStyle name="Normal 57 2 3 3 3 2 3" xfId="30776" xr:uid="{00000000-0005-0000-0000-00004C780000}"/>
    <cellStyle name="Normal 57 2 3 3 3 3" xfId="10661" xr:uid="{00000000-0005-0000-0000-0000B6290000}"/>
    <cellStyle name="Normal 57 2 3 3 3 3 3" xfId="25759" xr:uid="{00000000-0005-0000-0000-0000B3640000}"/>
    <cellStyle name="Normal 57 2 3 3 3 5" xfId="20746" xr:uid="{00000000-0005-0000-0000-00001E510000}"/>
    <cellStyle name="Normal 57 2 3 3 4" xfId="12339" xr:uid="{00000000-0005-0000-0000-000044300000}"/>
    <cellStyle name="Normal 57 2 3 3 4 3" xfId="27434" xr:uid="{00000000-0005-0000-0000-00003E6B0000}"/>
    <cellStyle name="Normal 57 2 3 3 5" xfId="7318" xr:uid="{00000000-0005-0000-0000-0000A71C0000}"/>
    <cellStyle name="Normal 57 2 3 3 5 3" xfId="22417" xr:uid="{00000000-0005-0000-0000-0000A5570000}"/>
    <cellStyle name="Normal 57 2 3 3 7" xfId="17404" xr:uid="{00000000-0005-0000-0000-000010440000}"/>
    <cellStyle name="Normal 57 2 3 4" xfId="3100" xr:uid="{00000000-0005-0000-0000-00002D0C0000}"/>
    <cellStyle name="Normal 57 2 3 4 2" xfId="13174" xr:uid="{00000000-0005-0000-0000-000087330000}"/>
    <cellStyle name="Normal 57 2 3 4 2 3" xfId="28269" xr:uid="{00000000-0005-0000-0000-0000816E0000}"/>
    <cellStyle name="Normal 57 2 3 4 3" xfId="8154" xr:uid="{00000000-0005-0000-0000-0000EB1F0000}"/>
    <cellStyle name="Normal 57 2 3 4 3 3" xfId="23252" xr:uid="{00000000-0005-0000-0000-0000E85A0000}"/>
    <cellStyle name="Normal 57 2 3 4 5" xfId="18239" xr:uid="{00000000-0005-0000-0000-000053470000}"/>
    <cellStyle name="Normal 57 2 3 5" xfId="4793" xr:uid="{00000000-0005-0000-0000-0000CA120000}"/>
    <cellStyle name="Normal 57 2 3 5 2" xfId="14845" xr:uid="{00000000-0005-0000-0000-00000E3A0000}"/>
    <cellStyle name="Normal 57 2 3 5 2 3" xfId="29940" xr:uid="{00000000-0005-0000-0000-000008750000}"/>
    <cellStyle name="Normal 57 2 3 5 3" xfId="9825" xr:uid="{00000000-0005-0000-0000-000072260000}"/>
    <cellStyle name="Normal 57 2 3 5 3 3" xfId="24923" xr:uid="{00000000-0005-0000-0000-00006F610000}"/>
    <cellStyle name="Normal 57 2 3 5 5" xfId="19910" xr:uid="{00000000-0005-0000-0000-0000DA4D0000}"/>
    <cellStyle name="Normal 57 2 3 6" xfId="11503" xr:uid="{00000000-0005-0000-0000-0000002D0000}"/>
    <cellStyle name="Normal 57 2 3 6 3" xfId="26598" xr:uid="{00000000-0005-0000-0000-0000FA670000}"/>
    <cellStyle name="Normal 57 2 3 7" xfId="6482" xr:uid="{00000000-0005-0000-0000-000063190000}"/>
    <cellStyle name="Normal 57 2 3 7 3" xfId="21581" xr:uid="{00000000-0005-0000-0000-000061540000}"/>
    <cellStyle name="Normal 57 2 3 9" xfId="16568" xr:uid="{00000000-0005-0000-0000-0000CC400000}"/>
    <cellStyle name="Normal 57 2 4" xfId="1619" xr:uid="{00000000-0005-0000-0000-000063060000}"/>
    <cellStyle name="Normal 57 2 4 2" xfId="2458" xr:uid="{00000000-0005-0000-0000-0000AA090000}"/>
    <cellStyle name="Normal 57 2 4 2 2" xfId="4147" xr:uid="{00000000-0005-0000-0000-000044100000}"/>
    <cellStyle name="Normal 57 2 4 2 2 2" xfId="14220" xr:uid="{00000000-0005-0000-0000-00009D370000}"/>
    <cellStyle name="Normal 57 2 4 2 2 2 3" xfId="29315" xr:uid="{00000000-0005-0000-0000-000097720000}"/>
    <cellStyle name="Normal 57 2 4 2 2 3" xfId="9200" xr:uid="{00000000-0005-0000-0000-000001240000}"/>
    <cellStyle name="Normal 57 2 4 2 2 3 3" xfId="24298" xr:uid="{00000000-0005-0000-0000-0000FE5E0000}"/>
    <cellStyle name="Normal 57 2 4 2 2 5" xfId="19285" xr:uid="{00000000-0005-0000-0000-0000694B0000}"/>
    <cellStyle name="Normal 57 2 4 2 3" xfId="5839" xr:uid="{00000000-0005-0000-0000-0000E0160000}"/>
    <cellStyle name="Normal 57 2 4 2 3 2" xfId="15891" xr:uid="{00000000-0005-0000-0000-0000243E0000}"/>
    <cellStyle name="Normal 57 2 4 2 3 2 3" xfId="30986" xr:uid="{00000000-0005-0000-0000-00001E790000}"/>
    <cellStyle name="Normal 57 2 4 2 3 3" xfId="10871" xr:uid="{00000000-0005-0000-0000-0000882A0000}"/>
    <cellStyle name="Normal 57 2 4 2 3 3 3" xfId="25969" xr:uid="{00000000-0005-0000-0000-000085650000}"/>
    <cellStyle name="Normal 57 2 4 2 3 5" xfId="20956" xr:uid="{00000000-0005-0000-0000-0000F0510000}"/>
    <cellStyle name="Normal 57 2 4 2 4" xfId="12549" xr:uid="{00000000-0005-0000-0000-000016310000}"/>
    <cellStyle name="Normal 57 2 4 2 4 3" xfId="27644" xr:uid="{00000000-0005-0000-0000-0000106C0000}"/>
    <cellStyle name="Normal 57 2 4 2 5" xfId="7528" xr:uid="{00000000-0005-0000-0000-0000791D0000}"/>
    <cellStyle name="Normal 57 2 4 2 5 3" xfId="22627" xr:uid="{00000000-0005-0000-0000-000077580000}"/>
    <cellStyle name="Normal 57 2 4 2 7" xfId="17614" xr:uid="{00000000-0005-0000-0000-0000E2440000}"/>
    <cellStyle name="Normal 57 2 4 3" xfId="3310" xr:uid="{00000000-0005-0000-0000-0000FF0C0000}"/>
    <cellStyle name="Normal 57 2 4 3 2" xfId="13384" xr:uid="{00000000-0005-0000-0000-000059340000}"/>
    <cellStyle name="Normal 57 2 4 3 2 3" xfId="28479" xr:uid="{00000000-0005-0000-0000-0000536F0000}"/>
    <cellStyle name="Normal 57 2 4 3 3" xfId="8364" xr:uid="{00000000-0005-0000-0000-0000BD200000}"/>
    <cellStyle name="Normal 57 2 4 3 3 3" xfId="23462" xr:uid="{00000000-0005-0000-0000-0000BA5B0000}"/>
    <cellStyle name="Normal 57 2 4 3 5" xfId="18449" xr:uid="{00000000-0005-0000-0000-000025480000}"/>
    <cellStyle name="Normal 57 2 4 4" xfId="5003" xr:uid="{00000000-0005-0000-0000-00009C130000}"/>
    <cellStyle name="Normal 57 2 4 4 2" xfId="15055" xr:uid="{00000000-0005-0000-0000-0000E03A0000}"/>
    <cellStyle name="Normal 57 2 4 4 2 3" xfId="30150" xr:uid="{00000000-0005-0000-0000-0000DA750000}"/>
    <cellStyle name="Normal 57 2 4 4 3" xfId="10035" xr:uid="{00000000-0005-0000-0000-000044270000}"/>
    <cellStyle name="Normal 57 2 4 4 3 3" xfId="25133" xr:uid="{00000000-0005-0000-0000-000041620000}"/>
    <cellStyle name="Normal 57 2 4 4 5" xfId="20120" xr:uid="{00000000-0005-0000-0000-0000AC4E0000}"/>
    <cellStyle name="Normal 57 2 4 5" xfId="11713" xr:uid="{00000000-0005-0000-0000-0000D22D0000}"/>
    <cellStyle name="Normal 57 2 4 5 3" xfId="26808" xr:uid="{00000000-0005-0000-0000-0000CC680000}"/>
    <cellStyle name="Normal 57 2 4 6" xfId="6692" xr:uid="{00000000-0005-0000-0000-0000351A0000}"/>
    <cellStyle name="Normal 57 2 4 6 3" xfId="21791" xr:uid="{00000000-0005-0000-0000-000033550000}"/>
    <cellStyle name="Normal 57 2 4 8" xfId="16778" xr:uid="{00000000-0005-0000-0000-00009E410000}"/>
    <cellStyle name="Normal 57 2 5" xfId="2040" xr:uid="{00000000-0005-0000-0000-000008080000}"/>
    <cellStyle name="Normal 57 2 5 2" xfId="3729" xr:uid="{00000000-0005-0000-0000-0000A20E0000}"/>
    <cellStyle name="Normal 57 2 5 2 2" xfId="13802" xr:uid="{00000000-0005-0000-0000-0000FB350000}"/>
    <cellStyle name="Normal 57 2 5 2 2 3" xfId="28897" xr:uid="{00000000-0005-0000-0000-0000F5700000}"/>
    <cellStyle name="Normal 57 2 5 2 3" xfId="8782" xr:uid="{00000000-0005-0000-0000-00005F220000}"/>
    <cellStyle name="Normal 57 2 5 2 3 3" xfId="23880" xr:uid="{00000000-0005-0000-0000-00005C5D0000}"/>
    <cellStyle name="Normal 57 2 5 2 5" xfId="18867" xr:uid="{00000000-0005-0000-0000-0000C7490000}"/>
    <cellStyle name="Normal 57 2 5 3" xfId="5421" xr:uid="{00000000-0005-0000-0000-00003E150000}"/>
    <cellStyle name="Normal 57 2 5 3 2" xfId="15473" xr:uid="{00000000-0005-0000-0000-0000823C0000}"/>
    <cellStyle name="Normal 57 2 5 3 2 3" xfId="30568" xr:uid="{00000000-0005-0000-0000-00007C770000}"/>
    <cellStyle name="Normal 57 2 5 3 3" xfId="10453" xr:uid="{00000000-0005-0000-0000-0000E6280000}"/>
    <cellStyle name="Normal 57 2 5 3 3 3" xfId="25551" xr:uid="{00000000-0005-0000-0000-0000E3630000}"/>
    <cellStyle name="Normal 57 2 5 3 5" xfId="20538" xr:uid="{00000000-0005-0000-0000-00004E500000}"/>
    <cellStyle name="Normal 57 2 5 4" xfId="12131" xr:uid="{00000000-0005-0000-0000-0000742F0000}"/>
    <cellStyle name="Normal 57 2 5 4 3" xfId="27226" xr:uid="{00000000-0005-0000-0000-00006E6A0000}"/>
    <cellStyle name="Normal 57 2 5 5" xfId="7110" xr:uid="{00000000-0005-0000-0000-0000D71B0000}"/>
    <cellStyle name="Normal 57 2 5 5 3" xfId="22209" xr:uid="{00000000-0005-0000-0000-0000D5560000}"/>
    <cellStyle name="Normal 57 2 5 7" xfId="17196" xr:uid="{00000000-0005-0000-0000-000040430000}"/>
    <cellStyle name="Normal 57 2 6" xfId="2892" xr:uid="{00000000-0005-0000-0000-00005D0B0000}"/>
    <cellStyle name="Normal 57 2 6 2" xfId="12966" xr:uid="{00000000-0005-0000-0000-0000B7320000}"/>
    <cellStyle name="Normal 57 2 6 2 3" xfId="28061" xr:uid="{00000000-0005-0000-0000-0000B16D0000}"/>
    <cellStyle name="Normal 57 2 6 3" xfId="7946" xr:uid="{00000000-0005-0000-0000-00001B1F0000}"/>
    <cellStyle name="Normal 57 2 6 3 3" xfId="23044" xr:uid="{00000000-0005-0000-0000-0000185A0000}"/>
    <cellStyle name="Normal 57 2 6 5" xfId="18031" xr:uid="{00000000-0005-0000-0000-000083460000}"/>
    <cellStyle name="Normal 57 2 7" xfId="4585" xr:uid="{00000000-0005-0000-0000-0000FA110000}"/>
    <cellStyle name="Normal 57 2 7 2" xfId="14637" xr:uid="{00000000-0005-0000-0000-00003E390000}"/>
    <cellStyle name="Normal 57 2 7 2 3" xfId="29732" xr:uid="{00000000-0005-0000-0000-000038740000}"/>
    <cellStyle name="Normal 57 2 7 3" xfId="9617" xr:uid="{00000000-0005-0000-0000-0000A2250000}"/>
    <cellStyle name="Normal 57 2 7 3 3" xfId="24715" xr:uid="{00000000-0005-0000-0000-00009F600000}"/>
    <cellStyle name="Normal 57 2 7 5" xfId="19702" xr:uid="{00000000-0005-0000-0000-00000A4D0000}"/>
    <cellStyle name="Normal 57 2 8" xfId="11295" xr:uid="{00000000-0005-0000-0000-0000302C0000}"/>
    <cellStyle name="Normal 57 2 8 3" xfId="26390" xr:uid="{00000000-0005-0000-0000-00002A670000}"/>
    <cellStyle name="Normal 57 2 9" xfId="6274" xr:uid="{00000000-0005-0000-0000-000093180000}"/>
    <cellStyle name="Normal 57 2 9 3" xfId="21373" xr:uid="{00000000-0005-0000-0000-000091530000}"/>
    <cellStyle name="Normal 57 3" xfId="1239" xr:uid="{00000000-0005-0000-0000-0000E7040000}"/>
    <cellStyle name="Normal 57 3 10" xfId="16412" xr:uid="{00000000-0005-0000-0000-000030400000}"/>
    <cellStyle name="Normal 57 3 2" xfId="1458" xr:uid="{00000000-0005-0000-0000-0000C2050000}"/>
    <cellStyle name="Normal 57 3 2 2" xfId="1879" xr:uid="{00000000-0005-0000-0000-000067070000}"/>
    <cellStyle name="Normal 57 3 2 2 2" xfId="2718" xr:uid="{00000000-0005-0000-0000-0000AE0A0000}"/>
    <cellStyle name="Normal 57 3 2 2 2 2" xfId="4407" xr:uid="{00000000-0005-0000-0000-000048110000}"/>
    <cellStyle name="Normal 57 3 2 2 2 2 2" xfId="14480" xr:uid="{00000000-0005-0000-0000-0000A1380000}"/>
    <cellStyle name="Normal 57 3 2 2 2 2 2 3" xfId="29575" xr:uid="{00000000-0005-0000-0000-00009B730000}"/>
    <cellStyle name="Normal 57 3 2 2 2 2 3" xfId="9460" xr:uid="{00000000-0005-0000-0000-000005250000}"/>
    <cellStyle name="Normal 57 3 2 2 2 2 3 3" xfId="24558" xr:uid="{00000000-0005-0000-0000-000002600000}"/>
    <cellStyle name="Normal 57 3 2 2 2 2 5" xfId="19545" xr:uid="{00000000-0005-0000-0000-00006D4C0000}"/>
    <cellStyle name="Normal 57 3 2 2 2 3" xfId="6099" xr:uid="{00000000-0005-0000-0000-0000E4170000}"/>
    <cellStyle name="Normal 57 3 2 2 2 3 2" xfId="16151" xr:uid="{00000000-0005-0000-0000-0000283F0000}"/>
    <cellStyle name="Normal 57 3 2 2 2 3 2 3" xfId="31246" xr:uid="{00000000-0005-0000-0000-0000227A0000}"/>
    <cellStyle name="Normal 57 3 2 2 2 3 3" xfId="11131" xr:uid="{00000000-0005-0000-0000-00008C2B0000}"/>
    <cellStyle name="Normal 57 3 2 2 2 3 3 3" xfId="26229" xr:uid="{00000000-0005-0000-0000-000089660000}"/>
    <cellStyle name="Normal 57 3 2 2 2 3 5" xfId="21216" xr:uid="{00000000-0005-0000-0000-0000F4520000}"/>
    <cellStyle name="Normal 57 3 2 2 2 4" xfId="12809" xr:uid="{00000000-0005-0000-0000-00001A320000}"/>
    <cellStyle name="Normal 57 3 2 2 2 4 3" xfId="27904" xr:uid="{00000000-0005-0000-0000-0000146D0000}"/>
    <cellStyle name="Normal 57 3 2 2 2 5" xfId="7788" xr:uid="{00000000-0005-0000-0000-00007D1E0000}"/>
    <cellStyle name="Normal 57 3 2 2 2 5 3" xfId="22887" xr:uid="{00000000-0005-0000-0000-00007B590000}"/>
    <cellStyle name="Normal 57 3 2 2 2 7" xfId="17874" xr:uid="{00000000-0005-0000-0000-0000E6450000}"/>
    <cellStyle name="Normal 57 3 2 2 3" xfId="3570" xr:uid="{00000000-0005-0000-0000-0000030E0000}"/>
    <cellStyle name="Normal 57 3 2 2 3 2" xfId="13644" xr:uid="{00000000-0005-0000-0000-00005D350000}"/>
    <cellStyle name="Normal 57 3 2 2 3 2 3" xfId="28739" xr:uid="{00000000-0005-0000-0000-000057700000}"/>
    <cellStyle name="Normal 57 3 2 2 3 3" xfId="8624" xr:uid="{00000000-0005-0000-0000-0000C1210000}"/>
    <cellStyle name="Normal 57 3 2 2 3 3 3" xfId="23722" xr:uid="{00000000-0005-0000-0000-0000BE5C0000}"/>
    <cellStyle name="Normal 57 3 2 2 3 5" xfId="18709" xr:uid="{00000000-0005-0000-0000-000029490000}"/>
    <cellStyle name="Normal 57 3 2 2 4" xfId="5263" xr:uid="{00000000-0005-0000-0000-0000A0140000}"/>
    <cellStyle name="Normal 57 3 2 2 4 2" xfId="15315" xr:uid="{00000000-0005-0000-0000-0000E43B0000}"/>
    <cellStyle name="Normal 57 3 2 2 4 2 3" xfId="30410" xr:uid="{00000000-0005-0000-0000-0000DE760000}"/>
    <cellStyle name="Normal 57 3 2 2 4 3" xfId="10295" xr:uid="{00000000-0005-0000-0000-000048280000}"/>
    <cellStyle name="Normal 57 3 2 2 4 3 3" xfId="25393" xr:uid="{00000000-0005-0000-0000-000045630000}"/>
    <cellStyle name="Normal 57 3 2 2 4 5" xfId="20380" xr:uid="{00000000-0005-0000-0000-0000B04F0000}"/>
    <cellStyle name="Normal 57 3 2 2 5" xfId="11973" xr:uid="{00000000-0005-0000-0000-0000D62E0000}"/>
    <cellStyle name="Normal 57 3 2 2 5 3" xfId="27068" xr:uid="{00000000-0005-0000-0000-0000D0690000}"/>
    <cellStyle name="Normal 57 3 2 2 6" xfId="6952" xr:uid="{00000000-0005-0000-0000-0000391B0000}"/>
    <cellStyle name="Normal 57 3 2 2 6 3" xfId="22051" xr:uid="{00000000-0005-0000-0000-000037560000}"/>
    <cellStyle name="Normal 57 3 2 2 8" xfId="17038" xr:uid="{00000000-0005-0000-0000-0000A2420000}"/>
    <cellStyle name="Normal 57 3 2 3" xfId="2300" xr:uid="{00000000-0005-0000-0000-00000C090000}"/>
    <cellStyle name="Normal 57 3 2 3 2" xfId="3989" xr:uid="{00000000-0005-0000-0000-0000A60F0000}"/>
    <cellStyle name="Normal 57 3 2 3 2 2" xfId="14062" xr:uid="{00000000-0005-0000-0000-0000FF360000}"/>
    <cellStyle name="Normal 57 3 2 3 2 2 3" xfId="29157" xr:uid="{00000000-0005-0000-0000-0000F9710000}"/>
    <cellStyle name="Normal 57 3 2 3 2 3" xfId="9042" xr:uid="{00000000-0005-0000-0000-000063230000}"/>
    <cellStyle name="Normal 57 3 2 3 2 3 3" xfId="24140" xr:uid="{00000000-0005-0000-0000-0000605E0000}"/>
    <cellStyle name="Normal 57 3 2 3 2 5" xfId="19127" xr:uid="{00000000-0005-0000-0000-0000CB4A0000}"/>
    <cellStyle name="Normal 57 3 2 3 3" xfId="5681" xr:uid="{00000000-0005-0000-0000-000042160000}"/>
    <cellStyle name="Normal 57 3 2 3 3 2" xfId="15733" xr:uid="{00000000-0005-0000-0000-0000863D0000}"/>
    <cellStyle name="Normal 57 3 2 3 3 2 3" xfId="30828" xr:uid="{00000000-0005-0000-0000-000080780000}"/>
    <cellStyle name="Normal 57 3 2 3 3 3" xfId="10713" xr:uid="{00000000-0005-0000-0000-0000EA290000}"/>
    <cellStyle name="Normal 57 3 2 3 3 3 3" xfId="25811" xr:uid="{00000000-0005-0000-0000-0000E7640000}"/>
    <cellStyle name="Normal 57 3 2 3 3 5" xfId="20798" xr:uid="{00000000-0005-0000-0000-000052510000}"/>
    <cellStyle name="Normal 57 3 2 3 4" xfId="12391" xr:uid="{00000000-0005-0000-0000-000078300000}"/>
    <cellStyle name="Normal 57 3 2 3 4 3" xfId="27486" xr:uid="{00000000-0005-0000-0000-0000726B0000}"/>
    <cellStyle name="Normal 57 3 2 3 5" xfId="7370" xr:uid="{00000000-0005-0000-0000-0000DB1C0000}"/>
    <cellStyle name="Normal 57 3 2 3 5 3" xfId="22469" xr:uid="{00000000-0005-0000-0000-0000D9570000}"/>
    <cellStyle name="Normal 57 3 2 3 7" xfId="17456" xr:uid="{00000000-0005-0000-0000-000044440000}"/>
    <cellStyle name="Normal 57 3 2 4" xfId="3152" xr:uid="{00000000-0005-0000-0000-0000610C0000}"/>
    <cellStyle name="Normal 57 3 2 4 2" xfId="13226" xr:uid="{00000000-0005-0000-0000-0000BB330000}"/>
    <cellStyle name="Normal 57 3 2 4 2 3" xfId="28321" xr:uid="{00000000-0005-0000-0000-0000B56E0000}"/>
    <cellStyle name="Normal 57 3 2 4 3" xfId="8206" xr:uid="{00000000-0005-0000-0000-00001F200000}"/>
    <cellStyle name="Normal 57 3 2 4 3 3" xfId="23304" xr:uid="{00000000-0005-0000-0000-00001C5B0000}"/>
    <cellStyle name="Normal 57 3 2 4 5" xfId="18291" xr:uid="{00000000-0005-0000-0000-000087470000}"/>
    <cellStyle name="Normal 57 3 2 5" xfId="4845" xr:uid="{00000000-0005-0000-0000-0000FE120000}"/>
    <cellStyle name="Normal 57 3 2 5 2" xfId="14897" xr:uid="{00000000-0005-0000-0000-0000423A0000}"/>
    <cellStyle name="Normal 57 3 2 5 2 3" xfId="29992" xr:uid="{00000000-0005-0000-0000-00003C750000}"/>
    <cellStyle name="Normal 57 3 2 5 3" xfId="9877" xr:uid="{00000000-0005-0000-0000-0000A6260000}"/>
    <cellStyle name="Normal 57 3 2 5 3 3" xfId="24975" xr:uid="{00000000-0005-0000-0000-0000A3610000}"/>
    <cellStyle name="Normal 57 3 2 5 5" xfId="19962" xr:uid="{00000000-0005-0000-0000-00000E4E0000}"/>
    <cellStyle name="Normal 57 3 2 6" xfId="11555" xr:uid="{00000000-0005-0000-0000-0000342D0000}"/>
    <cellStyle name="Normal 57 3 2 6 3" xfId="26650" xr:uid="{00000000-0005-0000-0000-00002E680000}"/>
    <cellStyle name="Normal 57 3 2 7" xfId="6534" xr:uid="{00000000-0005-0000-0000-000097190000}"/>
    <cellStyle name="Normal 57 3 2 7 3" xfId="21633" xr:uid="{00000000-0005-0000-0000-000095540000}"/>
    <cellStyle name="Normal 57 3 2 9" xfId="16620" xr:uid="{00000000-0005-0000-0000-000000410000}"/>
    <cellStyle name="Normal 57 3 3" xfId="1671" xr:uid="{00000000-0005-0000-0000-000097060000}"/>
    <cellStyle name="Normal 57 3 3 2" xfId="2510" xr:uid="{00000000-0005-0000-0000-0000DE090000}"/>
    <cellStyle name="Normal 57 3 3 2 2" xfId="4199" xr:uid="{00000000-0005-0000-0000-000078100000}"/>
    <cellStyle name="Normal 57 3 3 2 2 2" xfId="14272" xr:uid="{00000000-0005-0000-0000-0000D1370000}"/>
    <cellStyle name="Normal 57 3 3 2 2 2 3" xfId="29367" xr:uid="{00000000-0005-0000-0000-0000CB720000}"/>
    <cellStyle name="Normal 57 3 3 2 2 3" xfId="9252" xr:uid="{00000000-0005-0000-0000-000035240000}"/>
    <cellStyle name="Normal 57 3 3 2 2 3 3" xfId="24350" xr:uid="{00000000-0005-0000-0000-0000325F0000}"/>
    <cellStyle name="Normal 57 3 3 2 2 5" xfId="19337" xr:uid="{00000000-0005-0000-0000-00009D4B0000}"/>
    <cellStyle name="Normal 57 3 3 2 3" xfId="5891" xr:uid="{00000000-0005-0000-0000-000014170000}"/>
    <cellStyle name="Normal 57 3 3 2 3 2" xfId="15943" xr:uid="{00000000-0005-0000-0000-0000583E0000}"/>
    <cellStyle name="Normal 57 3 3 2 3 2 3" xfId="31038" xr:uid="{00000000-0005-0000-0000-000052790000}"/>
    <cellStyle name="Normal 57 3 3 2 3 3" xfId="10923" xr:uid="{00000000-0005-0000-0000-0000BC2A0000}"/>
    <cellStyle name="Normal 57 3 3 2 3 3 3" xfId="26021" xr:uid="{00000000-0005-0000-0000-0000B9650000}"/>
    <cellStyle name="Normal 57 3 3 2 3 5" xfId="21008" xr:uid="{00000000-0005-0000-0000-000024520000}"/>
    <cellStyle name="Normal 57 3 3 2 4" xfId="12601" xr:uid="{00000000-0005-0000-0000-00004A310000}"/>
    <cellStyle name="Normal 57 3 3 2 4 3" xfId="27696" xr:uid="{00000000-0005-0000-0000-0000446C0000}"/>
    <cellStyle name="Normal 57 3 3 2 5" xfId="7580" xr:uid="{00000000-0005-0000-0000-0000AD1D0000}"/>
    <cellStyle name="Normal 57 3 3 2 5 3" xfId="22679" xr:uid="{00000000-0005-0000-0000-0000AB580000}"/>
    <cellStyle name="Normal 57 3 3 2 7" xfId="17666" xr:uid="{00000000-0005-0000-0000-000016450000}"/>
    <cellStyle name="Normal 57 3 3 3" xfId="3362" xr:uid="{00000000-0005-0000-0000-0000330D0000}"/>
    <cellStyle name="Normal 57 3 3 3 2" xfId="13436" xr:uid="{00000000-0005-0000-0000-00008D340000}"/>
    <cellStyle name="Normal 57 3 3 3 2 3" xfId="28531" xr:uid="{00000000-0005-0000-0000-0000876F0000}"/>
    <cellStyle name="Normal 57 3 3 3 3" xfId="8416" xr:uid="{00000000-0005-0000-0000-0000F1200000}"/>
    <cellStyle name="Normal 57 3 3 3 3 3" xfId="23514" xr:uid="{00000000-0005-0000-0000-0000EE5B0000}"/>
    <cellStyle name="Normal 57 3 3 3 5" xfId="18501" xr:uid="{00000000-0005-0000-0000-000059480000}"/>
    <cellStyle name="Normal 57 3 3 4" xfId="5055" xr:uid="{00000000-0005-0000-0000-0000D0130000}"/>
    <cellStyle name="Normal 57 3 3 4 2" xfId="15107" xr:uid="{00000000-0005-0000-0000-0000143B0000}"/>
    <cellStyle name="Normal 57 3 3 4 2 3" xfId="30202" xr:uid="{00000000-0005-0000-0000-00000E760000}"/>
    <cellStyle name="Normal 57 3 3 4 3" xfId="10087" xr:uid="{00000000-0005-0000-0000-000078270000}"/>
    <cellStyle name="Normal 57 3 3 4 3 3" xfId="25185" xr:uid="{00000000-0005-0000-0000-000075620000}"/>
    <cellStyle name="Normal 57 3 3 4 5" xfId="20172" xr:uid="{00000000-0005-0000-0000-0000E04E0000}"/>
    <cellStyle name="Normal 57 3 3 5" xfId="11765" xr:uid="{00000000-0005-0000-0000-0000062E0000}"/>
    <cellStyle name="Normal 57 3 3 5 3" xfId="26860" xr:uid="{00000000-0005-0000-0000-000000690000}"/>
    <cellStyle name="Normal 57 3 3 6" xfId="6744" xr:uid="{00000000-0005-0000-0000-0000691A0000}"/>
    <cellStyle name="Normal 57 3 3 6 3" xfId="21843" xr:uid="{00000000-0005-0000-0000-000067550000}"/>
    <cellStyle name="Normal 57 3 3 8" xfId="16830" xr:uid="{00000000-0005-0000-0000-0000D2410000}"/>
    <cellStyle name="Normal 57 3 4" xfId="2092" xr:uid="{00000000-0005-0000-0000-00003C080000}"/>
    <cellStyle name="Normal 57 3 4 2" xfId="3781" xr:uid="{00000000-0005-0000-0000-0000D60E0000}"/>
    <cellStyle name="Normal 57 3 4 2 2" xfId="13854" xr:uid="{00000000-0005-0000-0000-00002F360000}"/>
    <cellStyle name="Normal 57 3 4 2 2 3" xfId="28949" xr:uid="{00000000-0005-0000-0000-000029710000}"/>
    <cellStyle name="Normal 57 3 4 2 3" xfId="8834" xr:uid="{00000000-0005-0000-0000-000093220000}"/>
    <cellStyle name="Normal 57 3 4 2 3 3" xfId="23932" xr:uid="{00000000-0005-0000-0000-0000905D0000}"/>
    <cellStyle name="Normal 57 3 4 2 5" xfId="18919" xr:uid="{00000000-0005-0000-0000-0000FB490000}"/>
    <cellStyle name="Normal 57 3 4 3" xfId="5473" xr:uid="{00000000-0005-0000-0000-000072150000}"/>
    <cellStyle name="Normal 57 3 4 3 2" xfId="15525" xr:uid="{00000000-0005-0000-0000-0000B63C0000}"/>
    <cellStyle name="Normal 57 3 4 3 2 3" xfId="30620" xr:uid="{00000000-0005-0000-0000-0000B0770000}"/>
    <cellStyle name="Normal 57 3 4 3 3" xfId="10505" xr:uid="{00000000-0005-0000-0000-00001A290000}"/>
    <cellStyle name="Normal 57 3 4 3 3 3" xfId="25603" xr:uid="{00000000-0005-0000-0000-000017640000}"/>
    <cellStyle name="Normal 57 3 4 3 5" xfId="20590" xr:uid="{00000000-0005-0000-0000-000082500000}"/>
    <cellStyle name="Normal 57 3 4 4" xfId="12183" xr:uid="{00000000-0005-0000-0000-0000A82F0000}"/>
    <cellStyle name="Normal 57 3 4 4 3" xfId="27278" xr:uid="{00000000-0005-0000-0000-0000A26A0000}"/>
    <cellStyle name="Normal 57 3 4 5" xfId="7162" xr:uid="{00000000-0005-0000-0000-00000B1C0000}"/>
    <cellStyle name="Normal 57 3 4 5 3" xfId="22261" xr:uid="{00000000-0005-0000-0000-000009570000}"/>
    <cellStyle name="Normal 57 3 4 7" xfId="17248" xr:uid="{00000000-0005-0000-0000-000074430000}"/>
    <cellStyle name="Normal 57 3 5" xfId="2944" xr:uid="{00000000-0005-0000-0000-0000910B0000}"/>
    <cellStyle name="Normal 57 3 5 2" xfId="13018" xr:uid="{00000000-0005-0000-0000-0000EB320000}"/>
    <cellStyle name="Normal 57 3 5 2 3" xfId="28113" xr:uid="{00000000-0005-0000-0000-0000E56D0000}"/>
    <cellStyle name="Normal 57 3 5 3" xfId="7998" xr:uid="{00000000-0005-0000-0000-00004F1F0000}"/>
    <cellStyle name="Normal 57 3 5 3 3" xfId="23096" xr:uid="{00000000-0005-0000-0000-00004C5A0000}"/>
    <cellStyle name="Normal 57 3 5 5" xfId="18083" xr:uid="{00000000-0005-0000-0000-0000B7460000}"/>
    <cellStyle name="Normal 57 3 6" xfId="4637" xr:uid="{00000000-0005-0000-0000-00002E120000}"/>
    <cellStyle name="Normal 57 3 6 2" xfId="14689" xr:uid="{00000000-0005-0000-0000-000072390000}"/>
    <cellStyle name="Normal 57 3 6 2 3" xfId="29784" xr:uid="{00000000-0005-0000-0000-00006C740000}"/>
    <cellStyle name="Normal 57 3 6 3" xfId="9669" xr:uid="{00000000-0005-0000-0000-0000D6250000}"/>
    <cellStyle name="Normal 57 3 6 3 3" xfId="24767" xr:uid="{00000000-0005-0000-0000-0000D3600000}"/>
    <cellStyle name="Normal 57 3 6 5" xfId="19754" xr:uid="{00000000-0005-0000-0000-00003E4D0000}"/>
    <cellStyle name="Normal 57 3 7" xfId="11347" xr:uid="{00000000-0005-0000-0000-0000642C0000}"/>
    <cellStyle name="Normal 57 3 7 3" xfId="26442" xr:uid="{00000000-0005-0000-0000-00005E670000}"/>
    <cellStyle name="Normal 57 3 8" xfId="6326" xr:uid="{00000000-0005-0000-0000-0000C7180000}"/>
    <cellStyle name="Normal 57 3 8 3" xfId="21425" xr:uid="{00000000-0005-0000-0000-0000C5530000}"/>
    <cellStyle name="Normal 57 4" xfId="1352" xr:uid="{00000000-0005-0000-0000-000058050000}"/>
    <cellStyle name="Normal 57 4 2" xfId="1775" xr:uid="{00000000-0005-0000-0000-0000FF060000}"/>
    <cellStyle name="Normal 57 4 2 2" xfId="2614" xr:uid="{00000000-0005-0000-0000-0000460A0000}"/>
    <cellStyle name="Normal 57 4 2 2 2" xfId="4303" xr:uid="{00000000-0005-0000-0000-0000E0100000}"/>
    <cellStyle name="Normal 57 4 2 2 2 2" xfId="14376" xr:uid="{00000000-0005-0000-0000-000039380000}"/>
    <cellStyle name="Normal 57 4 2 2 2 2 3" xfId="29471" xr:uid="{00000000-0005-0000-0000-000033730000}"/>
    <cellStyle name="Normal 57 4 2 2 2 3" xfId="9356" xr:uid="{00000000-0005-0000-0000-00009D240000}"/>
    <cellStyle name="Normal 57 4 2 2 2 3 3" xfId="24454" xr:uid="{00000000-0005-0000-0000-00009A5F0000}"/>
    <cellStyle name="Normal 57 4 2 2 2 5" xfId="19441" xr:uid="{00000000-0005-0000-0000-0000054C0000}"/>
    <cellStyle name="Normal 57 4 2 2 3" xfId="5995" xr:uid="{00000000-0005-0000-0000-00007C170000}"/>
    <cellStyle name="Normal 57 4 2 2 3 2" xfId="16047" xr:uid="{00000000-0005-0000-0000-0000C03E0000}"/>
    <cellStyle name="Normal 57 4 2 2 3 2 3" xfId="31142" xr:uid="{00000000-0005-0000-0000-0000BA790000}"/>
    <cellStyle name="Normal 57 4 2 2 3 3" xfId="11027" xr:uid="{00000000-0005-0000-0000-0000242B0000}"/>
    <cellStyle name="Normal 57 4 2 2 3 3 3" xfId="26125" xr:uid="{00000000-0005-0000-0000-000021660000}"/>
    <cellStyle name="Normal 57 4 2 2 3 5" xfId="21112" xr:uid="{00000000-0005-0000-0000-00008C520000}"/>
    <cellStyle name="Normal 57 4 2 2 4" xfId="12705" xr:uid="{00000000-0005-0000-0000-0000B2310000}"/>
    <cellStyle name="Normal 57 4 2 2 4 3" xfId="27800" xr:uid="{00000000-0005-0000-0000-0000AC6C0000}"/>
    <cellStyle name="Normal 57 4 2 2 5" xfId="7684" xr:uid="{00000000-0005-0000-0000-0000151E0000}"/>
    <cellStyle name="Normal 57 4 2 2 5 3" xfId="22783" xr:uid="{00000000-0005-0000-0000-000013590000}"/>
    <cellStyle name="Normal 57 4 2 2 7" xfId="17770" xr:uid="{00000000-0005-0000-0000-00007E450000}"/>
    <cellStyle name="Normal 57 4 2 3" xfId="3466" xr:uid="{00000000-0005-0000-0000-00009B0D0000}"/>
    <cellStyle name="Normal 57 4 2 3 2" xfId="13540" xr:uid="{00000000-0005-0000-0000-0000F5340000}"/>
    <cellStyle name="Normal 57 4 2 3 2 3" xfId="28635" xr:uid="{00000000-0005-0000-0000-0000EF6F0000}"/>
    <cellStyle name="Normal 57 4 2 3 3" xfId="8520" xr:uid="{00000000-0005-0000-0000-000059210000}"/>
    <cellStyle name="Normal 57 4 2 3 3 3" xfId="23618" xr:uid="{00000000-0005-0000-0000-0000565C0000}"/>
    <cellStyle name="Normal 57 4 2 3 5" xfId="18605" xr:uid="{00000000-0005-0000-0000-0000C1480000}"/>
    <cellStyle name="Normal 57 4 2 4" xfId="5159" xr:uid="{00000000-0005-0000-0000-000038140000}"/>
    <cellStyle name="Normal 57 4 2 4 2" xfId="15211" xr:uid="{00000000-0005-0000-0000-00007C3B0000}"/>
    <cellStyle name="Normal 57 4 2 4 2 3" xfId="30306" xr:uid="{00000000-0005-0000-0000-000076760000}"/>
    <cellStyle name="Normal 57 4 2 4 3" xfId="10191" xr:uid="{00000000-0005-0000-0000-0000E0270000}"/>
    <cellStyle name="Normal 57 4 2 4 3 3" xfId="25289" xr:uid="{00000000-0005-0000-0000-0000DD620000}"/>
    <cellStyle name="Normal 57 4 2 4 5" xfId="20276" xr:uid="{00000000-0005-0000-0000-0000484F0000}"/>
    <cellStyle name="Normal 57 4 2 5" xfId="11869" xr:uid="{00000000-0005-0000-0000-00006E2E0000}"/>
    <cellStyle name="Normal 57 4 2 5 3" xfId="26964" xr:uid="{00000000-0005-0000-0000-000068690000}"/>
    <cellStyle name="Normal 57 4 2 6" xfId="6848" xr:uid="{00000000-0005-0000-0000-0000D11A0000}"/>
    <cellStyle name="Normal 57 4 2 6 3" xfId="21947" xr:uid="{00000000-0005-0000-0000-0000CF550000}"/>
    <cellStyle name="Normal 57 4 2 8" xfId="16934" xr:uid="{00000000-0005-0000-0000-00003A420000}"/>
    <cellStyle name="Normal 57 4 3" xfId="2196" xr:uid="{00000000-0005-0000-0000-0000A4080000}"/>
    <cellStyle name="Normal 57 4 3 2" xfId="3885" xr:uid="{00000000-0005-0000-0000-00003E0F0000}"/>
    <cellStyle name="Normal 57 4 3 2 2" xfId="13958" xr:uid="{00000000-0005-0000-0000-000097360000}"/>
    <cellStyle name="Normal 57 4 3 2 2 3" xfId="29053" xr:uid="{00000000-0005-0000-0000-000091710000}"/>
    <cellStyle name="Normal 57 4 3 2 3" xfId="8938" xr:uid="{00000000-0005-0000-0000-0000FB220000}"/>
    <cellStyle name="Normal 57 4 3 2 3 3" xfId="24036" xr:uid="{00000000-0005-0000-0000-0000F85D0000}"/>
    <cellStyle name="Normal 57 4 3 2 5" xfId="19023" xr:uid="{00000000-0005-0000-0000-0000634A0000}"/>
    <cellStyle name="Normal 57 4 3 3" xfId="5577" xr:uid="{00000000-0005-0000-0000-0000DA150000}"/>
    <cellStyle name="Normal 57 4 3 3 2" xfId="15629" xr:uid="{00000000-0005-0000-0000-00001E3D0000}"/>
    <cellStyle name="Normal 57 4 3 3 2 3" xfId="30724" xr:uid="{00000000-0005-0000-0000-000018780000}"/>
    <cellStyle name="Normal 57 4 3 3 3" xfId="10609" xr:uid="{00000000-0005-0000-0000-000082290000}"/>
    <cellStyle name="Normal 57 4 3 3 3 3" xfId="25707" xr:uid="{00000000-0005-0000-0000-00007F640000}"/>
    <cellStyle name="Normal 57 4 3 3 5" xfId="20694" xr:uid="{00000000-0005-0000-0000-0000EA500000}"/>
    <cellStyle name="Normal 57 4 3 4" xfId="12287" xr:uid="{00000000-0005-0000-0000-000010300000}"/>
    <cellStyle name="Normal 57 4 3 4 3" xfId="27382" xr:uid="{00000000-0005-0000-0000-00000A6B0000}"/>
    <cellStyle name="Normal 57 4 3 5" xfId="7266" xr:uid="{00000000-0005-0000-0000-0000731C0000}"/>
    <cellStyle name="Normal 57 4 3 5 3" xfId="22365" xr:uid="{00000000-0005-0000-0000-000071570000}"/>
    <cellStyle name="Normal 57 4 3 7" xfId="17352" xr:uid="{00000000-0005-0000-0000-0000DC430000}"/>
    <cellStyle name="Normal 57 4 4" xfId="3048" xr:uid="{00000000-0005-0000-0000-0000F90B0000}"/>
    <cellStyle name="Normal 57 4 4 2" xfId="13122" xr:uid="{00000000-0005-0000-0000-000053330000}"/>
    <cellStyle name="Normal 57 4 4 2 3" xfId="28217" xr:uid="{00000000-0005-0000-0000-00004D6E0000}"/>
    <cellStyle name="Normal 57 4 4 3" xfId="8102" xr:uid="{00000000-0005-0000-0000-0000B71F0000}"/>
    <cellStyle name="Normal 57 4 4 3 3" xfId="23200" xr:uid="{00000000-0005-0000-0000-0000B45A0000}"/>
    <cellStyle name="Normal 57 4 4 5" xfId="18187" xr:uid="{00000000-0005-0000-0000-00001F470000}"/>
    <cellStyle name="Normal 57 4 5" xfId="4741" xr:uid="{00000000-0005-0000-0000-000096120000}"/>
    <cellStyle name="Normal 57 4 5 2" xfId="14793" xr:uid="{00000000-0005-0000-0000-0000DA390000}"/>
    <cellStyle name="Normal 57 4 5 2 3" xfId="29888" xr:uid="{00000000-0005-0000-0000-0000D4740000}"/>
    <cellStyle name="Normal 57 4 5 3" xfId="9773" xr:uid="{00000000-0005-0000-0000-00003E260000}"/>
    <cellStyle name="Normal 57 4 5 3 3" xfId="24871" xr:uid="{00000000-0005-0000-0000-00003B610000}"/>
    <cellStyle name="Normal 57 4 5 5" xfId="19858" xr:uid="{00000000-0005-0000-0000-0000A64D0000}"/>
    <cellStyle name="Normal 57 4 6" xfId="11451" xr:uid="{00000000-0005-0000-0000-0000CC2C0000}"/>
    <cellStyle name="Normal 57 4 6 3" xfId="26546" xr:uid="{00000000-0005-0000-0000-0000C6670000}"/>
    <cellStyle name="Normal 57 4 7" xfId="6430" xr:uid="{00000000-0005-0000-0000-00002F190000}"/>
    <cellStyle name="Normal 57 4 7 3" xfId="21529" xr:uid="{00000000-0005-0000-0000-00002D540000}"/>
    <cellStyle name="Normal 57 4 9" xfId="16516" xr:uid="{00000000-0005-0000-0000-000098400000}"/>
    <cellStyle name="Normal 57 5" xfId="1565" xr:uid="{00000000-0005-0000-0000-00002D060000}"/>
    <cellStyle name="Normal 57 5 2" xfId="2406" xr:uid="{00000000-0005-0000-0000-000076090000}"/>
    <cellStyle name="Normal 57 5 2 2" xfId="4095" xr:uid="{00000000-0005-0000-0000-000010100000}"/>
    <cellStyle name="Normal 57 5 2 2 2" xfId="14168" xr:uid="{00000000-0005-0000-0000-000069370000}"/>
    <cellStyle name="Normal 57 5 2 2 2 3" xfId="29263" xr:uid="{00000000-0005-0000-0000-000063720000}"/>
    <cellStyle name="Normal 57 5 2 2 3" xfId="9148" xr:uid="{00000000-0005-0000-0000-0000CD230000}"/>
    <cellStyle name="Normal 57 5 2 2 3 3" xfId="24246" xr:uid="{00000000-0005-0000-0000-0000CA5E0000}"/>
    <cellStyle name="Normal 57 5 2 2 5" xfId="19233" xr:uid="{00000000-0005-0000-0000-0000354B0000}"/>
    <cellStyle name="Normal 57 5 2 3" xfId="5787" xr:uid="{00000000-0005-0000-0000-0000AC160000}"/>
    <cellStyle name="Normal 57 5 2 3 2" xfId="15839" xr:uid="{00000000-0005-0000-0000-0000F03D0000}"/>
    <cellStyle name="Normal 57 5 2 3 2 3" xfId="30934" xr:uid="{00000000-0005-0000-0000-0000EA780000}"/>
    <cellStyle name="Normal 57 5 2 3 3" xfId="10819" xr:uid="{00000000-0005-0000-0000-0000542A0000}"/>
    <cellStyle name="Normal 57 5 2 3 3 3" xfId="25917" xr:uid="{00000000-0005-0000-0000-000051650000}"/>
    <cellStyle name="Normal 57 5 2 3 5" xfId="20904" xr:uid="{00000000-0005-0000-0000-0000BC510000}"/>
    <cellStyle name="Normal 57 5 2 4" xfId="12497" xr:uid="{00000000-0005-0000-0000-0000E2300000}"/>
    <cellStyle name="Normal 57 5 2 4 3" xfId="27592" xr:uid="{00000000-0005-0000-0000-0000DC6B0000}"/>
    <cellStyle name="Normal 57 5 2 5" xfId="7476" xr:uid="{00000000-0005-0000-0000-0000451D0000}"/>
    <cellStyle name="Normal 57 5 2 5 3" xfId="22575" xr:uid="{00000000-0005-0000-0000-000043580000}"/>
    <cellStyle name="Normal 57 5 2 7" xfId="17562" xr:uid="{00000000-0005-0000-0000-0000AE440000}"/>
    <cellStyle name="Normal 57 5 3" xfId="3258" xr:uid="{00000000-0005-0000-0000-0000CB0C0000}"/>
    <cellStyle name="Normal 57 5 3 2" xfId="13332" xr:uid="{00000000-0005-0000-0000-000025340000}"/>
    <cellStyle name="Normal 57 5 3 2 3" xfId="28427" xr:uid="{00000000-0005-0000-0000-00001F6F0000}"/>
    <cellStyle name="Normal 57 5 3 3" xfId="8312" xr:uid="{00000000-0005-0000-0000-000089200000}"/>
    <cellStyle name="Normal 57 5 3 3 3" xfId="23410" xr:uid="{00000000-0005-0000-0000-0000865B0000}"/>
    <cellStyle name="Normal 57 5 3 5" xfId="18397" xr:uid="{00000000-0005-0000-0000-0000F1470000}"/>
    <cellStyle name="Normal 57 5 4" xfId="4951" xr:uid="{00000000-0005-0000-0000-000068130000}"/>
    <cellStyle name="Normal 57 5 4 2" xfId="15003" xr:uid="{00000000-0005-0000-0000-0000AC3A0000}"/>
    <cellStyle name="Normal 57 5 4 2 3" xfId="30098" xr:uid="{00000000-0005-0000-0000-0000A6750000}"/>
    <cellStyle name="Normal 57 5 4 3" xfId="9983" xr:uid="{00000000-0005-0000-0000-000010270000}"/>
    <cellStyle name="Normal 57 5 4 3 3" xfId="25081" xr:uid="{00000000-0005-0000-0000-00000D620000}"/>
    <cellStyle name="Normal 57 5 4 5" xfId="20068" xr:uid="{00000000-0005-0000-0000-0000784E0000}"/>
    <cellStyle name="Normal 57 5 5" xfId="11661" xr:uid="{00000000-0005-0000-0000-00009E2D0000}"/>
    <cellStyle name="Normal 57 5 5 3" xfId="26756" xr:uid="{00000000-0005-0000-0000-000098680000}"/>
    <cellStyle name="Normal 57 5 6" xfId="6640" xr:uid="{00000000-0005-0000-0000-0000011A0000}"/>
    <cellStyle name="Normal 57 5 6 3" xfId="21739" xr:uid="{00000000-0005-0000-0000-0000FF540000}"/>
    <cellStyle name="Normal 57 5 8" xfId="16726" xr:uid="{00000000-0005-0000-0000-00006A410000}"/>
    <cellStyle name="Normal 57 6" xfId="1986" xr:uid="{00000000-0005-0000-0000-0000D2070000}"/>
    <cellStyle name="Normal 57 6 2" xfId="3677" xr:uid="{00000000-0005-0000-0000-00006E0E0000}"/>
    <cellStyle name="Normal 57 6 2 2" xfId="13750" xr:uid="{00000000-0005-0000-0000-0000C7350000}"/>
    <cellStyle name="Normal 57 6 2 2 3" xfId="28845" xr:uid="{00000000-0005-0000-0000-0000C1700000}"/>
    <cellStyle name="Normal 57 6 2 3" xfId="8730" xr:uid="{00000000-0005-0000-0000-00002B220000}"/>
    <cellStyle name="Normal 57 6 2 3 3" xfId="23828" xr:uid="{00000000-0005-0000-0000-0000285D0000}"/>
    <cellStyle name="Normal 57 6 2 5" xfId="18815" xr:uid="{00000000-0005-0000-0000-000093490000}"/>
    <cellStyle name="Normal 57 6 3" xfId="5369" xr:uid="{00000000-0005-0000-0000-00000A150000}"/>
    <cellStyle name="Normal 57 6 3 2" xfId="15421" xr:uid="{00000000-0005-0000-0000-00004E3C0000}"/>
    <cellStyle name="Normal 57 6 3 2 3" xfId="30516" xr:uid="{00000000-0005-0000-0000-000048770000}"/>
    <cellStyle name="Normal 57 6 3 3" xfId="10401" xr:uid="{00000000-0005-0000-0000-0000B2280000}"/>
    <cellStyle name="Normal 57 6 3 3 3" xfId="25499" xr:uid="{00000000-0005-0000-0000-0000AF630000}"/>
    <cellStyle name="Normal 57 6 3 5" xfId="20486" xr:uid="{00000000-0005-0000-0000-00001A500000}"/>
    <cellStyle name="Normal 57 6 4" xfId="12079" xr:uid="{00000000-0005-0000-0000-0000402F0000}"/>
    <cellStyle name="Normal 57 6 4 3" xfId="27174" xr:uid="{00000000-0005-0000-0000-00003A6A0000}"/>
    <cellStyle name="Normal 57 6 5" xfId="7058" xr:uid="{00000000-0005-0000-0000-0000A31B0000}"/>
    <cellStyle name="Normal 57 6 5 3" xfId="22157" xr:uid="{00000000-0005-0000-0000-0000A1560000}"/>
    <cellStyle name="Normal 57 6 7" xfId="17144" xr:uid="{00000000-0005-0000-0000-00000C430000}"/>
    <cellStyle name="Normal 57 7" xfId="2836" xr:uid="{00000000-0005-0000-0000-0000250B0000}"/>
    <cellStyle name="Normal 57 7 2" xfId="12914" xr:uid="{00000000-0005-0000-0000-000083320000}"/>
    <cellStyle name="Normal 57 7 2 3" xfId="28009" xr:uid="{00000000-0005-0000-0000-00007D6D0000}"/>
    <cellStyle name="Normal 57 7 3" xfId="7894" xr:uid="{00000000-0005-0000-0000-0000E71E0000}"/>
    <cellStyle name="Normal 57 7 3 3" xfId="22992" xr:uid="{00000000-0005-0000-0000-0000E4590000}"/>
    <cellStyle name="Normal 57 7 5" xfId="17979" xr:uid="{00000000-0005-0000-0000-00004F460000}"/>
    <cellStyle name="Normal 57 8" xfId="4530" xr:uid="{00000000-0005-0000-0000-0000C3110000}"/>
    <cellStyle name="Normal 57 8 2" xfId="14585" xr:uid="{00000000-0005-0000-0000-00000A390000}"/>
    <cellStyle name="Normal 57 8 2 3" xfId="29680" xr:uid="{00000000-0005-0000-0000-000004740000}"/>
    <cellStyle name="Normal 57 8 3" xfId="9565" xr:uid="{00000000-0005-0000-0000-00006E250000}"/>
    <cellStyle name="Normal 57 8 3 3" xfId="24663" xr:uid="{00000000-0005-0000-0000-00006B600000}"/>
    <cellStyle name="Normal 57 8 5" xfId="19650" xr:uid="{00000000-0005-0000-0000-0000D64C0000}"/>
    <cellStyle name="Normal 57 9" xfId="11241" xr:uid="{00000000-0005-0000-0000-0000FA2B0000}"/>
    <cellStyle name="Normal 57 9 3" xfId="26338" xr:uid="{00000000-0005-0000-0000-0000F6660000}"/>
    <cellStyle name="Normal 58" xfId="865" xr:uid="{00000000-0005-0000-0000-000070030000}"/>
    <cellStyle name="Normal 59" xfId="866" xr:uid="{00000000-0005-0000-0000-000071030000}"/>
    <cellStyle name="Normal 6" xfId="171" xr:uid="{00000000-0005-0000-0000-0000B1000000}"/>
    <cellStyle name="Normal 6 2" xfId="557" xr:uid="{00000000-0005-0000-0000-00003A020000}"/>
    <cellStyle name="Normal 6 2 10" xfId="1535" xr:uid="{00000000-0005-0000-0000-00000F060000}"/>
    <cellStyle name="Normal 6 2 10 2" xfId="2376" xr:uid="{00000000-0005-0000-0000-000058090000}"/>
    <cellStyle name="Normal 6 2 10 2 2" xfId="4065" xr:uid="{00000000-0005-0000-0000-0000F20F0000}"/>
    <cellStyle name="Normal 6 2 10 2 2 2" xfId="14138" xr:uid="{00000000-0005-0000-0000-00004B370000}"/>
    <cellStyle name="Normal 6 2 10 2 2 2 3" xfId="29233" xr:uid="{00000000-0005-0000-0000-000045720000}"/>
    <cellStyle name="Normal 6 2 10 2 2 3" xfId="9118" xr:uid="{00000000-0005-0000-0000-0000AF230000}"/>
    <cellStyle name="Normal 6 2 10 2 2 3 3" xfId="24216" xr:uid="{00000000-0005-0000-0000-0000AC5E0000}"/>
    <cellStyle name="Normal 6 2 10 2 2 5" xfId="19203" xr:uid="{00000000-0005-0000-0000-0000174B0000}"/>
    <cellStyle name="Normal 6 2 10 2 3" xfId="5757" xr:uid="{00000000-0005-0000-0000-00008E160000}"/>
    <cellStyle name="Normal 6 2 10 2 3 2" xfId="15809" xr:uid="{00000000-0005-0000-0000-0000D23D0000}"/>
    <cellStyle name="Normal 6 2 10 2 3 2 3" xfId="30904" xr:uid="{00000000-0005-0000-0000-0000CC780000}"/>
    <cellStyle name="Normal 6 2 10 2 3 3" xfId="10789" xr:uid="{00000000-0005-0000-0000-0000362A0000}"/>
    <cellStyle name="Normal 6 2 10 2 3 3 3" xfId="25887" xr:uid="{00000000-0005-0000-0000-000033650000}"/>
    <cellStyle name="Normal 6 2 10 2 3 5" xfId="20874" xr:uid="{00000000-0005-0000-0000-00009E510000}"/>
    <cellStyle name="Normal 6 2 10 2 4" xfId="12467" xr:uid="{00000000-0005-0000-0000-0000C4300000}"/>
    <cellStyle name="Normal 6 2 10 2 4 3" xfId="27562" xr:uid="{00000000-0005-0000-0000-0000BE6B0000}"/>
    <cellStyle name="Normal 6 2 10 2 5" xfId="7446" xr:uid="{00000000-0005-0000-0000-0000271D0000}"/>
    <cellStyle name="Normal 6 2 10 2 5 3" xfId="22545" xr:uid="{00000000-0005-0000-0000-000025580000}"/>
    <cellStyle name="Normal 6 2 10 2 7" xfId="17532" xr:uid="{00000000-0005-0000-0000-000090440000}"/>
    <cellStyle name="Normal 6 2 10 3" xfId="3228" xr:uid="{00000000-0005-0000-0000-0000AD0C0000}"/>
    <cellStyle name="Normal 6 2 10 3 2" xfId="13302" xr:uid="{00000000-0005-0000-0000-000007340000}"/>
    <cellStyle name="Normal 6 2 10 3 2 3" xfId="28397" xr:uid="{00000000-0005-0000-0000-0000016F0000}"/>
    <cellStyle name="Normal 6 2 10 3 3" xfId="8282" xr:uid="{00000000-0005-0000-0000-00006B200000}"/>
    <cellStyle name="Normal 6 2 10 3 3 3" xfId="23380" xr:uid="{00000000-0005-0000-0000-0000685B0000}"/>
    <cellStyle name="Normal 6 2 10 3 5" xfId="18367" xr:uid="{00000000-0005-0000-0000-0000D3470000}"/>
    <cellStyle name="Normal 6 2 10 4" xfId="4921" xr:uid="{00000000-0005-0000-0000-00004A130000}"/>
    <cellStyle name="Normal 6 2 10 4 2" xfId="14973" xr:uid="{00000000-0005-0000-0000-00008E3A0000}"/>
    <cellStyle name="Normal 6 2 10 4 2 3" xfId="30068" xr:uid="{00000000-0005-0000-0000-000088750000}"/>
    <cellStyle name="Normal 6 2 10 4 3" xfId="9953" xr:uid="{00000000-0005-0000-0000-0000F2260000}"/>
    <cellStyle name="Normal 6 2 10 4 3 3" xfId="25051" xr:uid="{00000000-0005-0000-0000-0000EF610000}"/>
    <cellStyle name="Normal 6 2 10 4 5" xfId="20038" xr:uid="{00000000-0005-0000-0000-00005A4E0000}"/>
    <cellStyle name="Normal 6 2 10 5" xfId="11631" xr:uid="{00000000-0005-0000-0000-0000802D0000}"/>
    <cellStyle name="Normal 6 2 10 5 3" xfId="26726" xr:uid="{00000000-0005-0000-0000-00007A680000}"/>
    <cellStyle name="Normal 6 2 10 6" xfId="6610" xr:uid="{00000000-0005-0000-0000-0000E3190000}"/>
    <cellStyle name="Normal 6 2 10 6 3" xfId="21709" xr:uid="{00000000-0005-0000-0000-0000E1540000}"/>
    <cellStyle name="Normal 6 2 10 8" xfId="16696" xr:uid="{00000000-0005-0000-0000-00004C410000}"/>
    <cellStyle name="Normal 6 2 11" xfId="1956" xr:uid="{00000000-0005-0000-0000-0000B4070000}"/>
    <cellStyle name="Normal 6 2 11 2" xfId="3647" xr:uid="{00000000-0005-0000-0000-0000500E0000}"/>
    <cellStyle name="Normal 6 2 11 2 2" xfId="13720" xr:uid="{00000000-0005-0000-0000-0000A9350000}"/>
    <cellStyle name="Normal 6 2 11 2 2 3" xfId="28815" xr:uid="{00000000-0005-0000-0000-0000A3700000}"/>
    <cellStyle name="Normal 6 2 11 2 3" xfId="8700" xr:uid="{00000000-0005-0000-0000-00000D220000}"/>
    <cellStyle name="Normal 6 2 11 2 3 3" xfId="23798" xr:uid="{00000000-0005-0000-0000-00000A5D0000}"/>
    <cellStyle name="Normal 6 2 11 2 5" xfId="18785" xr:uid="{00000000-0005-0000-0000-000075490000}"/>
    <cellStyle name="Normal 6 2 11 3" xfId="5339" xr:uid="{00000000-0005-0000-0000-0000EC140000}"/>
    <cellStyle name="Normal 6 2 11 3 2" xfId="15391" xr:uid="{00000000-0005-0000-0000-0000303C0000}"/>
    <cellStyle name="Normal 6 2 11 3 2 3" xfId="30486" xr:uid="{00000000-0005-0000-0000-00002A770000}"/>
    <cellStyle name="Normal 6 2 11 3 3" xfId="10371" xr:uid="{00000000-0005-0000-0000-000094280000}"/>
    <cellStyle name="Normal 6 2 11 3 3 3" xfId="25469" xr:uid="{00000000-0005-0000-0000-000091630000}"/>
    <cellStyle name="Normal 6 2 11 3 5" xfId="20456" xr:uid="{00000000-0005-0000-0000-0000FC4F0000}"/>
    <cellStyle name="Normal 6 2 11 4" xfId="12049" xr:uid="{00000000-0005-0000-0000-0000222F0000}"/>
    <cellStyle name="Normal 6 2 11 4 3" xfId="27144" xr:uid="{00000000-0005-0000-0000-00001C6A0000}"/>
    <cellStyle name="Normal 6 2 11 5" xfId="7028" xr:uid="{00000000-0005-0000-0000-0000851B0000}"/>
    <cellStyle name="Normal 6 2 11 5 3" xfId="22127" xr:uid="{00000000-0005-0000-0000-000083560000}"/>
    <cellStyle name="Normal 6 2 11 7" xfId="17114" xr:uid="{00000000-0005-0000-0000-0000EE420000}"/>
    <cellStyle name="Normal 6 2 12" xfId="2804" xr:uid="{00000000-0005-0000-0000-0000050B0000}"/>
    <cellStyle name="Normal 6 2 12 2" xfId="12884" xr:uid="{00000000-0005-0000-0000-000065320000}"/>
    <cellStyle name="Normal 6 2 12 2 3" xfId="27979" xr:uid="{00000000-0005-0000-0000-00005F6D0000}"/>
    <cellStyle name="Normal 6 2 12 3" xfId="7864" xr:uid="{00000000-0005-0000-0000-0000C91E0000}"/>
    <cellStyle name="Normal 6 2 12 3 3" xfId="22962" xr:uid="{00000000-0005-0000-0000-0000C6590000}"/>
    <cellStyle name="Normal 6 2 12 5" xfId="17949" xr:uid="{00000000-0005-0000-0000-000031460000}"/>
    <cellStyle name="Normal 6 2 13" xfId="4499" xr:uid="{00000000-0005-0000-0000-0000A4110000}"/>
    <cellStyle name="Normal 6 2 13 2" xfId="14555" xr:uid="{00000000-0005-0000-0000-0000EC380000}"/>
    <cellStyle name="Normal 6 2 13 2 3" xfId="29650" xr:uid="{00000000-0005-0000-0000-0000E6730000}"/>
    <cellStyle name="Normal 6 2 13 3" xfId="9535" xr:uid="{00000000-0005-0000-0000-000050250000}"/>
    <cellStyle name="Normal 6 2 13 3 3" xfId="24633" xr:uid="{00000000-0005-0000-0000-00004D600000}"/>
    <cellStyle name="Normal 6 2 13 5" xfId="19620" xr:uid="{00000000-0005-0000-0000-0000B84C0000}"/>
    <cellStyle name="Normal 6 2 14" xfId="11211" xr:uid="{00000000-0005-0000-0000-0000DC2B0000}"/>
    <cellStyle name="Normal 6 2 14 3" xfId="26308" xr:uid="{00000000-0005-0000-0000-0000D8660000}"/>
    <cellStyle name="Normal 6 2 15" xfId="6189" xr:uid="{00000000-0005-0000-0000-00003E180000}"/>
    <cellStyle name="Normal 6 2 15 3" xfId="21291" xr:uid="{00000000-0005-0000-0000-00003F530000}"/>
    <cellStyle name="Normal 6 2 16" xfId="31370" xr:uid="{616C1BCA-B84D-4D9E-A384-033FB1D10529}"/>
    <cellStyle name="Normal 6 2 17" xfId="16276" xr:uid="{00000000-0005-0000-0000-0000A83F0000}"/>
    <cellStyle name="Normal 6 2 2" xfId="869" xr:uid="{00000000-0005-0000-0000-000074030000}"/>
    <cellStyle name="Normal 6 2 2 2" xfId="2787" xr:uid="{00000000-0005-0000-0000-0000F30A0000}"/>
    <cellStyle name="Normal 6 2 2 2 2" xfId="4476" xr:uid="{00000000-0005-0000-0000-00008D110000}"/>
    <cellStyle name="Normal 6 2 2 2 2 2" xfId="14548" xr:uid="{00000000-0005-0000-0000-0000E5380000}"/>
    <cellStyle name="Normal 6 2 2 2 2 2 3" xfId="29643" xr:uid="{00000000-0005-0000-0000-0000DF730000}"/>
    <cellStyle name="Normal 6 2 2 2 2 3" xfId="9528" xr:uid="{00000000-0005-0000-0000-000049250000}"/>
    <cellStyle name="Normal 6 2 2 2 2 3 3" xfId="24626" xr:uid="{00000000-0005-0000-0000-000046600000}"/>
    <cellStyle name="Normal 6 2 2 2 2 5" xfId="19613" xr:uid="{00000000-0005-0000-0000-0000B14C0000}"/>
    <cellStyle name="Normal 6 2 2 2 3" xfId="6167" xr:uid="{00000000-0005-0000-0000-000028180000}"/>
    <cellStyle name="Normal 6 2 2 2 3 2" xfId="16219" xr:uid="{00000000-0005-0000-0000-00006C3F0000}"/>
    <cellStyle name="Normal 6 2 2 2 3 3" xfId="11199" xr:uid="{00000000-0005-0000-0000-0000D02B0000}"/>
    <cellStyle name="Normal 6 2 2 2 3 3 3" xfId="26297" xr:uid="{00000000-0005-0000-0000-0000CD660000}"/>
    <cellStyle name="Normal 6 2 2 2 3 5" xfId="21284" xr:uid="{00000000-0005-0000-0000-000038530000}"/>
    <cellStyle name="Normal 6 2 2 2 4" xfId="12877" xr:uid="{00000000-0005-0000-0000-00005E320000}"/>
    <cellStyle name="Normal 6 2 2 2 4 3" xfId="27972" xr:uid="{00000000-0005-0000-0000-0000586D0000}"/>
    <cellStyle name="Normal 6 2 2 2 5" xfId="7856" xr:uid="{00000000-0005-0000-0000-0000C11E0000}"/>
    <cellStyle name="Normal 6 2 2 2 5 3" xfId="22955" xr:uid="{00000000-0005-0000-0000-0000BF590000}"/>
    <cellStyle name="Normal 6 2 2 2 7" xfId="17942" xr:uid="{00000000-0005-0000-0000-00002A460000}"/>
    <cellStyle name="Normal 6 2 3" xfId="870" xr:uid="{00000000-0005-0000-0000-000075030000}"/>
    <cellStyle name="Normal 6 2 3 10" xfId="6221" xr:uid="{00000000-0005-0000-0000-00005E180000}"/>
    <cellStyle name="Normal 6 2 3 10 3" xfId="21322" xr:uid="{00000000-0005-0000-0000-00005E530000}"/>
    <cellStyle name="Normal 6 2 3 12" xfId="16307" xr:uid="{00000000-0005-0000-0000-0000C73F0000}"/>
    <cellStyle name="Normal 6 2 3 2" xfId="1186" xr:uid="{00000000-0005-0000-0000-0000B2040000}"/>
    <cellStyle name="Normal 6 2 3 2 11" xfId="16361" xr:uid="{00000000-0005-0000-0000-0000FD3F0000}"/>
    <cellStyle name="Normal 6 2 3 2 2" xfId="1294" xr:uid="{00000000-0005-0000-0000-00001E050000}"/>
    <cellStyle name="Normal 6 2 3 2 2 10" xfId="16465" xr:uid="{00000000-0005-0000-0000-000065400000}"/>
    <cellStyle name="Normal 6 2 3 2 2 2" xfId="1511" xr:uid="{00000000-0005-0000-0000-0000F7050000}"/>
    <cellStyle name="Normal 6 2 3 2 2 2 2" xfId="1932" xr:uid="{00000000-0005-0000-0000-00009C070000}"/>
    <cellStyle name="Normal 6 2 3 2 2 2 2 2" xfId="2771" xr:uid="{00000000-0005-0000-0000-0000E30A0000}"/>
    <cellStyle name="Normal 6 2 3 2 2 2 2 2 2" xfId="4460" xr:uid="{00000000-0005-0000-0000-00007D110000}"/>
    <cellStyle name="Normal 6 2 3 2 2 2 2 2 2 2" xfId="14533" xr:uid="{00000000-0005-0000-0000-0000D6380000}"/>
    <cellStyle name="Normal 6 2 3 2 2 2 2 2 2 2 3" xfId="29628" xr:uid="{00000000-0005-0000-0000-0000D0730000}"/>
    <cellStyle name="Normal 6 2 3 2 2 2 2 2 2 3" xfId="9513" xr:uid="{00000000-0005-0000-0000-00003A250000}"/>
    <cellStyle name="Normal 6 2 3 2 2 2 2 2 2 3 3" xfId="24611" xr:uid="{00000000-0005-0000-0000-000037600000}"/>
    <cellStyle name="Normal 6 2 3 2 2 2 2 2 2 5" xfId="19598" xr:uid="{00000000-0005-0000-0000-0000A24C0000}"/>
    <cellStyle name="Normal 6 2 3 2 2 2 2 2 3" xfId="6152" xr:uid="{00000000-0005-0000-0000-000019180000}"/>
    <cellStyle name="Normal 6 2 3 2 2 2 2 2 3 2" xfId="16204" xr:uid="{00000000-0005-0000-0000-00005D3F0000}"/>
    <cellStyle name="Normal 6 2 3 2 2 2 2 2 3 3" xfId="11184" xr:uid="{00000000-0005-0000-0000-0000C12B0000}"/>
    <cellStyle name="Normal 6 2 3 2 2 2 2 2 3 3 3" xfId="26282" xr:uid="{00000000-0005-0000-0000-0000BE660000}"/>
    <cellStyle name="Normal 6 2 3 2 2 2 2 2 3 5" xfId="21269" xr:uid="{00000000-0005-0000-0000-000029530000}"/>
    <cellStyle name="Normal 6 2 3 2 2 2 2 2 4" xfId="12862" xr:uid="{00000000-0005-0000-0000-00004F320000}"/>
    <cellStyle name="Normal 6 2 3 2 2 2 2 2 4 3" xfId="27957" xr:uid="{00000000-0005-0000-0000-0000496D0000}"/>
    <cellStyle name="Normal 6 2 3 2 2 2 2 2 5" xfId="7841" xr:uid="{00000000-0005-0000-0000-0000B21E0000}"/>
    <cellStyle name="Normal 6 2 3 2 2 2 2 2 5 3" xfId="22940" xr:uid="{00000000-0005-0000-0000-0000B0590000}"/>
    <cellStyle name="Normal 6 2 3 2 2 2 2 2 7" xfId="17927" xr:uid="{00000000-0005-0000-0000-00001B460000}"/>
    <cellStyle name="Normal 6 2 3 2 2 2 2 3" xfId="3623" xr:uid="{00000000-0005-0000-0000-0000380E0000}"/>
    <cellStyle name="Normal 6 2 3 2 2 2 2 3 2" xfId="13697" xr:uid="{00000000-0005-0000-0000-000092350000}"/>
    <cellStyle name="Normal 6 2 3 2 2 2 2 3 2 3" xfId="28792" xr:uid="{00000000-0005-0000-0000-00008C700000}"/>
    <cellStyle name="Normal 6 2 3 2 2 2 2 3 3" xfId="8677" xr:uid="{00000000-0005-0000-0000-0000F6210000}"/>
    <cellStyle name="Normal 6 2 3 2 2 2 2 3 3 3" xfId="23775" xr:uid="{00000000-0005-0000-0000-0000F35C0000}"/>
    <cellStyle name="Normal 6 2 3 2 2 2 2 3 5" xfId="18762" xr:uid="{00000000-0005-0000-0000-00005E490000}"/>
    <cellStyle name="Normal 6 2 3 2 2 2 2 4" xfId="5316" xr:uid="{00000000-0005-0000-0000-0000D5140000}"/>
    <cellStyle name="Normal 6 2 3 2 2 2 2 4 2" xfId="15368" xr:uid="{00000000-0005-0000-0000-0000193C0000}"/>
    <cellStyle name="Normal 6 2 3 2 2 2 2 4 2 3" xfId="30463" xr:uid="{00000000-0005-0000-0000-000013770000}"/>
    <cellStyle name="Normal 6 2 3 2 2 2 2 4 3" xfId="10348" xr:uid="{00000000-0005-0000-0000-00007D280000}"/>
    <cellStyle name="Normal 6 2 3 2 2 2 2 4 3 3" xfId="25446" xr:uid="{00000000-0005-0000-0000-00007A630000}"/>
    <cellStyle name="Normal 6 2 3 2 2 2 2 4 5" xfId="20433" xr:uid="{00000000-0005-0000-0000-0000E54F0000}"/>
    <cellStyle name="Normal 6 2 3 2 2 2 2 5" xfId="12026" xr:uid="{00000000-0005-0000-0000-00000B2F0000}"/>
    <cellStyle name="Normal 6 2 3 2 2 2 2 5 3" xfId="27121" xr:uid="{00000000-0005-0000-0000-0000056A0000}"/>
    <cellStyle name="Normal 6 2 3 2 2 2 2 6" xfId="7005" xr:uid="{00000000-0005-0000-0000-00006E1B0000}"/>
    <cellStyle name="Normal 6 2 3 2 2 2 2 6 3" xfId="22104" xr:uid="{00000000-0005-0000-0000-00006C560000}"/>
    <cellStyle name="Normal 6 2 3 2 2 2 2 8" xfId="17091" xr:uid="{00000000-0005-0000-0000-0000D7420000}"/>
    <cellStyle name="Normal 6 2 3 2 2 2 3" xfId="2353" xr:uid="{00000000-0005-0000-0000-000041090000}"/>
    <cellStyle name="Normal 6 2 3 2 2 2 3 2" xfId="4042" xr:uid="{00000000-0005-0000-0000-0000DB0F0000}"/>
    <cellStyle name="Normal 6 2 3 2 2 2 3 2 2" xfId="14115" xr:uid="{00000000-0005-0000-0000-000034370000}"/>
    <cellStyle name="Normal 6 2 3 2 2 2 3 2 2 3" xfId="29210" xr:uid="{00000000-0005-0000-0000-00002E720000}"/>
    <cellStyle name="Normal 6 2 3 2 2 2 3 2 3" xfId="9095" xr:uid="{00000000-0005-0000-0000-000098230000}"/>
    <cellStyle name="Normal 6 2 3 2 2 2 3 2 3 3" xfId="24193" xr:uid="{00000000-0005-0000-0000-0000955E0000}"/>
    <cellStyle name="Normal 6 2 3 2 2 2 3 2 5" xfId="19180" xr:uid="{00000000-0005-0000-0000-0000004B0000}"/>
    <cellStyle name="Normal 6 2 3 2 2 2 3 3" xfId="5734" xr:uid="{00000000-0005-0000-0000-000077160000}"/>
    <cellStyle name="Normal 6 2 3 2 2 2 3 3 2" xfId="15786" xr:uid="{00000000-0005-0000-0000-0000BB3D0000}"/>
    <cellStyle name="Normal 6 2 3 2 2 2 3 3 2 3" xfId="30881" xr:uid="{00000000-0005-0000-0000-0000B5780000}"/>
    <cellStyle name="Normal 6 2 3 2 2 2 3 3 3" xfId="10766" xr:uid="{00000000-0005-0000-0000-00001F2A0000}"/>
    <cellStyle name="Normal 6 2 3 2 2 2 3 3 3 3" xfId="25864" xr:uid="{00000000-0005-0000-0000-00001C650000}"/>
    <cellStyle name="Normal 6 2 3 2 2 2 3 3 5" xfId="20851" xr:uid="{00000000-0005-0000-0000-000087510000}"/>
    <cellStyle name="Normal 6 2 3 2 2 2 3 4" xfId="12444" xr:uid="{00000000-0005-0000-0000-0000AD300000}"/>
    <cellStyle name="Normal 6 2 3 2 2 2 3 4 3" xfId="27539" xr:uid="{00000000-0005-0000-0000-0000A76B0000}"/>
    <cellStyle name="Normal 6 2 3 2 2 2 3 5" xfId="7423" xr:uid="{00000000-0005-0000-0000-0000101D0000}"/>
    <cellStyle name="Normal 6 2 3 2 2 2 3 5 3" xfId="22522" xr:uid="{00000000-0005-0000-0000-00000E580000}"/>
    <cellStyle name="Normal 6 2 3 2 2 2 3 7" xfId="17509" xr:uid="{00000000-0005-0000-0000-000079440000}"/>
    <cellStyle name="Normal 6 2 3 2 2 2 4" xfId="3205" xr:uid="{00000000-0005-0000-0000-0000960C0000}"/>
    <cellStyle name="Normal 6 2 3 2 2 2 4 2" xfId="13279" xr:uid="{00000000-0005-0000-0000-0000F0330000}"/>
    <cellStyle name="Normal 6 2 3 2 2 2 4 2 3" xfId="28374" xr:uid="{00000000-0005-0000-0000-0000EA6E0000}"/>
    <cellStyle name="Normal 6 2 3 2 2 2 4 3" xfId="8259" xr:uid="{00000000-0005-0000-0000-000054200000}"/>
    <cellStyle name="Normal 6 2 3 2 2 2 4 3 3" xfId="23357" xr:uid="{00000000-0005-0000-0000-0000515B0000}"/>
    <cellStyle name="Normal 6 2 3 2 2 2 4 5" xfId="18344" xr:uid="{00000000-0005-0000-0000-0000BC470000}"/>
    <cellStyle name="Normal 6 2 3 2 2 2 5" xfId="4898" xr:uid="{00000000-0005-0000-0000-000033130000}"/>
    <cellStyle name="Normal 6 2 3 2 2 2 5 2" xfId="14950" xr:uid="{00000000-0005-0000-0000-0000773A0000}"/>
    <cellStyle name="Normal 6 2 3 2 2 2 5 2 3" xfId="30045" xr:uid="{00000000-0005-0000-0000-000071750000}"/>
    <cellStyle name="Normal 6 2 3 2 2 2 5 3" xfId="9930" xr:uid="{00000000-0005-0000-0000-0000DB260000}"/>
    <cellStyle name="Normal 6 2 3 2 2 2 5 3 3" xfId="25028" xr:uid="{00000000-0005-0000-0000-0000D8610000}"/>
    <cellStyle name="Normal 6 2 3 2 2 2 5 5" xfId="20015" xr:uid="{00000000-0005-0000-0000-0000434E0000}"/>
    <cellStyle name="Normal 6 2 3 2 2 2 6" xfId="11608" xr:uid="{00000000-0005-0000-0000-0000692D0000}"/>
    <cellStyle name="Normal 6 2 3 2 2 2 6 3" xfId="26703" xr:uid="{00000000-0005-0000-0000-000063680000}"/>
    <cellStyle name="Normal 6 2 3 2 2 2 7" xfId="6587" xr:uid="{00000000-0005-0000-0000-0000CC190000}"/>
    <cellStyle name="Normal 6 2 3 2 2 2 7 3" xfId="21686" xr:uid="{00000000-0005-0000-0000-0000CA540000}"/>
    <cellStyle name="Normal 6 2 3 2 2 2 9" xfId="16673" xr:uid="{00000000-0005-0000-0000-000035410000}"/>
    <cellStyle name="Normal 6 2 3 2 2 3" xfId="1724" xr:uid="{00000000-0005-0000-0000-0000CC060000}"/>
    <cellStyle name="Normal 6 2 3 2 2 3 2" xfId="2563" xr:uid="{00000000-0005-0000-0000-0000130A0000}"/>
    <cellStyle name="Normal 6 2 3 2 2 3 2 2" xfId="4252" xr:uid="{00000000-0005-0000-0000-0000AD100000}"/>
    <cellStyle name="Normal 6 2 3 2 2 3 2 2 2" xfId="14325" xr:uid="{00000000-0005-0000-0000-000006380000}"/>
    <cellStyle name="Normal 6 2 3 2 2 3 2 2 2 3" xfId="29420" xr:uid="{00000000-0005-0000-0000-000000730000}"/>
    <cellStyle name="Normal 6 2 3 2 2 3 2 2 3" xfId="9305" xr:uid="{00000000-0005-0000-0000-00006A240000}"/>
    <cellStyle name="Normal 6 2 3 2 2 3 2 2 3 3" xfId="24403" xr:uid="{00000000-0005-0000-0000-0000675F0000}"/>
    <cellStyle name="Normal 6 2 3 2 2 3 2 2 5" xfId="19390" xr:uid="{00000000-0005-0000-0000-0000D24B0000}"/>
    <cellStyle name="Normal 6 2 3 2 2 3 2 3" xfId="5944" xr:uid="{00000000-0005-0000-0000-000049170000}"/>
    <cellStyle name="Normal 6 2 3 2 2 3 2 3 2" xfId="15996" xr:uid="{00000000-0005-0000-0000-00008D3E0000}"/>
    <cellStyle name="Normal 6 2 3 2 2 3 2 3 2 3" xfId="31091" xr:uid="{00000000-0005-0000-0000-000087790000}"/>
    <cellStyle name="Normal 6 2 3 2 2 3 2 3 3" xfId="10976" xr:uid="{00000000-0005-0000-0000-0000F12A0000}"/>
    <cellStyle name="Normal 6 2 3 2 2 3 2 3 3 3" xfId="26074" xr:uid="{00000000-0005-0000-0000-0000EE650000}"/>
    <cellStyle name="Normal 6 2 3 2 2 3 2 3 5" xfId="21061" xr:uid="{00000000-0005-0000-0000-000059520000}"/>
    <cellStyle name="Normal 6 2 3 2 2 3 2 4" xfId="12654" xr:uid="{00000000-0005-0000-0000-00007F310000}"/>
    <cellStyle name="Normal 6 2 3 2 2 3 2 4 3" xfId="27749" xr:uid="{00000000-0005-0000-0000-0000796C0000}"/>
    <cellStyle name="Normal 6 2 3 2 2 3 2 5" xfId="7633" xr:uid="{00000000-0005-0000-0000-0000E21D0000}"/>
    <cellStyle name="Normal 6 2 3 2 2 3 2 5 3" xfId="22732" xr:uid="{00000000-0005-0000-0000-0000E0580000}"/>
    <cellStyle name="Normal 6 2 3 2 2 3 2 7" xfId="17719" xr:uid="{00000000-0005-0000-0000-00004B450000}"/>
    <cellStyle name="Normal 6 2 3 2 2 3 3" xfId="3415" xr:uid="{00000000-0005-0000-0000-0000680D0000}"/>
    <cellStyle name="Normal 6 2 3 2 2 3 3 2" xfId="13489" xr:uid="{00000000-0005-0000-0000-0000C2340000}"/>
    <cellStyle name="Normal 6 2 3 2 2 3 3 2 3" xfId="28584" xr:uid="{00000000-0005-0000-0000-0000BC6F0000}"/>
    <cellStyle name="Normal 6 2 3 2 2 3 3 3" xfId="8469" xr:uid="{00000000-0005-0000-0000-000026210000}"/>
    <cellStyle name="Normal 6 2 3 2 2 3 3 3 3" xfId="23567" xr:uid="{00000000-0005-0000-0000-0000235C0000}"/>
    <cellStyle name="Normal 6 2 3 2 2 3 3 5" xfId="18554" xr:uid="{00000000-0005-0000-0000-00008E480000}"/>
    <cellStyle name="Normal 6 2 3 2 2 3 4" xfId="5108" xr:uid="{00000000-0005-0000-0000-000005140000}"/>
    <cellStyle name="Normal 6 2 3 2 2 3 4 2" xfId="15160" xr:uid="{00000000-0005-0000-0000-0000493B0000}"/>
    <cellStyle name="Normal 6 2 3 2 2 3 4 2 3" xfId="30255" xr:uid="{00000000-0005-0000-0000-000043760000}"/>
    <cellStyle name="Normal 6 2 3 2 2 3 4 3" xfId="10140" xr:uid="{00000000-0005-0000-0000-0000AD270000}"/>
    <cellStyle name="Normal 6 2 3 2 2 3 4 3 3" xfId="25238" xr:uid="{00000000-0005-0000-0000-0000AA620000}"/>
    <cellStyle name="Normal 6 2 3 2 2 3 4 5" xfId="20225" xr:uid="{00000000-0005-0000-0000-0000154F0000}"/>
    <cellStyle name="Normal 6 2 3 2 2 3 5" xfId="11818" xr:uid="{00000000-0005-0000-0000-00003B2E0000}"/>
    <cellStyle name="Normal 6 2 3 2 2 3 5 3" xfId="26913" xr:uid="{00000000-0005-0000-0000-000035690000}"/>
    <cellStyle name="Normal 6 2 3 2 2 3 6" xfId="6797" xr:uid="{00000000-0005-0000-0000-00009E1A0000}"/>
    <cellStyle name="Normal 6 2 3 2 2 3 6 3" xfId="21896" xr:uid="{00000000-0005-0000-0000-00009C550000}"/>
    <cellStyle name="Normal 6 2 3 2 2 3 8" xfId="16883" xr:uid="{00000000-0005-0000-0000-000007420000}"/>
    <cellStyle name="Normal 6 2 3 2 2 4" xfId="2145" xr:uid="{00000000-0005-0000-0000-000071080000}"/>
    <cellStyle name="Normal 6 2 3 2 2 4 2" xfId="3834" xr:uid="{00000000-0005-0000-0000-00000B0F0000}"/>
    <cellStyle name="Normal 6 2 3 2 2 4 2 2" xfId="13907" xr:uid="{00000000-0005-0000-0000-000064360000}"/>
    <cellStyle name="Normal 6 2 3 2 2 4 2 2 3" xfId="29002" xr:uid="{00000000-0005-0000-0000-00005E710000}"/>
    <cellStyle name="Normal 6 2 3 2 2 4 2 3" xfId="8887" xr:uid="{00000000-0005-0000-0000-0000C8220000}"/>
    <cellStyle name="Normal 6 2 3 2 2 4 2 3 3" xfId="23985" xr:uid="{00000000-0005-0000-0000-0000C55D0000}"/>
    <cellStyle name="Normal 6 2 3 2 2 4 2 5" xfId="18972" xr:uid="{00000000-0005-0000-0000-0000304A0000}"/>
    <cellStyle name="Normal 6 2 3 2 2 4 3" xfId="5526" xr:uid="{00000000-0005-0000-0000-0000A7150000}"/>
    <cellStyle name="Normal 6 2 3 2 2 4 3 2" xfId="15578" xr:uid="{00000000-0005-0000-0000-0000EB3C0000}"/>
    <cellStyle name="Normal 6 2 3 2 2 4 3 2 3" xfId="30673" xr:uid="{00000000-0005-0000-0000-0000E5770000}"/>
    <cellStyle name="Normal 6 2 3 2 2 4 3 3" xfId="10558" xr:uid="{00000000-0005-0000-0000-00004F290000}"/>
    <cellStyle name="Normal 6 2 3 2 2 4 3 3 3" xfId="25656" xr:uid="{00000000-0005-0000-0000-00004C640000}"/>
    <cellStyle name="Normal 6 2 3 2 2 4 3 5" xfId="20643" xr:uid="{00000000-0005-0000-0000-0000B7500000}"/>
    <cellStyle name="Normal 6 2 3 2 2 4 4" xfId="12236" xr:uid="{00000000-0005-0000-0000-0000DD2F0000}"/>
    <cellStyle name="Normal 6 2 3 2 2 4 4 3" xfId="27331" xr:uid="{00000000-0005-0000-0000-0000D76A0000}"/>
    <cellStyle name="Normal 6 2 3 2 2 4 5" xfId="7215" xr:uid="{00000000-0005-0000-0000-0000401C0000}"/>
    <cellStyle name="Normal 6 2 3 2 2 4 5 3" xfId="22314" xr:uid="{00000000-0005-0000-0000-00003E570000}"/>
    <cellStyle name="Normal 6 2 3 2 2 4 7" xfId="17301" xr:uid="{00000000-0005-0000-0000-0000A9430000}"/>
    <cellStyle name="Normal 6 2 3 2 2 5" xfId="2997" xr:uid="{00000000-0005-0000-0000-0000C60B0000}"/>
    <cellStyle name="Normal 6 2 3 2 2 5 2" xfId="13071" xr:uid="{00000000-0005-0000-0000-000020330000}"/>
    <cellStyle name="Normal 6 2 3 2 2 5 2 3" xfId="28166" xr:uid="{00000000-0005-0000-0000-00001A6E0000}"/>
    <cellStyle name="Normal 6 2 3 2 2 5 3" xfId="8051" xr:uid="{00000000-0005-0000-0000-0000841F0000}"/>
    <cellStyle name="Normal 6 2 3 2 2 5 3 3" xfId="23149" xr:uid="{00000000-0005-0000-0000-0000815A0000}"/>
    <cellStyle name="Normal 6 2 3 2 2 5 5" xfId="18136" xr:uid="{00000000-0005-0000-0000-0000EC460000}"/>
    <cellStyle name="Normal 6 2 3 2 2 6" xfId="4690" xr:uid="{00000000-0005-0000-0000-000063120000}"/>
    <cellStyle name="Normal 6 2 3 2 2 6 2" xfId="14742" xr:uid="{00000000-0005-0000-0000-0000A7390000}"/>
    <cellStyle name="Normal 6 2 3 2 2 6 2 3" xfId="29837" xr:uid="{00000000-0005-0000-0000-0000A1740000}"/>
    <cellStyle name="Normal 6 2 3 2 2 6 3" xfId="9722" xr:uid="{00000000-0005-0000-0000-00000B260000}"/>
    <cellStyle name="Normal 6 2 3 2 2 6 3 3" xfId="24820" xr:uid="{00000000-0005-0000-0000-000008610000}"/>
    <cellStyle name="Normal 6 2 3 2 2 6 5" xfId="19807" xr:uid="{00000000-0005-0000-0000-0000734D0000}"/>
    <cellStyle name="Normal 6 2 3 2 2 7" xfId="11400" xr:uid="{00000000-0005-0000-0000-0000992C0000}"/>
    <cellStyle name="Normal 6 2 3 2 2 7 3" xfId="26495" xr:uid="{00000000-0005-0000-0000-000093670000}"/>
    <cellStyle name="Normal 6 2 3 2 2 8" xfId="6379" xr:uid="{00000000-0005-0000-0000-0000FC180000}"/>
    <cellStyle name="Normal 6 2 3 2 2 8 3" xfId="21478" xr:uid="{00000000-0005-0000-0000-0000FA530000}"/>
    <cellStyle name="Normal 6 2 3 2 3" xfId="1407" xr:uid="{00000000-0005-0000-0000-00008F050000}"/>
    <cellStyle name="Normal 6 2 3 2 3 2" xfId="1828" xr:uid="{00000000-0005-0000-0000-000034070000}"/>
    <cellStyle name="Normal 6 2 3 2 3 2 2" xfId="2667" xr:uid="{00000000-0005-0000-0000-00007B0A0000}"/>
    <cellStyle name="Normal 6 2 3 2 3 2 2 2" xfId="4356" xr:uid="{00000000-0005-0000-0000-000015110000}"/>
    <cellStyle name="Normal 6 2 3 2 3 2 2 2 2" xfId="14429" xr:uid="{00000000-0005-0000-0000-00006E380000}"/>
    <cellStyle name="Normal 6 2 3 2 3 2 2 2 2 3" xfId="29524" xr:uid="{00000000-0005-0000-0000-000068730000}"/>
    <cellStyle name="Normal 6 2 3 2 3 2 2 2 3" xfId="9409" xr:uid="{00000000-0005-0000-0000-0000D2240000}"/>
    <cellStyle name="Normal 6 2 3 2 3 2 2 2 3 3" xfId="24507" xr:uid="{00000000-0005-0000-0000-0000CF5F0000}"/>
    <cellStyle name="Normal 6 2 3 2 3 2 2 2 5" xfId="19494" xr:uid="{00000000-0005-0000-0000-00003A4C0000}"/>
    <cellStyle name="Normal 6 2 3 2 3 2 2 3" xfId="6048" xr:uid="{00000000-0005-0000-0000-0000B1170000}"/>
    <cellStyle name="Normal 6 2 3 2 3 2 2 3 2" xfId="16100" xr:uid="{00000000-0005-0000-0000-0000F53E0000}"/>
    <cellStyle name="Normal 6 2 3 2 3 2 2 3 2 3" xfId="31195" xr:uid="{00000000-0005-0000-0000-0000EF790000}"/>
    <cellStyle name="Normal 6 2 3 2 3 2 2 3 3" xfId="11080" xr:uid="{00000000-0005-0000-0000-0000592B0000}"/>
    <cellStyle name="Normal 6 2 3 2 3 2 2 3 3 3" xfId="26178" xr:uid="{00000000-0005-0000-0000-000056660000}"/>
    <cellStyle name="Normal 6 2 3 2 3 2 2 3 5" xfId="21165" xr:uid="{00000000-0005-0000-0000-0000C1520000}"/>
    <cellStyle name="Normal 6 2 3 2 3 2 2 4" xfId="12758" xr:uid="{00000000-0005-0000-0000-0000E7310000}"/>
    <cellStyle name="Normal 6 2 3 2 3 2 2 4 3" xfId="27853" xr:uid="{00000000-0005-0000-0000-0000E16C0000}"/>
    <cellStyle name="Normal 6 2 3 2 3 2 2 5" xfId="7737" xr:uid="{00000000-0005-0000-0000-00004A1E0000}"/>
    <cellStyle name="Normal 6 2 3 2 3 2 2 5 3" xfId="22836" xr:uid="{00000000-0005-0000-0000-000048590000}"/>
    <cellStyle name="Normal 6 2 3 2 3 2 2 7" xfId="17823" xr:uid="{00000000-0005-0000-0000-0000B3450000}"/>
    <cellStyle name="Normal 6 2 3 2 3 2 3" xfId="3519" xr:uid="{00000000-0005-0000-0000-0000D00D0000}"/>
    <cellStyle name="Normal 6 2 3 2 3 2 3 2" xfId="13593" xr:uid="{00000000-0005-0000-0000-00002A350000}"/>
    <cellStyle name="Normal 6 2 3 2 3 2 3 2 3" xfId="28688" xr:uid="{00000000-0005-0000-0000-000024700000}"/>
    <cellStyle name="Normal 6 2 3 2 3 2 3 3" xfId="8573" xr:uid="{00000000-0005-0000-0000-00008E210000}"/>
    <cellStyle name="Normal 6 2 3 2 3 2 3 3 3" xfId="23671" xr:uid="{00000000-0005-0000-0000-00008B5C0000}"/>
    <cellStyle name="Normal 6 2 3 2 3 2 3 5" xfId="18658" xr:uid="{00000000-0005-0000-0000-0000F6480000}"/>
    <cellStyle name="Normal 6 2 3 2 3 2 4" xfId="5212" xr:uid="{00000000-0005-0000-0000-00006D140000}"/>
    <cellStyle name="Normal 6 2 3 2 3 2 4 2" xfId="15264" xr:uid="{00000000-0005-0000-0000-0000B13B0000}"/>
    <cellStyle name="Normal 6 2 3 2 3 2 4 2 3" xfId="30359" xr:uid="{00000000-0005-0000-0000-0000AB760000}"/>
    <cellStyle name="Normal 6 2 3 2 3 2 4 3" xfId="10244" xr:uid="{00000000-0005-0000-0000-000015280000}"/>
    <cellStyle name="Normal 6 2 3 2 3 2 4 3 3" xfId="25342" xr:uid="{00000000-0005-0000-0000-000012630000}"/>
    <cellStyle name="Normal 6 2 3 2 3 2 4 5" xfId="20329" xr:uid="{00000000-0005-0000-0000-00007D4F0000}"/>
    <cellStyle name="Normal 6 2 3 2 3 2 5" xfId="11922" xr:uid="{00000000-0005-0000-0000-0000A32E0000}"/>
    <cellStyle name="Normal 6 2 3 2 3 2 5 3" xfId="27017" xr:uid="{00000000-0005-0000-0000-00009D690000}"/>
    <cellStyle name="Normal 6 2 3 2 3 2 6" xfId="6901" xr:uid="{00000000-0005-0000-0000-0000061B0000}"/>
    <cellStyle name="Normal 6 2 3 2 3 2 6 3" xfId="22000" xr:uid="{00000000-0005-0000-0000-000004560000}"/>
    <cellStyle name="Normal 6 2 3 2 3 2 8" xfId="16987" xr:uid="{00000000-0005-0000-0000-00006F420000}"/>
    <cellStyle name="Normal 6 2 3 2 3 3" xfId="2249" xr:uid="{00000000-0005-0000-0000-0000D9080000}"/>
    <cellStyle name="Normal 6 2 3 2 3 3 2" xfId="3938" xr:uid="{00000000-0005-0000-0000-0000730F0000}"/>
    <cellStyle name="Normal 6 2 3 2 3 3 2 2" xfId="14011" xr:uid="{00000000-0005-0000-0000-0000CC360000}"/>
    <cellStyle name="Normal 6 2 3 2 3 3 2 2 3" xfId="29106" xr:uid="{00000000-0005-0000-0000-0000C6710000}"/>
    <cellStyle name="Normal 6 2 3 2 3 3 2 3" xfId="8991" xr:uid="{00000000-0005-0000-0000-000030230000}"/>
    <cellStyle name="Normal 6 2 3 2 3 3 2 3 3" xfId="24089" xr:uid="{00000000-0005-0000-0000-00002D5E0000}"/>
    <cellStyle name="Normal 6 2 3 2 3 3 2 5" xfId="19076" xr:uid="{00000000-0005-0000-0000-0000984A0000}"/>
    <cellStyle name="Normal 6 2 3 2 3 3 3" xfId="5630" xr:uid="{00000000-0005-0000-0000-00000F160000}"/>
    <cellStyle name="Normal 6 2 3 2 3 3 3 2" xfId="15682" xr:uid="{00000000-0005-0000-0000-0000533D0000}"/>
    <cellStyle name="Normal 6 2 3 2 3 3 3 2 3" xfId="30777" xr:uid="{00000000-0005-0000-0000-00004D780000}"/>
    <cellStyle name="Normal 6 2 3 2 3 3 3 3" xfId="10662" xr:uid="{00000000-0005-0000-0000-0000B7290000}"/>
    <cellStyle name="Normal 6 2 3 2 3 3 3 3 3" xfId="25760" xr:uid="{00000000-0005-0000-0000-0000B4640000}"/>
    <cellStyle name="Normal 6 2 3 2 3 3 3 5" xfId="20747" xr:uid="{00000000-0005-0000-0000-00001F510000}"/>
    <cellStyle name="Normal 6 2 3 2 3 3 4" xfId="12340" xr:uid="{00000000-0005-0000-0000-000045300000}"/>
    <cellStyle name="Normal 6 2 3 2 3 3 4 3" xfId="27435" xr:uid="{00000000-0005-0000-0000-00003F6B0000}"/>
    <cellStyle name="Normal 6 2 3 2 3 3 5" xfId="7319" xr:uid="{00000000-0005-0000-0000-0000A81C0000}"/>
    <cellStyle name="Normal 6 2 3 2 3 3 5 3" xfId="22418" xr:uid="{00000000-0005-0000-0000-0000A6570000}"/>
    <cellStyle name="Normal 6 2 3 2 3 3 7" xfId="17405" xr:uid="{00000000-0005-0000-0000-000011440000}"/>
    <cellStyle name="Normal 6 2 3 2 3 4" xfId="3101" xr:uid="{00000000-0005-0000-0000-00002E0C0000}"/>
    <cellStyle name="Normal 6 2 3 2 3 4 2" xfId="13175" xr:uid="{00000000-0005-0000-0000-000088330000}"/>
    <cellStyle name="Normal 6 2 3 2 3 4 2 3" xfId="28270" xr:uid="{00000000-0005-0000-0000-0000826E0000}"/>
    <cellStyle name="Normal 6 2 3 2 3 4 3" xfId="8155" xr:uid="{00000000-0005-0000-0000-0000EC1F0000}"/>
    <cellStyle name="Normal 6 2 3 2 3 4 3 3" xfId="23253" xr:uid="{00000000-0005-0000-0000-0000E95A0000}"/>
    <cellStyle name="Normal 6 2 3 2 3 4 5" xfId="18240" xr:uid="{00000000-0005-0000-0000-000054470000}"/>
    <cellStyle name="Normal 6 2 3 2 3 5" xfId="4794" xr:uid="{00000000-0005-0000-0000-0000CB120000}"/>
    <cellStyle name="Normal 6 2 3 2 3 5 2" xfId="14846" xr:uid="{00000000-0005-0000-0000-00000F3A0000}"/>
    <cellStyle name="Normal 6 2 3 2 3 5 2 3" xfId="29941" xr:uid="{00000000-0005-0000-0000-000009750000}"/>
    <cellStyle name="Normal 6 2 3 2 3 5 3" xfId="9826" xr:uid="{00000000-0005-0000-0000-000073260000}"/>
    <cellStyle name="Normal 6 2 3 2 3 5 3 3" xfId="24924" xr:uid="{00000000-0005-0000-0000-000070610000}"/>
    <cellStyle name="Normal 6 2 3 2 3 5 5" xfId="19911" xr:uid="{00000000-0005-0000-0000-0000DB4D0000}"/>
    <cellStyle name="Normal 6 2 3 2 3 6" xfId="11504" xr:uid="{00000000-0005-0000-0000-0000012D0000}"/>
    <cellStyle name="Normal 6 2 3 2 3 6 3" xfId="26599" xr:uid="{00000000-0005-0000-0000-0000FB670000}"/>
    <cellStyle name="Normal 6 2 3 2 3 7" xfId="6483" xr:uid="{00000000-0005-0000-0000-000064190000}"/>
    <cellStyle name="Normal 6 2 3 2 3 7 3" xfId="21582" xr:uid="{00000000-0005-0000-0000-000062540000}"/>
    <cellStyle name="Normal 6 2 3 2 3 9" xfId="16569" xr:uid="{00000000-0005-0000-0000-0000CD400000}"/>
    <cellStyle name="Normal 6 2 3 2 4" xfId="1620" xr:uid="{00000000-0005-0000-0000-000064060000}"/>
    <cellStyle name="Normal 6 2 3 2 4 2" xfId="2459" xr:uid="{00000000-0005-0000-0000-0000AB090000}"/>
    <cellStyle name="Normal 6 2 3 2 4 2 2" xfId="4148" xr:uid="{00000000-0005-0000-0000-000045100000}"/>
    <cellStyle name="Normal 6 2 3 2 4 2 2 2" xfId="14221" xr:uid="{00000000-0005-0000-0000-00009E370000}"/>
    <cellStyle name="Normal 6 2 3 2 4 2 2 2 3" xfId="29316" xr:uid="{00000000-0005-0000-0000-000098720000}"/>
    <cellStyle name="Normal 6 2 3 2 4 2 2 3" xfId="9201" xr:uid="{00000000-0005-0000-0000-000002240000}"/>
    <cellStyle name="Normal 6 2 3 2 4 2 2 3 3" xfId="24299" xr:uid="{00000000-0005-0000-0000-0000FF5E0000}"/>
    <cellStyle name="Normal 6 2 3 2 4 2 2 5" xfId="19286" xr:uid="{00000000-0005-0000-0000-00006A4B0000}"/>
    <cellStyle name="Normal 6 2 3 2 4 2 3" xfId="5840" xr:uid="{00000000-0005-0000-0000-0000E1160000}"/>
    <cellStyle name="Normal 6 2 3 2 4 2 3 2" xfId="15892" xr:uid="{00000000-0005-0000-0000-0000253E0000}"/>
    <cellStyle name="Normal 6 2 3 2 4 2 3 2 3" xfId="30987" xr:uid="{00000000-0005-0000-0000-00001F790000}"/>
    <cellStyle name="Normal 6 2 3 2 4 2 3 3" xfId="10872" xr:uid="{00000000-0005-0000-0000-0000892A0000}"/>
    <cellStyle name="Normal 6 2 3 2 4 2 3 3 3" xfId="25970" xr:uid="{00000000-0005-0000-0000-000086650000}"/>
    <cellStyle name="Normal 6 2 3 2 4 2 3 5" xfId="20957" xr:uid="{00000000-0005-0000-0000-0000F1510000}"/>
    <cellStyle name="Normal 6 2 3 2 4 2 4" xfId="12550" xr:uid="{00000000-0005-0000-0000-000017310000}"/>
    <cellStyle name="Normal 6 2 3 2 4 2 4 3" xfId="27645" xr:uid="{00000000-0005-0000-0000-0000116C0000}"/>
    <cellStyle name="Normal 6 2 3 2 4 2 5" xfId="7529" xr:uid="{00000000-0005-0000-0000-00007A1D0000}"/>
    <cellStyle name="Normal 6 2 3 2 4 2 5 3" xfId="22628" xr:uid="{00000000-0005-0000-0000-000078580000}"/>
    <cellStyle name="Normal 6 2 3 2 4 2 7" xfId="17615" xr:uid="{00000000-0005-0000-0000-0000E3440000}"/>
    <cellStyle name="Normal 6 2 3 2 4 3" xfId="3311" xr:uid="{00000000-0005-0000-0000-0000000D0000}"/>
    <cellStyle name="Normal 6 2 3 2 4 3 2" xfId="13385" xr:uid="{00000000-0005-0000-0000-00005A340000}"/>
    <cellStyle name="Normal 6 2 3 2 4 3 2 3" xfId="28480" xr:uid="{00000000-0005-0000-0000-0000546F0000}"/>
    <cellStyle name="Normal 6 2 3 2 4 3 3" xfId="8365" xr:uid="{00000000-0005-0000-0000-0000BE200000}"/>
    <cellStyle name="Normal 6 2 3 2 4 3 3 3" xfId="23463" xr:uid="{00000000-0005-0000-0000-0000BB5B0000}"/>
    <cellStyle name="Normal 6 2 3 2 4 3 5" xfId="18450" xr:uid="{00000000-0005-0000-0000-000026480000}"/>
    <cellStyle name="Normal 6 2 3 2 4 4" xfId="5004" xr:uid="{00000000-0005-0000-0000-00009D130000}"/>
    <cellStyle name="Normal 6 2 3 2 4 4 2" xfId="15056" xr:uid="{00000000-0005-0000-0000-0000E13A0000}"/>
    <cellStyle name="Normal 6 2 3 2 4 4 2 3" xfId="30151" xr:uid="{00000000-0005-0000-0000-0000DB750000}"/>
    <cellStyle name="Normal 6 2 3 2 4 4 3" xfId="10036" xr:uid="{00000000-0005-0000-0000-000045270000}"/>
    <cellStyle name="Normal 6 2 3 2 4 4 3 3" xfId="25134" xr:uid="{00000000-0005-0000-0000-000042620000}"/>
    <cellStyle name="Normal 6 2 3 2 4 4 5" xfId="20121" xr:uid="{00000000-0005-0000-0000-0000AD4E0000}"/>
    <cellStyle name="Normal 6 2 3 2 4 5" xfId="11714" xr:uid="{00000000-0005-0000-0000-0000D32D0000}"/>
    <cellStyle name="Normal 6 2 3 2 4 5 3" xfId="26809" xr:uid="{00000000-0005-0000-0000-0000CD680000}"/>
    <cellStyle name="Normal 6 2 3 2 4 6" xfId="6693" xr:uid="{00000000-0005-0000-0000-0000361A0000}"/>
    <cellStyle name="Normal 6 2 3 2 4 6 3" xfId="21792" xr:uid="{00000000-0005-0000-0000-000034550000}"/>
    <cellStyle name="Normal 6 2 3 2 4 8" xfId="16779" xr:uid="{00000000-0005-0000-0000-00009F410000}"/>
    <cellStyle name="Normal 6 2 3 2 5" xfId="2041" xr:uid="{00000000-0005-0000-0000-000009080000}"/>
    <cellStyle name="Normal 6 2 3 2 5 2" xfId="3730" xr:uid="{00000000-0005-0000-0000-0000A30E0000}"/>
    <cellStyle name="Normal 6 2 3 2 5 2 2" xfId="13803" xr:uid="{00000000-0005-0000-0000-0000FC350000}"/>
    <cellStyle name="Normal 6 2 3 2 5 2 2 3" xfId="28898" xr:uid="{00000000-0005-0000-0000-0000F6700000}"/>
    <cellStyle name="Normal 6 2 3 2 5 2 3" xfId="8783" xr:uid="{00000000-0005-0000-0000-000060220000}"/>
    <cellStyle name="Normal 6 2 3 2 5 2 3 3" xfId="23881" xr:uid="{00000000-0005-0000-0000-00005D5D0000}"/>
    <cellStyle name="Normal 6 2 3 2 5 2 5" xfId="18868" xr:uid="{00000000-0005-0000-0000-0000C8490000}"/>
    <cellStyle name="Normal 6 2 3 2 5 3" xfId="5422" xr:uid="{00000000-0005-0000-0000-00003F150000}"/>
    <cellStyle name="Normal 6 2 3 2 5 3 2" xfId="15474" xr:uid="{00000000-0005-0000-0000-0000833C0000}"/>
    <cellStyle name="Normal 6 2 3 2 5 3 2 3" xfId="30569" xr:uid="{00000000-0005-0000-0000-00007D770000}"/>
    <cellStyle name="Normal 6 2 3 2 5 3 3" xfId="10454" xr:uid="{00000000-0005-0000-0000-0000E7280000}"/>
    <cellStyle name="Normal 6 2 3 2 5 3 3 3" xfId="25552" xr:uid="{00000000-0005-0000-0000-0000E4630000}"/>
    <cellStyle name="Normal 6 2 3 2 5 3 5" xfId="20539" xr:uid="{00000000-0005-0000-0000-00004F500000}"/>
    <cellStyle name="Normal 6 2 3 2 5 4" xfId="12132" xr:uid="{00000000-0005-0000-0000-0000752F0000}"/>
    <cellStyle name="Normal 6 2 3 2 5 4 3" xfId="27227" xr:uid="{00000000-0005-0000-0000-00006F6A0000}"/>
    <cellStyle name="Normal 6 2 3 2 5 5" xfId="7111" xr:uid="{00000000-0005-0000-0000-0000D81B0000}"/>
    <cellStyle name="Normal 6 2 3 2 5 5 3" xfId="22210" xr:uid="{00000000-0005-0000-0000-0000D6560000}"/>
    <cellStyle name="Normal 6 2 3 2 5 7" xfId="17197" xr:uid="{00000000-0005-0000-0000-000041430000}"/>
    <cellStyle name="Normal 6 2 3 2 6" xfId="2893" xr:uid="{00000000-0005-0000-0000-00005E0B0000}"/>
    <cellStyle name="Normal 6 2 3 2 6 2" xfId="12967" xr:uid="{00000000-0005-0000-0000-0000B8320000}"/>
    <cellStyle name="Normal 6 2 3 2 6 2 3" xfId="28062" xr:uid="{00000000-0005-0000-0000-0000B26D0000}"/>
    <cellStyle name="Normal 6 2 3 2 6 3" xfId="7947" xr:uid="{00000000-0005-0000-0000-00001C1F0000}"/>
    <cellStyle name="Normal 6 2 3 2 6 3 3" xfId="23045" xr:uid="{00000000-0005-0000-0000-0000195A0000}"/>
    <cellStyle name="Normal 6 2 3 2 6 5" xfId="18032" xr:uid="{00000000-0005-0000-0000-000084460000}"/>
    <cellStyle name="Normal 6 2 3 2 7" xfId="4586" xr:uid="{00000000-0005-0000-0000-0000FB110000}"/>
    <cellStyle name="Normal 6 2 3 2 7 2" xfId="14638" xr:uid="{00000000-0005-0000-0000-00003F390000}"/>
    <cellStyle name="Normal 6 2 3 2 7 2 3" xfId="29733" xr:uid="{00000000-0005-0000-0000-000039740000}"/>
    <cellStyle name="Normal 6 2 3 2 7 3" xfId="9618" xr:uid="{00000000-0005-0000-0000-0000A3250000}"/>
    <cellStyle name="Normal 6 2 3 2 7 3 3" xfId="24716" xr:uid="{00000000-0005-0000-0000-0000A0600000}"/>
    <cellStyle name="Normal 6 2 3 2 7 5" xfId="19703" xr:uid="{00000000-0005-0000-0000-00000B4D0000}"/>
    <cellStyle name="Normal 6 2 3 2 8" xfId="11296" xr:uid="{00000000-0005-0000-0000-0000312C0000}"/>
    <cellStyle name="Normal 6 2 3 2 8 3" xfId="26391" xr:uid="{00000000-0005-0000-0000-00002B670000}"/>
    <cellStyle name="Normal 6 2 3 2 9" xfId="6275" xr:uid="{00000000-0005-0000-0000-000094180000}"/>
    <cellStyle name="Normal 6 2 3 2 9 3" xfId="21374" xr:uid="{00000000-0005-0000-0000-000092530000}"/>
    <cellStyle name="Normal 6 2 3 3" xfId="1240" xr:uid="{00000000-0005-0000-0000-0000E8040000}"/>
    <cellStyle name="Normal 6 2 3 3 10" xfId="16413" xr:uid="{00000000-0005-0000-0000-000031400000}"/>
    <cellStyle name="Normal 6 2 3 3 2" xfId="1459" xr:uid="{00000000-0005-0000-0000-0000C3050000}"/>
    <cellStyle name="Normal 6 2 3 3 2 2" xfId="1880" xr:uid="{00000000-0005-0000-0000-000068070000}"/>
    <cellStyle name="Normal 6 2 3 3 2 2 2" xfId="2719" xr:uid="{00000000-0005-0000-0000-0000AF0A0000}"/>
    <cellStyle name="Normal 6 2 3 3 2 2 2 2" xfId="4408" xr:uid="{00000000-0005-0000-0000-000049110000}"/>
    <cellStyle name="Normal 6 2 3 3 2 2 2 2 2" xfId="14481" xr:uid="{00000000-0005-0000-0000-0000A2380000}"/>
    <cellStyle name="Normal 6 2 3 3 2 2 2 2 2 3" xfId="29576" xr:uid="{00000000-0005-0000-0000-00009C730000}"/>
    <cellStyle name="Normal 6 2 3 3 2 2 2 2 3" xfId="9461" xr:uid="{00000000-0005-0000-0000-000006250000}"/>
    <cellStyle name="Normal 6 2 3 3 2 2 2 2 3 3" xfId="24559" xr:uid="{00000000-0005-0000-0000-000003600000}"/>
    <cellStyle name="Normal 6 2 3 3 2 2 2 2 5" xfId="19546" xr:uid="{00000000-0005-0000-0000-00006E4C0000}"/>
    <cellStyle name="Normal 6 2 3 3 2 2 2 3" xfId="6100" xr:uid="{00000000-0005-0000-0000-0000E5170000}"/>
    <cellStyle name="Normal 6 2 3 3 2 2 2 3 2" xfId="16152" xr:uid="{00000000-0005-0000-0000-0000293F0000}"/>
    <cellStyle name="Normal 6 2 3 3 2 2 2 3 2 3" xfId="31247" xr:uid="{00000000-0005-0000-0000-0000237A0000}"/>
    <cellStyle name="Normal 6 2 3 3 2 2 2 3 3" xfId="11132" xr:uid="{00000000-0005-0000-0000-00008D2B0000}"/>
    <cellStyle name="Normal 6 2 3 3 2 2 2 3 3 3" xfId="26230" xr:uid="{00000000-0005-0000-0000-00008A660000}"/>
    <cellStyle name="Normal 6 2 3 3 2 2 2 3 5" xfId="21217" xr:uid="{00000000-0005-0000-0000-0000F5520000}"/>
    <cellStyle name="Normal 6 2 3 3 2 2 2 4" xfId="12810" xr:uid="{00000000-0005-0000-0000-00001B320000}"/>
    <cellStyle name="Normal 6 2 3 3 2 2 2 4 3" xfId="27905" xr:uid="{00000000-0005-0000-0000-0000156D0000}"/>
    <cellStyle name="Normal 6 2 3 3 2 2 2 5" xfId="7789" xr:uid="{00000000-0005-0000-0000-00007E1E0000}"/>
    <cellStyle name="Normal 6 2 3 3 2 2 2 5 3" xfId="22888" xr:uid="{00000000-0005-0000-0000-00007C590000}"/>
    <cellStyle name="Normal 6 2 3 3 2 2 2 7" xfId="17875" xr:uid="{00000000-0005-0000-0000-0000E7450000}"/>
    <cellStyle name="Normal 6 2 3 3 2 2 3" xfId="3571" xr:uid="{00000000-0005-0000-0000-0000040E0000}"/>
    <cellStyle name="Normal 6 2 3 3 2 2 3 2" xfId="13645" xr:uid="{00000000-0005-0000-0000-00005E350000}"/>
    <cellStyle name="Normal 6 2 3 3 2 2 3 2 3" xfId="28740" xr:uid="{00000000-0005-0000-0000-000058700000}"/>
    <cellStyle name="Normal 6 2 3 3 2 2 3 3" xfId="8625" xr:uid="{00000000-0005-0000-0000-0000C2210000}"/>
    <cellStyle name="Normal 6 2 3 3 2 2 3 3 3" xfId="23723" xr:uid="{00000000-0005-0000-0000-0000BF5C0000}"/>
    <cellStyle name="Normal 6 2 3 3 2 2 3 5" xfId="18710" xr:uid="{00000000-0005-0000-0000-00002A490000}"/>
    <cellStyle name="Normal 6 2 3 3 2 2 4" xfId="5264" xr:uid="{00000000-0005-0000-0000-0000A1140000}"/>
    <cellStyle name="Normal 6 2 3 3 2 2 4 2" xfId="15316" xr:uid="{00000000-0005-0000-0000-0000E53B0000}"/>
    <cellStyle name="Normal 6 2 3 3 2 2 4 2 3" xfId="30411" xr:uid="{00000000-0005-0000-0000-0000DF760000}"/>
    <cellStyle name="Normal 6 2 3 3 2 2 4 3" xfId="10296" xr:uid="{00000000-0005-0000-0000-000049280000}"/>
    <cellStyle name="Normal 6 2 3 3 2 2 4 3 3" xfId="25394" xr:uid="{00000000-0005-0000-0000-000046630000}"/>
    <cellStyle name="Normal 6 2 3 3 2 2 4 5" xfId="20381" xr:uid="{00000000-0005-0000-0000-0000B14F0000}"/>
    <cellStyle name="Normal 6 2 3 3 2 2 5" xfId="11974" xr:uid="{00000000-0005-0000-0000-0000D72E0000}"/>
    <cellStyle name="Normal 6 2 3 3 2 2 5 3" xfId="27069" xr:uid="{00000000-0005-0000-0000-0000D1690000}"/>
    <cellStyle name="Normal 6 2 3 3 2 2 6" xfId="6953" xr:uid="{00000000-0005-0000-0000-00003A1B0000}"/>
    <cellStyle name="Normal 6 2 3 3 2 2 6 3" xfId="22052" xr:uid="{00000000-0005-0000-0000-000038560000}"/>
    <cellStyle name="Normal 6 2 3 3 2 2 8" xfId="17039" xr:uid="{00000000-0005-0000-0000-0000A3420000}"/>
    <cellStyle name="Normal 6 2 3 3 2 3" xfId="2301" xr:uid="{00000000-0005-0000-0000-00000D090000}"/>
    <cellStyle name="Normal 6 2 3 3 2 3 2" xfId="3990" xr:uid="{00000000-0005-0000-0000-0000A70F0000}"/>
    <cellStyle name="Normal 6 2 3 3 2 3 2 2" xfId="14063" xr:uid="{00000000-0005-0000-0000-000000370000}"/>
    <cellStyle name="Normal 6 2 3 3 2 3 2 2 3" xfId="29158" xr:uid="{00000000-0005-0000-0000-0000FA710000}"/>
    <cellStyle name="Normal 6 2 3 3 2 3 2 3" xfId="9043" xr:uid="{00000000-0005-0000-0000-000064230000}"/>
    <cellStyle name="Normal 6 2 3 3 2 3 2 3 3" xfId="24141" xr:uid="{00000000-0005-0000-0000-0000615E0000}"/>
    <cellStyle name="Normal 6 2 3 3 2 3 2 5" xfId="19128" xr:uid="{00000000-0005-0000-0000-0000CC4A0000}"/>
    <cellStyle name="Normal 6 2 3 3 2 3 3" xfId="5682" xr:uid="{00000000-0005-0000-0000-000043160000}"/>
    <cellStyle name="Normal 6 2 3 3 2 3 3 2" xfId="15734" xr:uid="{00000000-0005-0000-0000-0000873D0000}"/>
    <cellStyle name="Normal 6 2 3 3 2 3 3 2 3" xfId="30829" xr:uid="{00000000-0005-0000-0000-000081780000}"/>
    <cellStyle name="Normal 6 2 3 3 2 3 3 3" xfId="10714" xr:uid="{00000000-0005-0000-0000-0000EB290000}"/>
    <cellStyle name="Normal 6 2 3 3 2 3 3 3 3" xfId="25812" xr:uid="{00000000-0005-0000-0000-0000E8640000}"/>
    <cellStyle name="Normal 6 2 3 3 2 3 3 5" xfId="20799" xr:uid="{00000000-0005-0000-0000-000053510000}"/>
    <cellStyle name="Normal 6 2 3 3 2 3 4" xfId="12392" xr:uid="{00000000-0005-0000-0000-000079300000}"/>
    <cellStyle name="Normal 6 2 3 3 2 3 4 3" xfId="27487" xr:uid="{00000000-0005-0000-0000-0000736B0000}"/>
    <cellStyle name="Normal 6 2 3 3 2 3 5" xfId="7371" xr:uid="{00000000-0005-0000-0000-0000DC1C0000}"/>
    <cellStyle name="Normal 6 2 3 3 2 3 5 3" xfId="22470" xr:uid="{00000000-0005-0000-0000-0000DA570000}"/>
    <cellStyle name="Normal 6 2 3 3 2 3 7" xfId="17457" xr:uid="{00000000-0005-0000-0000-000045440000}"/>
    <cellStyle name="Normal 6 2 3 3 2 4" xfId="3153" xr:uid="{00000000-0005-0000-0000-0000620C0000}"/>
    <cellStyle name="Normal 6 2 3 3 2 4 2" xfId="13227" xr:uid="{00000000-0005-0000-0000-0000BC330000}"/>
    <cellStyle name="Normal 6 2 3 3 2 4 2 3" xfId="28322" xr:uid="{00000000-0005-0000-0000-0000B66E0000}"/>
    <cellStyle name="Normal 6 2 3 3 2 4 3" xfId="8207" xr:uid="{00000000-0005-0000-0000-000020200000}"/>
    <cellStyle name="Normal 6 2 3 3 2 4 3 3" xfId="23305" xr:uid="{00000000-0005-0000-0000-00001D5B0000}"/>
    <cellStyle name="Normal 6 2 3 3 2 4 5" xfId="18292" xr:uid="{00000000-0005-0000-0000-000088470000}"/>
    <cellStyle name="Normal 6 2 3 3 2 5" xfId="4846" xr:uid="{00000000-0005-0000-0000-0000FF120000}"/>
    <cellStyle name="Normal 6 2 3 3 2 5 2" xfId="14898" xr:uid="{00000000-0005-0000-0000-0000433A0000}"/>
    <cellStyle name="Normal 6 2 3 3 2 5 2 3" xfId="29993" xr:uid="{00000000-0005-0000-0000-00003D750000}"/>
    <cellStyle name="Normal 6 2 3 3 2 5 3" xfId="9878" xr:uid="{00000000-0005-0000-0000-0000A7260000}"/>
    <cellStyle name="Normal 6 2 3 3 2 5 3 3" xfId="24976" xr:uid="{00000000-0005-0000-0000-0000A4610000}"/>
    <cellStyle name="Normal 6 2 3 3 2 5 5" xfId="19963" xr:uid="{00000000-0005-0000-0000-00000F4E0000}"/>
    <cellStyle name="Normal 6 2 3 3 2 6" xfId="11556" xr:uid="{00000000-0005-0000-0000-0000352D0000}"/>
    <cellStyle name="Normal 6 2 3 3 2 6 3" xfId="26651" xr:uid="{00000000-0005-0000-0000-00002F680000}"/>
    <cellStyle name="Normal 6 2 3 3 2 7" xfId="6535" xr:uid="{00000000-0005-0000-0000-000098190000}"/>
    <cellStyle name="Normal 6 2 3 3 2 7 3" xfId="21634" xr:uid="{00000000-0005-0000-0000-000096540000}"/>
    <cellStyle name="Normal 6 2 3 3 2 9" xfId="16621" xr:uid="{00000000-0005-0000-0000-000001410000}"/>
    <cellStyle name="Normal 6 2 3 3 3" xfId="1672" xr:uid="{00000000-0005-0000-0000-000098060000}"/>
    <cellStyle name="Normal 6 2 3 3 3 2" xfId="2511" xr:uid="{00000000-0005-0000-0000-0000DF090000}"/>
    <cellStyle name="Normal 6 2 3 3 3 2 2" xfId="4200" xr:uid="{00000000-0005-0000-0000-000079100000}"/>
    <cellStyle name="Normal 6 2 3 3 3 2 2 2" xfId="14273" xr:uid="{00000000-0005-0000-0000-0000D2370000}"/>
    <cellStyle name="Normal 6 2 3 3 3 2 2 2 3" xfId="29368" xr:uid="{00000000-0005-0000-0000-0000CC720000}"/>
    <cellStyle name="Normal 6 2 3 3 3 2 2 3" xfId="9253" xr:uid="{00000000-0005-0000-0000-000036240000}"/>
    <cellStyle name="Normal 6 2 3 3 3 2 2 3 3" xfId="24351" xr:uid="{00000000-0005-0000-0000-0000335F0000}"/>
    <cellStyle name="Normal 6 2 3 3 3 2 2 5" xfId="19338" xr:uid="{00000000-0005-0000-0000-00009E4B0000}"/>
    <cellStyle name="Normal 6 2 3 3 3 2 3" xfId="5892" xr:uid="{00000000-0005-0000-0000-000015170000}"/>
    <cellStyle name="Normal 6 2 3 3 3 2 3 2" xfId="15944" xr:uid="{00000000-0005-0000-0000-0000593E0000}"/>
    <cellStyle name="Normal 6 2 3 3 3 2 3 2 3" xfId="31039" xr:uid="{00000000-0005-0000-0000-000053790000}"/>
    <cellStyle name="Normal 6 2 3 3 3 2 3 3" xfId="10924" xr:uid="{00000000-0005-0000-0000-0000BD2A0000}"/>
    <cellStyle name="Normal 6 2 3 3 3 2 3 3 3" xfId="26022" xr:uid="{00000000-0005-0000-0000-0000BA650000}"/>
    <cellStyle name="Normal 6 2 3 3 3 2 3 5" xfId="21009" xr:uid="{00000000-0005-0000-0000-000025520000}"/>
    <cellStyle name="Normal 6 2 3 3 3 2 4" xfId="12602" xr:uid="{00000000-0005-0000-0000-00004B310000}"/>
    <cellStyle name="Normal 6 2 3 3 3 2 4 3" xfId="27697" xr:uid="{00000000-0005-0000-0000-0000456C0000}"/>
    <cellStyle name="Normal 6 2 3 3 3 2 5" xfId="7581" xr:uid="{00000000-0005-0000-0000-0000AE1D0000}"/>
    <cellStyle name="Normal 6 2 3 3 3 2 5 3" xfId="22680" xr:uid="{00000000-0005-0000-0000-0000AC580000}"/>
    <cellStyle name="Normal 6 2 3 3 3 2 7" xfId="17667" xr:uid="{00000000-0005-0000-0000-000017450000}"/>
    <cellStyle name="Normal 6 2 3 3 3 3" xfId="3363" xr:uid="{00000000-0005-0000-0000-0000340D0000}"/>
    <cellStyle name="Normal 6 2 3 3 3 3 2" xfId="13437" xr:uid="{00000000-0005-0000-0000-00008E340000}"/>
    <cellStyle name="Normal 6 2 3 3 3 3 2 3" xfId="28532" xr:uid="{00000000-0005-0000-0000-0000886F0000}"/>
    <cellStyle name="Normal 6 2 3 3 3 3 3" xfId="8417" xr:uid="{00000000-0005-0000-0000-0000F2200000}"/>
    <cellStyle name="Normal 6 2 3 3 3 3 3 3" xfId="23515" xr:uid="{00000000-0005-0000-0000-0000EF5B0000}"/>
    <cellStyle name="Normal 6 2 3 3 3 3 5" xfId="18502" xr:uid="{00000000-0005-0000-0000-00005A480000}"/>
    <cellStyle name="Normal 6 2 3 3 3 4" xfId="5056" xr:uid="{00000000-0005-0000-0000-0000D1130000}"/>
    <cellStyle name="Normal 6 2 3 3 3 4 2" xfId="15108" xr:uid="{00000000-0005-0000-0000-0000153B0000}"/>
    <cellStyle name="Normal 6 2 3 3 3 4 2 3" xfId="30203" xr:uid="{00000000-0005-0000-0000-00000F760000}"/>
    <cellStyle name="Normal 6 2 3 3 3 4 3" xfId="10088" xr:uid="{00000000-0005-0000-0000-000079270000}"/>
    <cellStyle name="Normal 6 2 3 3 3 4 3 3" xfId="25186" xr:uid="{00000000-0005-0000-0000-000076620000}"/>
    <cellStyle name="Normal 6 2 3 3 3 4 5" xfId="20173" xr:uid="{00000000-0005-0000-0000-0000E14E0000}"/>
    <cellStyle name="Normal 6 2 3 3 3 5" xfId="11766" xr:uid="{00000000-0005-0000-0000-0000072E0000}"/>
    <cellStyle name="Normal 6 2 3 3 3 5 3" xfId="26861" xr:uid="{00000000-0005-0000-0000-000001690000}"/>
    <cellStyle name="Normal 6 2 3 3 3 6" xfId="6745" xr:uid="{00000000-0005-0000-0000-00006A1A0000}"/>
    <cellStyle name="Normal 6 2 3 3 3 6 3" xfId="21844" xr:uid="{00000000-0005-0000-0000-000068550000}"/>
    <cellStyle name="Normal 6 2 3 3 3 8" xfId="16831" xr:uid="{00000000-0005-0000-0000-0000D3410000}"/>
    <cellStyle name="Normal 6 2 3 3 4" xfId="2093" xr:uid="{00000000-0005-0000-0000-00003D080000}"/>
    <cellStyle name="Normal 6 2 3 3 4 2" xfId="3782" xr:uid="{00000000-0005-0000-0000-0000D70E0000}"/>
    <cellStyle name="Normal 6 2 3 3 4 2 2" xfId="13855" xr:uid="{00000000-0005-0000-0000-000030360000}"/>
    <cellStyle name="Normal 6 2 3 3 4 2 2 3" xfId="28950" xr:uid="{00000000-0005-0000-0000-00002A710000}"/>
    <cellStyle name="Normal 6 2 3 3 4 2 3" xfId="8835" xr:uid="{00000000-0005-0000-0000-000094220000}"/>
    <cellStyle name="Normal 6 2 3 3 4 2 3 3" xfId="23933" xr:uid="{00000000-0005-0000-0000-0000915D0000}"/>
    <cellStyle name="Normal 6 2 3 3 4 2 5" xfId="18920" xr:uid="{00000000-0005-0000-0000-0000FC490000}"/>
    <cellStyle name="Normal 6 2 3 3 4 3" xfId="5474" xr:uid="{00000000-0005-0000-0000-000073150000}"/>
    <cellStyle name="Normal 6 2 3 3 4 3 2" xfId="15526" xr:uid="{00000000-0005-0000-0000-0000B73C0000}"/>
    <cellStyle name="Normal 6 2 3 3 4 3 2 3" xfId="30621" xr:uid="{00000000-0005-0000-0000-0000B1770000}"/>
    <cellStyle name="Normal 6 2 3 3 4 3 3" xfId="10506" xr:uid="{00000000-0005-0000-0000-00001B290000}"/>
    <cellStyle name="Normal 6 2 3 3 4 3 3 3" xfId="25604" xr:uid="{00000000-0005-0000-0000-000018640000}"/>
    <cellStyle name="Normal 6 2 3 3 4 3 5" xfId="20591" xr:uid="{00000000-0005-0000-0000-000083500000}"/>
    <cellStyle name="Normal 6 2 3 3 4 4" xfId="12184" xr:uid="{00000000-0005-0000-0000-0000A92F0000}"/>
    <cellStyle name="Normal 6 2 3 3 4 4 3" xfId="27279" xr:uid="{00000000-0005-0000-0000-0000A36A0000}"/>
    <cellStyle name="Normal 6 2 3 3 4 5" xfId="7163" xr:uid="{00000000-0005-0000-0000-00000C1C0000}"/>
    <cellStyle name="Normal 6 2 3 3 4 5 3" xfId="22262" xr:uid="{00000000-0005-0000-0000-00000A570000}"/>
    <cellStyle name="Normal 6 2 3 3 4 7" xfId="17249" xr:uid="{00000000-0005-0000-0000-000075430000}"/>
    <cellStyle name="Normal 6 2 3 3 5" xfId="2945" xr:uid="{00000000-0005-0000-0000-0000920B0000}"/>
    <cellStyle name="Normal 6 2 3 3 5 2" xfId="13019" xr:uid="{00000000-0005-0000-0000-0000EC320000}"/>
    <cellStyle name="Normal 6 2 3 3 5 2 3" xfId="28114" xr:uid="{00000000-0005-0000-0000-0000E66D0000}"/>
    <cellStyle name="Normal 6 2 3 3 5 3" xfId="7999" xr:uid="{00000000-0005-0000-0000-0000501F0000}"/>
    <cellStyle name="Normal 6 2 3 3 5 3 3" xfId="23097" xr:uid="{00000000-0005-0000-0000-00004D5A0000}"/>
    <cellStyle name="Normal 6 2 3 3 5 5" xfId="18084" xr:uid="{00000000-0005-0000-0000-0000B8460000}"/>
    <cellStyle name="Normal 6 2 3 3 6" xfId="4638" xr:uid="{00000000-0005-0000-0000-00002F120000}"/>
    <cellStyle name="Normal 6 2 3 3 6 2" xfId="14690" xr:uid="{00000000-0005-0000-0000-000073390000}"/>
    <cellStyle name="Normal 6 2 3 3 6 2 3" xfId="29785" xr:uid="{00000000-0005-0000-0000-00006D740000}"/>
    <cellStyle name="Normal 6 2 3 3 6 3" xfId="9670" xr:uid="{00000000-0005-0000-0000-0000D7250000}"/>
    <cellStyle name="Normal 6 2 3 3 6 3 3" xfId="24768" xr:uid="{00000000-0005-0000-0000-0000D4600000}"/>
    <cellStyle name="Normal 6 2 3 3 6 5" xfId="19755" xr:uid="{00000000-0005-0000-0000-00003F4D0000}"/>
    <cellStyle name="Normal 6 2 3 3 7" xfId="11348" xr:uid="{00000000-0005-0000-0000-0000652C0000}"/>
    <cellStyle name="Normal 6 2 3 3 7 3" xfId="26443" xr:uid="{00000000-0005-0000-0000-00005F670000}"/>
    <cellStyle name="Normal 6 2 3 3 8" xfId="6327" xr:uid="{00000000-0005-0000-0000-0000C8180000}"/>
    <cellStyle name="Normal 6 2 3 3 8 3" xfId="21426" xr:uid="{00000000-0005-0000-0000-0000C6530000}"/>
    <cellStyle name="Normal 6 2 3 4" xfId="1353" xr:uid="{00000000-0005-0000-0000-000059050000}"/>
    <cellStyle name="Normal 6 2 3 4 2" xfId="1776" xr:uid="{00000000-0005-0000-0000-000000070000}"/>
    <cellStyle name="Normal 6 2 3 4 2 2" xfId="2615" xr:uid="{00000000-0005-0000-0000-0000470A0000}"/>
    <cellStyle name="Normal 6 2 3 4 2 2 2" xfId="4304" xr:uid="{00000000-0005-0000-0000-0000E1100000}"/>
    <cellStyle name="Normal 6 2 3 4 2 2 2 2" xfId="14377" xr:uid="{00000000-0005-0000-0000-00003A380000}"/>
    <cellStyle name="Normal 6 2 3 4 2 2 2 2 3" xfId="29472" xr:uid="{00000000-0005-0000-0000-000034730000}"/>
    <cellStyle name="Normal 6 2 3 4 2 2 2 3" xfId="9357" xr:uid="{00000000-0005-0000-0000-00009E240000}"/>
    <cellStyle name="Normal 6 2 3 4 2 2 2 3 3" xfId="24455" xr:uid="{00000000-0005-0000-0000-00009B5F0000}"/>
    <cellStyle name="Normal 6 2 3 4 2 2 2 5" xfId="19442" xr:uid="{00000000-0005-0000-0000-0000064C0000}"/>
    <cellStyle name="Normal 6 2 3 4 2 2 3" xfId="5996" xr:uid="{00000000-0005-0000-0000-00007D170000}"/>
    <cellStyle name="Normal 6 2 3 4 2 2 3 2" xfId="16048" xr:uid="{00000000-0005-0000-0000-0000C13E0000}"/>
    <cellStyle name="Normal 6 2 3 4 2 2 3 2 3" xfId="31143" xr:uid="{00000000-0005-0000-0000-0000BB790000}"/>
    <cellStyle name="Normal 6 2 3 4 2 2 3 3" xfId="11028" xr:uid="{00000000-0005-0000-0000-0000252B0000}"/>
    <cellStyle name="Normal 6 2 3 4 2 2 3 3 3" xfId="26126" xr:uid="{00000000-0005-0000-0000-000022660000}"/>
    <cellStyle name="Normal 6 2 3 4 2 2 3 5" xfId="21113" xr:uid="{00000000-0005-0000-0000-00008D520000}"/>
    <cellStyle name="Normal 6 2 3 4 2 2 4" xfId="12706" xr:uid="{00000000-0005-0000-0000-0000B3310000}"/>
    <cellStyle name="Normal 6 2 3 4 2 2 4 3" xfId="27801" xr:uid="{00000000-0005-0000-0000-0000AD6C0000}"/>
    <cellStyle name="Normal 6 2 3 4 2 2 5" xfId="7685" xr:uid="{00000000-0005-0000-0000-0000161E0000}"/>
    <cellStyle name="Normal 6 2 3 4 2 2 5 3" xfId="22784" xr:uid="{00000000-0005-0000-0000-000014590000}"/>
    <cellStyle name="Normal 6 2 3 4 2 2 7" xfId="17771" xr:uid="{00000000-0005-0000-0000-00007F450000}"/>
    <cellStyle name="Normal 6 2 3 4 2 3" xfId="3467" xr:uid="{00000000-0005-0000-0000-00009C0D0000}"/>
    <cellStyle name="Normal 6 2 3 4 2 3 2" xfId="13541" xr:uid="{00000000-0005-0000-0000-0000F6340000}"/>
    <cellStyle name="Normal 6 2 3 4 2 3 2 3" xfId="28636" xr:uid="{00000000-0005-0000-0000-0000F06F0000}"/>
    <cellStyle name="Normal 6 2 3 4 2 3 3" xfId="8521" xr:uid="{00000000-0005-0000-0000-00005A210000}"/>
    <cellStyle name="Normal 6 2 3 4 2 3 3 3" xfId="23619" xr:uid="{00000000-0005-0000-0000-0000575C0000}"/>
    <cellStyle name="Normal 6 2 3 4 2 3 5" xfId="18606" xr:uid="{00000000-0005-0000-0000-0000C2480000}"/>
    <cellStyle name="Normal 6 2 3 4 2 4" xfId="5160" xr:uid="{00000000-0005-0000-0000-000039140000}"/>
    <cellStyle name="Normal 6 2 3 4 2 4 2" xfId="15212" xr:uid="{00000000-0005-0000-0000-00007D3B0000}"/>
    <cellStyle name="Normal 6 2 3 4 2 4 2 3" xfId="30307" xr:uid="{00000000-0005-0000-0000-000077760000}"/>
    <cellStyle name="Normal 6 2 3 4 2 4 3" xfId="10192" xr:uid="{00000000-0005-0000-0000-0000E1270000}"/>
    <cellStyle name="Normal 6 2 3 4 2 4 3 3" xfId="25290" xr:uid="{00000000-0005-0000-0000-0000DE620000}"/>
    <cellStyle name="Normal 6 2 3 4 2 4 5" xfId="20277" xr:uid="{00000000-0005-0000-0000-0000494F0000}"/>
    <cellStyle name="Normal 6 2 3 4 2 5" xfId="11870" xr:uid="{00000000-0005-0000-0000-00006F2E0000}"/>
    <cellStyle name="Normal 6 2 3 4 2 5 3" xfId="26965" xr:uid="{00000000-0005-0000-0000-000069690000}"/>
    <cellStyle name="Normal 6 2 3 4 2 6" xfId="6849" xr:uid="{00000000-0005-0000-0000-0000D21A0000}"/>
    <cellStyle name="Normal 6 2 3 4 2 6 3" xfId="21948" xr:uid="{00000000-0005-0000-0000-0000D0550000}"/>
    <cellStyle name="Normal 6 2 3 4 2 8" xfId="16935" xr:uid="{00000000-0005-0000-0000-00003B420000}"/>
    <cellStyle name="Normal 6 2 3 4 3" xfId="2197" xr:uid="{00000000-0005-0000-0000-0000A5080000}"/>
    <cellStyle name="Normal 6 2 3 4 3 2" xfId="3886" xr:uid="{00000000-0005-0000-0000-00003F0F0000}"/>
    <cellStyle name="Normal 6 2 3 4 3 2 2" xfId="13959" xr:uid="{00000000-0005-0000-0000-000098360000}"/>
    <cellStyle name="Normal 6 2 3 4 3 2 2 3" xfId="29054" xr:uid="{00000000-0005-0000-0000-000092710000}"/>
    <cellStyle name="Normal 6 2 3 4 3 2 3" xfId="8939" xr:uid="{00000000-0005-0000-0000-0000FC220000}"/>
    <cellStyle name="Normal 6 2 3 4 3 2 3 3" xfId="24037" xr:uid="{00000000-0005-0000-0000-0000F95D0000}"/>
    <cellStyle name="Normal 6 2 3 4 3 2 5" xfId="19024" xr:uid="{00000000-0005-0000-0000-0000644A0000}"/>
    <cellStyle name="Normal 6 2 3 4 3 3" xfId="5578" xr:uid="{00000000-0005-0000-0000-0000DB150000}"/>
    <cellStyle name="Normal 6 2 3 4 3 3 2" xfId="15630" xr:uid="{00000000-0005-0000-0000-00001F3D0000}"/>
    <cellStyle name="Normal 6 2 3 4 3 3 2 3" xfId="30725" xr:uid="{00000000-0005-0000-0000-000019780000}"/>
    <cellStyle name="Normal 6 2 3 4 3 3 3" xfId="10610" xr:uid="{00000000-0005-0000-0000-000083290000}"/>
    <cellStyle name="Normal 6 2 3 4 3 3 3 3" xfId="25708" xr:uid="{00000000-0005-0000-0000-000080640000}"/>
    <cellStyle name="Normal 6 2 3 4 3 3 5" xfId="20695" xr:uid="{00000000-0005-0000-0000-0000EB500000}"/>
    <cellStyle name="Normal 6 2 3 4 3 4" xfId="12288" xr:uid="{00000000-0005-0000-0000-000011300000}"/>
    <cellStyle name="Normal 6 2 3 4 3 4 3" xfId="27383" xr:uid="{00000000-0005-0000-0000-00000B6B0000}"/>
    <cellStyle name="Normal 6 2 3 4 3 5" xfId="7267" xr:uid="{00000000-0005-0000-0000-0000741C0000}"/>
    <cellStyle name="Normal 6 2 3 4 3 5 3" xfId="22366" xr:uid="{00000000-0005-0000-0000-000072570000}"/>
    <cellStyle name="Normal 6 2 3 4 3 7" xfId="17353" xr:uid="{00000000-0005-0000-0000-0000DD430000}"/>
    <cellStyle name="Normal 6 2 3 4 4" xfId="3049" xr:uid="{00000000-0005-0000-0000-0000FA0B0000}"/>
    <cellStyle name="Normal 6 2 3 4 4 2" xfId="13123" xr:uid="{00000000-0005-0000-0000-000054330000}"/>
    <cellStyle name="Normal 6 2 3 4 4 2 3" xfId="28218" xr:uid="{00000000-0005-0000-0000-00004E6E0000}"/>
    <cellStyle name="Normal 6 2 3 4 4 3" xfId="8103" xr:uid="{00000000-0005-0000-0000-0000B81F0000}"/>
    <cellStyle name="Normal 6 2 3 4 4 3 3" xfId="23201" xr:uid="{00000000-0005-0000-0000-0000B55A0000}"/>
    <cellStyle name="Normal 6 2 3 4 4 5" xfId="18188" xr:uid="{00000000-0005-0000-0000-000020470000}"/>
    <cellStyle name="Normal 6 2 3 4 5" xfId="4742" xr:uid="{00000000-0005-0000-0000-000097120000}"/>
    <cellStyle name="Normal 6 2 3 4 5 2" xfId="14794" xr:uid="{00000000-0005-0000-0000-0000DB390000}"/>
    <cellStyle name="Normal 6 2 3 4 5 2 3" xfId="29889" xr:uid="{00000000-0005-0000-0000-0000D5740000}"/>
    <cellStyle name="Normal 6 2 3 4 5 3" xfId="9774" xr:uid="{00000000-0005-0000-0000-00003F260000}"/>
    <cellStyle name="Normal 6 2 3 4 5 3 3" xfId="24872" xr:uid="{00000000-0005-0000-0000-00003C610000}"/>
    <cellStyle name="Normal 6 2 3 4 5 5" xfId="19859" xr:uid="{00000000-0005-0000-0000-0000A74D0000}"/>
    <cellStyle name="Normal 6 2 3 4 6" xfId="11452" xr:uid="{00000000-0005-0000-0000-0000CD2C0000}"/>
    <cellStyle name="Normal 6 2 3 4 6 3" xfId="26547" xr:uid="{00000000-0005-0000-0000-0000C7670000}"/>
    <cellStyle name="Normal 6 2 3 4 7" xfId="6431" xr:uid="{00000000-0005-0000-0000-000030190000}"/>
    <cellStyle name="Normal 6 2 3 4 7 3" xfId="21530" xr:uid="{00000000-0005-0000-0000-00002E540000}"/>
    <cellStyle name="Normal 6 2 3 4 9" xfId="16517" xr:uid="{00000000-0005-0000-0000-000099400000}"/>
    <cellStyle name="Normal 6 2 3 5" xfId="1566" xr:uid="{00000000-0005-0000-0000-00002E060000}"/>
    <cellStyle name="Normal 6 2 3 5 2" xfId="2407" xr:uid="{00000000-0005-0000-0000-000077090000}"/>
    <cellStyle name="Normal 6 2 3 5 2 2" xfId="4096" xr:uid="{00000000-0005-0000-0000-000011100000}"/>
    <cellStyle name="Normal 6 2 3 5 2 2 2" xfId="14169" xr:uid="{00000000-0005-0000-0000-00006A370000}"/>
    <cellStyle name="Normal 6 2 3 5 2 2 2 3" xfId="29264" xr:uid="{00000000-0005-0000-0000-000064720000}"/>
    <cellStyle name="Normal 6 2 3 5 2 2 3" xfId="9149" xr:uid="{00000000-0005-0000-0000-0000CE230000}"/>
    <cellStyle name="Normal 6 2 3 5 2 2 3 3" xfId="24247" xr:uid="{00000000-0005-0000-0000-0000CB5E0000}"/>
    <cellStyle name="Normal 6 2 3 5 2 2 5" xfId="19234" xr:uid="{00000000-0005-0000-0000-0000364B0000}"/>
    <cellStyle name="Normal 6 2 3 5 2 3" xfId="5788" xr:uid="{00000000-0005-0000-0000-0000AD160000}"/>
    <cellStyle name="Normal 6 2 3 5 2 3 2" xfId="15840" xr:uid="{00000000-0005-0000-0000-0000F13D0000}"/>
    <cellStyle name="Normal 6 2 3 5 2 3 2 3" xfId="30935" xr:uid="{00000000-0005-0000-0000-0000EB780000}"/>
    <cellStyle name="Normal 6 2 3 5 2 3 3" xfId="10820" xr:uid="{00000000-0005-0000-0000-0000552A0000}"/>
    <cellStyle name="Normal 6 2 3 5 2 3 3 3" xfId="25918" xr:uid="{00000000-0005-0000-0000-000052650000}"/>
    <cellStyle name="Normal 6 2 3 5 2 3 5" xfId="20905" xr:uid="{00000000-0005-0000-0000-0000BD510000}"/>
    <cellStyle name="Normal 6 2 3 5 2 4" xfId="12498" xr:uid="{00000000-0005-0000-0000-0000E3300000}"/>
    <cellStyle name="Normal 6 2 3 5 2 4 3" xfId="27593" xr:uid="{00000000-0005-0000-0000-0000DD6B0000}"/>
    <cellStyle name="Normal 6 2 3 5 2 5" xfId="7477" xr:uid="{00000000-0005-0000-0000-0000461D0000}"/>
    <cellStyle name="Normal 6 2 3 5 2 5 3" xfId="22576" xr:uid="{00000000-0005-0000-0000-000044580000}"/>
    <cellStyle name="Normal 6 2 3 5 2 7" xfId="17563" xr:uid="{00000000-0005-0000-0000-0000AF440000}"/>
    <cellStyle name="Normal 6 2 3 5 3" xfId="3259" xr:uid="{00000000-0005-0000-0000-0000CC0C0000}"/>
    <cellStyle name="Normal 6 2 3 5 3 2" xfId="13333" xr:uid="{00000000-0005-0000-0000-000026340000}"/>
    <cellStyle name="Normal 6 2 3 5 3 2 3" xfId="28428" xr:uid="{00000000-0005-0000-0000-0000206F0000}"/>
    <cellStyle name="Normal 6 2 3 5 3 3" xfId="8313" xr:uid="{00000000-0005-0000-0000-00008A200000}"/>
    <cellStyle name="Normal 6 2 3 5 3 3 3" xfId="23411" xr:uid="{00000000-0005-0000-0000-0000875B0000}"/>
    <cellStyle name="Normal 6 2 3 5 3 5" xfId="18398" xr:uid="{00000000-0005-0000-0000-0000F2470000}"/>
    <cellStyle name="Normal 6 2 3 5 4" xfId="4952" xr:uid="{00000000-0005-0000-0000-000069130000}"/>
    <cellStyle name="Normal 6 2 3 5 4 2" xfId="15004" xr:uid="{00000000-0005-0000-0000-0000AD3A0000}"/>
    <cellStyle name="Normal 6 2 3 5 4 2 3" xfId="30099" xr:uid="{00000000-0005-0000-0000-0000A7750000}"/>
    <cellStyle name="Normal 6 2 3 5 4 3" xfId="9984" xr:uid="{00000000-0005-0000-0000-000011270000}"/>
    <cellStyle name="Normal 6 2 3 5 4 3 3" xfId="25082" xr:uid="{00000000-0005-0000-0000-00000E620000}"/>
    <cellStyle name="Normal 6 2 3 5 4 5" xfId="20069" xr:uid="{00000000-0005-0000-0000-0000794E0000}"/>
    <cellStyle name="Normal 6 2 3 5 5" xfId="11662" xr:uid="{00000000-0005-0000-0000-00009F2D0000}"/>
    <cellStyle name="Normal 6 2 3 5 5 3" xfId="26757" xr:uid="{00000000-0005-0000-0000-000099680000}"/>
    <cellStyle name="Normal 6 2 3 5 6" xfId="6641" xr:uid="{00000000-0005-0000-0000-0000021A0000}"/>
    <cellStyle name="Normal 6 2 3 5 6 3" xfId="21740" xr:uid="{00000000-0005-0000-0000-000000550000}"/>
    <cellStyle name="Normal 6 2 3 5 8" xfId="16727" xr:uid="{00000000-0005-0000-0000-00006B410000}"/>
    <cellStyle name="Normal 6 2 3 6" xfId="1987" xr:uid="{00000000-0005-0000-0000-0000D3070000}"/>
    <cellStyle name="Normal 6 2 3 6 2" xfId="3678" xr:uid="{00000000-0005-0000-0000-00006F0E0000}"/>
    <cellStyle name="Normal 6 2 3 6 2 2" xfId="13751" xr:uid="{00000000-0005-0000-0000-0000C8350000}"/>
    <cellStyle name="Normal 6 2 3 6 2 2 3" xfId="28846" xr:uid="{00000000-0005-0000-0000-0000C2700000}"/>
    <cellStyle name="Normal 6 2 3 6 2 3" xfId="8731" xr:uid="{00000000-0005-0000-0000-00002C220000}"/>
    <cellStyle name="Normal 6 2 3 6 2 3 3" xfId="23829" xr:uid="{00000000-0005-0000-0000-0000295D0000}"/>
    <cellStyle name="Normal 6 2 3 6 2 5" xfId="18816" xr:uid="{00000000-0005-0000-0000-000094490000}"/>
    <cellStyle name="Normal 6 2 3 6 3" xfId="5370" xr:uid="{00000000-0005-0000-0000-00000B150000}"/>
    <cellStyle name="Normal 6 2 3 6 3 2" xfId="15422" xr:uid="{00000000-0005-0000-0000-00004F3C0000}"/>
    <cellStyle name="Normal 6 2 3 6 3 2 3" xfId="30517" xr:uid="{00000000-0005-0000-0000-000049770000}"/>
    <cellStyle name="Normal 6 2 3 6 3 3" xfId="10402" xr:uid="{00000000-0005-0000-0000-0000B3280000}"/>
    <cellStyle name="Normal 6 2 3 6 3 3 3" xfId="25500" xr:uid="{00000000-0005-0000-0000-0000B0630000}"/>
    <cellStyle name="Normal 6 2 3 6 3 5" xfId="20487" xr:uid="{00000000-0005-0000-0000-00001B500000}"/>
    <cellStyle name="Normal 6 2 3 6 4" xfId="12080" xr:uid="{00000000-0005-0000-0000-0000412F0000}"/>
    <cellStyle name="Normal 6 2 3 6 4 3" xfId="27175" xr:uid="{00000000-0005-0000-0000-00003B6A0000}"/>
    <cellStyle name="Normal 6 2 3 6 5" xfId="7059" xr:uid="{00000000-0005-0000-0000-0000A41B0000}"/>
    <cellStyle name="Normal 6 2 3 6 5 3" xfId="22158" xr:uid="{00000000-0005-0000-0000-0000A2560000}"/>
    <cellStyle name="Normal 6 2 3 6 7" xfId="17145" xr:uid="{00000000-0005-0000-0000-00000D430000}"/>
    <cellStyle name="Normal 6 2 3 7" xfId="2837" xr:uid="{00000000-0005-0000-0000-0000260B0000}"/>
    <cellStyle name="Normal 6 2 3 7 2" xfId="12915" xr:uid="{00000000-0005-0000-0000-000084320000}"/>
    <cellStyle name="Normal 6 2 3 7 2 3" xfId="28010" xr:uid="{00000000-0005-0000-0000-00007E6D0000}"/>
    <cellStyle name="Normal 6 2 3 7 3" xfId="7895" xr:uid="{00000000-0005-0000-0000-0000E81E0000}"/>
    <cellStyle name="Normal 6 2 3 7 3 3" xfId="22993" xr:uid="{00000000-0005-0000-0000-0000E5590000}"/>
    <cellStyle name="Normal 6 2 3 7 5" xfId="17980" xr:uid="{00000000-0005-0000-0000-000050460000}"/>
    <cellStyle name="Normal 6 2 3 8" xfId="4531" xr:uid="{00000000-0005-0000-0000-0000C4110000}"/>
    <cellStyle name="Normal 6 2 3 8 2" xfId="14586" xr:uid="{00000000-0005-0000-0000-00000B390000}"/>
    <cellStyle name="Normal 6 2 3 8 2 3" xfId="29681" xr:uid="{00000000-0005-0000-0000-000005740000}"/>
    <cellStyle name="Normal 6 2 3 8 3" xfId="9566" xr:uid="{00000000-0005-0000-0000-00006F250000}"/>
    <cellStyle name="Normal 6 2 3 8 3 3" xfId="24664" xr:uid="{00000000-0005-0000-0000-00006C600000}"/>
    <cellStyle name="Normal 6 2 3 8 5" xfId="19651" xr:uid="{00000000-0005-0000-0000-0000D74C0000}"/>
    <cellStyle name="Normal 6 2 3 9" xfId="11242" xr:uid="{00000000-0005-0000-0000-0000FB2B0000}"/>
    <cellStyle name="Normal 6 2 3 9 3" xfId="26339" xr:uid="{00000000-0005-0000-0000-0000F7660000}"/>
    <cellStyle name="Normal 6 2 4" xfId="871" xr:uid="{00000000-0005-0000-0000-000076030000}"/>
    <cellStyle name="Normal 6 2 5" xfId="872" xr:uid="{00000000-0005-0000-0000-000077030000}"/>
    <cellStyle name="Normal 6 2 6" xfId="868" xr:uid="{00000000-0005-0000-0000-000073030000}"/>
    <cellStyle name="Normal 6 2 7" xfId="1155" xr:uid="{00000000-0005-0000-0000-000093040000}"/>
    <cellStyle name="Normal 6 2 7 11" xfId="16330" xr:uid="{00000000-0005-0000-0000-0000DE3F0000}"/>
    <cellStyle name="Normal 6 2 7 2" xfId="1263" xr:uid="{00000000-0005-0000-0000-0000FF040000}"/>
    <cellStyle name="Normal 6 2 7 2 10" xfId="16434" xr:uid="{00000000-0005-0000-0000-000046400000}"/>
    <cellStyle name="Normal 6 2 7 2 2" xfId="1480" xr:uid="{00000000-0005-0000-0000-0000D8050000}"/>
    <cellStyle name="Normal 6 2 7 2 2 2" xfId="1901" xr:uid="{00000000-0005-0000-0000-00007D070000}"/>
    <cellStyle name="Normal 6 2 7 2 2 2 2" xfId="2740" xr:uid="{00000000-0005-0000-0000-0000C40A0000}"/>
    <cellStyle name="Normal 6 2 7 2 2 2 2 2" xfId="4429" xr:uid="{00000000-0005-0000-0000-00005E110000}"/>
    <cellStyle name="Normal 6 2 7 2 2 2 2 2 2" xfId="14502" xr:uid="{00000000-0005-0000-0000-0000B7380000}"/>
    <cellStyle name="Normal 6 2 7 2 2 2 2 2 2 3" xfId="29597" xr:uid="{00000000-0005-0000-0000-0000B1730000}"/>
    <cellStyle name="Normal 6 2 7 2 2 2 2 2 3" xfId="9482" xr:uid="{00000000-0005-0000-0000-00001B250000}"/>
    <cellStyle name="Normal 6 2 7 2 2 2 2 2 3 3" xfId="24580" xr:uid="{00000000-0005-0000-0000-000018600000}"/>
    <cellStyle name="Normal 6 2 7 2 2 2 2 2 5" xfId="19567" xr:uid="{00000000-0005-0000-0000-0000834C0000}"/>
    <cellStyle name="Normal 6 2 7 2 2 2 2 3" xfId="6121" xr:uid="{00000000-0005-0000-0000-0000FA170000}"/>
    <cellStyle name="Normal 6 2 7 2 2 2 2 3 2" xfId="16173" xr:uid="{00000000-0005-0000-0000-00003E3F0000}"/>
    <cellStyle name="Normal 6 2 7 2 2 2 2 3 2 3" xfId="31268" xr:uid="{00000000-0005-0000-0000-0000387A0000}"/>
    <cellStyle name="Normal 6 2 7 2 2 2 2 3 3" xfId="11153" xr:uid="{00000000-0005-0000-0000-0000A22B0000}"/>
    <cellStyle name="Normal 6 2 7 2 2 2 2 3 3 3" xfId="26251" xr:uid="{00000000-0005-0000-0000-00009F660000}"/>
    <cellStyle name="Normal 6 2 7 2 2 2 2 3 5" xfId="21238" xr:uid="{00000000-0005-0000-0000-00000A530000}"/>
    <cellStyle name="Normal 6 2 7 2 2 2 2 4" xfId="12831" xr:uid="{00000000-0005-0000-0000-000030320000}"/>
    <cellStyle name="Normal 6 2 7 2 2 2 2 4 3" xfId="27926" xr:uid="{00000000-0005-0000-0000-00002A6D0000}"/>
    <cellStyle name="Normal 6 2 7 2 2 2 2 5" xfId="7810" xr:uid="{00000000-0005-0000-0000-0000931E0000}"/>
    <cellStyle name="Normal 6 2 7 2 2 2 2 5 3" xfId="22909" xr:uid="{00000000-0005-0000-0000-000091590000}"/>
    <cellStyle name="Normal 6 2 7 2 2 2 2 7" xfId="17896" xr:uid="{00000000-0005-0000-0000-0000FC450000}"/>
    <cellStyle name="Normal 6 2 7 2 2 2 3" xfId="3592" xr:uid="{00000000-0005-0000-0000-0000190E0000}"/>
    <cellStyle name="Normal 6 2 7 2 2 2 3 2" xfId="13666" xr:uid="{00000000-0005-0000-0000-000073350000}"/>
    <cellStyle name="Normal 6 2 7 2 2 2 3 2 3" xfId="28761" xr:uid="{00000000-0005-0000-0000-00006D700000}"/>
    <cellStyle name="Normal 6 2 7 2 2 2 3 3" xfId="8646" xr:uid="{00000000-0005-0000-0000-0000D7210000}"/>
    <cellStyle name="Normal 6 2 7 2 2 2 3 3 3" xfId="23744" xr:uid="{00000000-0005-0000-0000-0000D45C0000}"/>
    <cellStyle name="Normal 6 2 7 2 2 2 3 5" xfId="18731" xr:uid="{00000000-0005-0000-0000-00003F490000}"/>
    <cellStyle name="Normal 6 2 7 2 2 2 4" xfId="5285" xr:uid="{00000000-0005-0000-0000-0000B6140000}"/>
    <cellStyle name="Normal 6 2 7 2 2 2 4 2" xfId="15337" xr:uid="{00000000-0005-0000-0000-0000FA3B0000}"/>
    <cellStyle name="Normal 6 2 7 2 2 2 4 2 3" xfId="30432" xr:uid="{00000000-0005-0000-0000-0000F4760000}"/>
    <cellStyle name="Normal 6 2 7 2 2 2 4 3" xfId="10317" xr:uid="{00000000-0005-0000-0000-00005E280000}"/>
    <cellStyle name="Normal 6 2 7 2 2 2 4 3 3" xfId="25415" xr:uid="{00000000-0005-0000-0000-00005B630000}"/>
    <cellStyle name="Normal 6 2 7 2 2 2 4 5" xfId="20402" xr:uid="{00000000-0005-0000-0000-0000C64F0000}"/>
    <cellStyle name="Normal 6 2 7 2 2 2 5" xfId="11995" xr:uid="{00000000-0005-0000-0000-0000EC2E0000}"/>
    <cellStyle name="Normal 6 2 7 2 2 2 5 3" xfId="27090" xr:uid="{00000000-0005-0000-0000-0000E6690000}"/>
    <cellStyle name="Normal 6 2 7 2 2 2 6" xfId="6974" xr:uid="{00000000-0005-0000-0000-00004F1B0000}"/>
    <cellStyle name="Normal 6 2 7 2 2 2 6 3" xfId="22073" xr:uid="{00000000-0005-0000-0000-00004D560000}"/>
    <cellStyle name="Normal 6 2 7 2 2 2 8" xfId="17060" xr:uid="{00000000-0005-0000-0000-0000B8420000}"/>
    <cellStyle name="Normal 6 2 7 2 2 3" xfId="2322" xr:uid="{00000000-0005-0000-0000-000022090000}"/>
    <cellStyle name="Normal 6 2 7 2 2 3 2" xfId="4011" xr:uid="{00000000-0005-0000-0000-0000BC0F0000}"/>
    <cellStyle name="Normal 6 2 7 2 2 3 2 2" xfId="14084" xr:uid="{00000000-0005-0000-0000-000015370000}"/>
    <cellStyle name="Normal 6 2 7 2 2 3 2 2 3" xfId="29179" xr:uid="{00000000-0005-0000-0000-00000F720000}"/>
    <cellStyle name="Normal 6 2 7 2 2 3 2 3" xfId="9064" xr:uid="{00000000-0005-0000-0000-000079230000}"/>
    <cellStyle name="Normal 6 2 7 2 2 3 2 3 3" xfId="24162" xr:uid="{00000000-0005-0000-0000-0000765E0000}"/>
    <cellStyle name="Normal 6 2 7 2 2 3 2 5" xfId="19149" xr:uid="{00000000-0005-0000-0000-0000E14A0000}"/>
    <cellStyle name="Normal 6 2 7 2 2 3 3" xfId="5703" xr:uid="{00000000-0005-0000-0000-000058160000}"/>
    <cellStyle name="Normal 6 2 7 2 2 3 3 2" xfId="15755" xr:uid="{00000000-0005-0000-0000-00009C3D0000}"/>
    <cellStyle name="Normal 6 2 7 2 2 3 3 2 3" xfId="30850" xr:uid="{00000000-0005-0000-0000-000096780000}"/>
    <cellStyle name="Normal 6 2 7 2 2 3 3 3" xfId="10735" xr:uid="{00000000-0005-0000-0000-0000002A0000}"/>
    <cellStyle name="Normal 6 2 7 2 2 3 3 3 3" xfId="25833" xr:uid="{00000000-0005-0000-0000-0000FD640000}"/>
    <cellStyle name="Normal 6 2 7 2 2 3 3 5" xfId="20820" xr:uid="{00000000-0005-0000-0000-000068510000}"/>
    <cellStyle name="Normal 6 2 7 2 2 3 4" xfId="12413" xr:uid="{00000000-0005-0000-0000-00008E300000}"/>
    <cellStyle name="Normal 6 2 7 2 2 3 4 3" xfId="27508" xr:uid="{00000000-0005-0000-0000-0000886B0000}"/>
    <cellStyle name="Normal 6 2 7 2 2 3 5" xfId="7392" xr:uid="{00000000-0005-0000-0000-0000F11C0000}"/>
    <cellStyle name="Normal 6 2 7 2 2 3 5 3" xfId="22491" xr:uid="{00000000-0005-0000-0000-0000EF570000}"/>
    <cellStyle name="Normal 6 2 7 2 2 3 7" xfId="17478" xr:uid="{00000000-0005-0000-0000-00005A440000}"/>
    <cellStyle name="Normal 6 2 7 2 2 4" xfId="3174" xr:uid="{00000000-0005-0000-0000-0000770C0000}"/>
    <cellStyle name="Normal 6 2 7 2 2 4 2" xfId="13248" xr:uid="{00000000-0005-0000-0000-0000D1330000}"/>
    <cellStyle name="Normal 6 2 7 2 2 4 2 3" xfId="28343" xr:uid="{00000000-0005-0000-0000-0000CB6E0000}"/>
    <cellStyle name="Normal 6 2 7 2 2 4 3" xfId="8228" xr:uid="{00000000-0005-0000-0000-000035200000}"/>
    <cellStyle name="Normal 6 2 7 2 2 4 3 3" xfId="23326" xr:uid="{00000000-0005-0000-0000-0000325B0000}"/>
    <cellStyle name="Normal 6 2 7 2 2 4 5" xfId="18313" xr:uid="{00000000-0005-0000-0000-00009D470000}"/>
    <cellStyle name="Normal 6 2 7 2 2 5" xfId="4867" xr:uid="{00000000-0005-0000-0000-000014130000}"/>
    <cellStyle name="Normal 6 2 7 2 2 5 2" xfId="14919" xr:uid="{00000000-0005-0000-0000-0000583A0000}"/>
    <cellStyle name="Normal 6 2 7 2 2 5 2 3" xfId="30014" xr:uid="{00000000-0005-0000-0000-000052750000}"/>
    <cellStyle name="Normal 6 2 7 2 2 5 3" xfId="9899" xr:uid="{00000000-0005-0000-0000-0000BC260000}"/>
    <cellStyle name="Normal 6 2 7 2 2 5 3 3" xfId="24997" xr:uid="{00000000-0005-0000-0000-0000B9610000}"/>
    <cellStyle name="Normal 6 2 7 2 2 5 5" xfId="19984" xr:uid="{00000000-0005-0000-0000-0000244E0000}"/>
    <cellStyle name="Normal 6 2 7 2 2 6" xfId="11577" xr:uid="{00000000-0005-0000-0000-00004A2D0000}"/>
    <cellStyle name="Normal 6 2 7 2 2 6 3" xfId="26672" xr:uid="{00000000-0005-0000-0000-000044680000}"/>
    <cellStyle name="Normal 6 2 7 2 2 7" xfId="6556" xr:uid="{00000000-0005-0000-0000-0000AD190000}"/>
    <cellStyle name="Normal 6 2 7 2 2 7 3" xfId="21655" xr:uid="{00000000-0005-0000-0000-0000AB540000}"/>
    <cellStyle name="Normal 6 2 7 2 2 9" xfId="16642" xr:uid="{00000000-0005-0000-0000-000016410000}"/>
    <cellStyle name="Normal 6 2 7 2 3" xfId="1693" xr:uid="{00000000-0005-0000-0000-0000AD060000}"/>
    <cellStyle name="Normal 6 2 7 2 3 2" xfId="2532" xr:uid="{00000000-0005-0000-0000-0000F4090000}"/>
    <cellStyle name="Normal 6 2 7 2 3 2 2" xfId="4221" xr:uid="{00000000-0005-0000-0000-00008E100000}"/>
    <cellStyle name="Normal 6 2 7 2 3 2 2 2" xfId="14294" xr:uid="{00000000-0005-0000-0000-0000E7370000}"/>
    <cellStyle name="Normal 6 2 7 2 3 2 2 2 3" xfId="29389" xr:uid="{00000000-0005-0000-0000-0000E1720000}"/>
    <cellStyle name="Normal 6 2 7 2 3 2 2 3" xfId="9274" xr:uid="{00000000-0005-0000-0000-00004B240000}"/>
    <cellStyle name="Normal 6 2 7 2 3 2 2 3 3" xfId="24372" xr:uid="{00000000-0005-0000-0000-0000485F0000}"/>
    <cellStyle name="Normal 6 2 7 2 3 2 2 5" xfId="19359" xr:uid="{00000000-0005-0000-0000-0000B34B0000}"/>
    <cellStyle name="Normal 6 2 7 2 3 2 3" xfId="5913" xr:uid="{00000000-0005-0000-0000-00002A170000}"/>
    <cellStyle name="Normal 6 2 7 2 3 2 3 2" xfId="15965" xr:uid="{00000000-0005-0000-0000-00006E3E0000}"/>
    <cellStyle name="Normal 6 2 7 2 3 2 3 2 3" xfId="31060" xr:uid="{00000000-0005-0000-0000-000068790000}"/>
    <cellStyle name="Normal 6 2 7 2 3 2 3 3" xfId="10945" xr:uid="{00000000-0005-0000-0000-0000D22A0000}"/>
    <cellStyle name="Normal 6 2 7 2 3 2 3 3 3" xfId="26043" xr:uid="{00000000-0005-0000-0000-0000CF650000}"/>
    <cellStyle name="Normal 6 2 7 2 3 2 3 5" xfId="21030" xr:uid="{00000000-0005-0000-0000-00003A520000}"/>
    <cellStyle name="Normal 6 2 7 2 3 2 4" xfId="12623" xr:uid="{00000000-0005-0000-0000-000060310000}"/>
    <cellStyle name="Normal 6 2 7 2 3 2 4 3" xfId="27718" xr:uid="{00000000-0005-0000-0000-00005A6C0000}"/>
    <cellStyle name="Normal 6 2 7 2 3 2 5" xfId="7602" xr:uid="{00000000-0005-0000-0000-0000C31D0000}"/>
    <cellStyle name="Normal 6 2 7 2 3 2 5 3" xfId="22701" xr:uid="{00000000-0005-0000-0000-0000C1580000}"/>
    <cellStyle name="Normal 6 2 7 2 3 2 7" xfId="17688" xr:uid="{00000000-0005-0000-0000-00002C450000}"/>
    <cellStyle name="Normal 6 2 7 2 3 3" xfId="3384" xr:uid="{00000000-0005-0000-0000-0000490D0000}"/>
    <cellStyle name="Normal 6 2 7 2 3 3 2" xfId="13458" xr:uid="{00000000-0005-0000-0000-0000A3340000}"/>
    <cellStyle name="Normal 6 2 7 2 3 3 2 3" xfId="28553" xr:uid="{00000000-0005-0000-0000-00009D6F0000}"/>
    <cellStyle name="Normal 6 2 7 2 3 3 3" xfId="8438" xr:uid="{00000000-0005-0000-0000-000007210000}"/>
    <cellStyle name="Normal 6 2 7 2 3 3 3 3" xfId="23536" xr:uid="{00000000-0005-0000-0000-0000045C0000}"/>
    <cellStyle name="Normal 6 2 7 2 3 3 5" xfId="18523" xr:uid="{00000000-0005-0000-0000-00006F480000}"/>
    <cellStyle name="Normal 6 2 7 2 3 4" xfId="5077" xr:uid="{00000000-0005-0000-0000-0000E6130000}"/>
    <cellStyle name="Normal 6 2 7 2 3 4 2" xfId="15129" xr:uid="{00000000-0005-0000-0000-00002A3B0000}"/>
    <cellStyle name="Normal 6 2 7 2 3 4 2 3" xfId="30224" xr:uid="{00000000-0005-0000-0000-000024760000}"/>
    <cellStyle name="Normal 6 2 7 2 3 4 3" xfId="10109" xr:uid="{00000000-0005-0000-0000-00008E270000}"/>
    <cellStyle name="Normal 6 2 7 2 3 4 3 3" xfId="25207" xr:uid="{00000000-0005-0000-0000-00008B620000}"/>
    <cellStyle name="Normal 6 2 7 2 3 4 5" xfId="20194" xr:uid="{00000000-0005-0000-0000-0000F64E0000}"/>
    <cellStyle name="Normal 6 2 7 2 3 5" xfId="11787" xr:uid="{00000000-0005-0000-0000-00001C2E0000}"/>
    <cellStyle name="Normal 6 2 7 2 3 5 3" xfId="26882" xr:uid="{00000000-0005-0000-0000-000016690000}"/>
    <cellStyle name="Normal 6 2 7 2 3 6" xfId="6766" xr:uid="{00000000-0005-0000-0000-00007F1A0000}"/>
    <cellStyle name="Normal 6 2 7 2 3 6 3" xfId="21865" xr:uid="{00000000-0005-0000-0000-00007D550000}"/>
    <cellStyle name="Normal 6 2 7 2 3 8" xfId="16852" xr:uid="{00000000-0005-0000-0000-0000E8410000}"/>
    <cellStyle name="Normal 6 2 7 2 4" xfId="2114" xr:uid="{00000000-0005-0000-0000-000052080000}"/>
    <cellStyle name="Normal 6 2 7 2 4 2" xfId="3803" xr:uid="{00000000-0005-0000-0000-0000EC0E0000}"/>
    <cellStyle name="Normal 6 2 7 2 4 2 2" xfId="13876" xr:uid="{00000000-0005-0000-0000-000045360000}"/>
    <cellStyle name="Normal 6 2 7 2 4 2 2 3" xfId="28971" xr:uid="{00000000-0005-0000-0000-00003F710000}"/>
    <cellStyle name="Normal 6 2 7 2 4 2 3" xfId="8856" xr:uid="{00000000-0005-0000-0000-0000A9220000}"/>
    <cellStyle name="Normal 6 2 7 2 4 2 3 3" xfId="23954" xr:uid="{00000000-0005-0000-0000-0000A65D0000}"/>
    <cellStyle name="Normal 6 2 7 2 4 2 5" xfId="18941" xr:uid="{00000000-0005-0000-0000-0000114A0000}"/>
    <cellStyle name="Normal 6 2 7 2 4 3" xfId="5495" xr:uid="{00000000-0005-0000-0000-000088150000}"/>
    <cellStyle name="Normal 6 2 7 2 4 3 2" xfId="15547" xr:uid="{00000000-0005-0000-0000-0000CC3C0000}"/>
    <cellStyle name="Normal 6 2 7 2 4 3 2 3" xfId="30642" xr:uid="{00000000-0005-0000-0000-0000C6770000}"/>
    <cellStyle name="Normal 6 2 7 2 4 3 3" xfId="10527" xr:uid="{00000000-0005-0000-0000-000030290000}"/>
    <cellStyle name="Normal 6 2 7 2 4 3 3 3" xfId="25625" xr:uid="{00000000-0005-0000-0000-00002D640000}"/>
    <cellStyle name="Normal 6 2 7 2 4 3 5" xfId="20612" xr:uid="{00000000-0005-0000-0000-000098500000}"/>
    <cellStyle name="Normal 6 2 7 2 4 4" xfId="12205" xr:uid="{00000000-0005-0000-0000-0000BE2F0000}"/>
    <cellStyle name="Normal 6 2 7 2 4 4 3" xfId="27300" xr:uid="{00000000-0005-0000-0000-0000B86A0000}"/>
    <cellStyle name="Normal 6 2 7 2 4 5" xfId="7184" xr:uid="{00000000-0005-0000-0000-0000211C0000}"/>
    <cellStyle name="Normal 6 2 7 2 4 5 3" xfId="22283" xr:uid="{00000000-0005-0000-0000-00001F570000}"/>
    <cellStyle name="Normal 6 2 7 2 4 7" xfId="17270" xr:uid="{00000000-0005-0000-0000-00008A430000}"/>
    <cellStyle name="Normal 6 2 7 2 5" xfId="2966" xr:uid="{00000000-0005-0000-0000-0000A70B0000}"/>
    <cellStyle name="Normal 6 2 7 2 5 2" xfId="13040" xr:uid="{00000000-0005-0000-0000-000001330000}"/>
    <cellStyle name="Normal 6 2 7 2 5 2 3" xfId="28135" xr:uid="{00000000-0005-0000-0000-0000FB6D0000}"/>
    <cellStyle name="Normal 6 2 7 2 5 3" xfId="8020" xr:uid="{00000000-0005-0000-0000-0000651F0000}"/>
    <cellStyle name="Normal 6 2 7 2 5 3 3" xfId="23118" xr:uid="{00000000-0005-0000-0000-0000625A0000}"/>
    <cellStyle name="Normal 6 2 7 2 5 5" xfId="18105" xr:uid="{00000000-0005-0000-0000-0000CD460000}"/>
    <cellStyle name="Normal 6 2 7 2 6" xfId="4659" xr:uid="{00000000-0005-0000-0000-000044120000}"/>
    <cellStyle name="Normal 6 2 7 2 6 2" xfId="14711" xr:uid="{00000000-0005-0000-0000-000088390000}"/>
    <cellStyle name="Normal 6 2 7 2 6 2 3" xfId="29806" xr:uid="{00000000-0005-0000-0000-000082740000}"/>
    <cellStyle name="Normal 6 2 7 2 6 3" xfId="9691" xr:uid="{00000000-0005-0000-0000-0000EC250000}"/>
    <cellStyle name="Normal 6 2 7 2 6 3 3" xfId="24789" xr:uid="{00000000-0005-0000-0000-0000E9600000}"/>
    <cellStyle name="Normal 6 2 7 2 6 5" xfId="19776" xr:uid="{00000000-0005-0000-0000-0000544D0000}"/>
    <cellStyle name="Normal 6 2 7 2 7" xfId="11369" xr:uid="{00000000-0005-0000-0000-00007A2C0000}"/>
    <cellStyle name="Normal 6 2 7 2 7 3" xfId="26464" xr:uid="{00000000-0005-0000-0000-000074670000}"/>
    <cellStyle name="Normal 6 2 7 2 8" xfId="6348" xr:uid="{00000000-0005-0000-0000-0000DD180000}"/>
    <cellStyle name="Normal 6 2 7 2 8 3" xfId="21447" xr:uid="{00000000-0005-0000-0000-0000DB530000}"/>
    <cellStyle name="Normal 6 2 7 3" xfId="1376" xr:uid="{00000000-0005-0000-0000-000070050000}"/>
    <cellStyle name="Normal 6 2 7 3 2" xfId="1797" xr:uid="{00000000-0005-0000-0000-000015070000}"/>
    <cellStyle name="Normal 6 2 7 3 2 2" xfId="2636" xr:uid="{00000000-0005-0000-0000-00005C0A0000}"/>
    <cellStyle name="Normal 6 2 7 3 2 2 2" xfId="4325" xr:uid="{00000000-0005-0000-0000-0000F6100000}"/>
    <cellStyle name="Normal 6 2 7 3 2 2 2 2" xfId="14398" xr:uid="{00000000-0005-0000-0000-00004F380000}"/>
    <cellStyle name="Normal 6 2 7 3 2 2 2 2 3" xfId="29493" xr:uid="{00000000-0005-0000-0000-000049730000}"/>
    <cellStyle name="Normal 6 2 7 3 2 2 2 3" xfId="9378" xr:uid="{00000000-0005-0000-0000-0000B3240000}"/>
    <cellStyle name="Normal 6 2 7 3 2 2 2 3 3" xfId="24476" xr:uid="{00000000-0005-0000-0000-0000B05F0000}"/>
    <cellStyle name="Normal 6 2 7 3 2 2 2 5" xfId="19463" xr:uid="{00000000-0005-0000-0000-00001B4C0000}"/>
    <cellStyle name="Normal 6 2 7 3 2 2 3" xfId="6017" xr:uid="{00000000-0005-0000-0000-000092170000}"/>
    <cellStyle name="Normal 6 2 7 3 2 2 3 2" xfId="16069" xr:uid="{00000000-0005-0000-0000-0000D63E0000}"/>
    <cellStyle name="Normal 6 2 7 3 2 2 3 2 3" xfId="31164" xr:uid="{00000000-0005-0000-0000-0000D0790000}"/>
    <cellStyle name="Normal 6 2 7 3 2 2 3 3" xfId="11049" xr:uid="{00000000-0005-0000-0000-00003A2B0000}"/>
    <cellStyle name="Normal 6 2 7 3 2 2 3 3 3" xfId="26147" xr:uid="{00000000-0005-0000-0000-000037660000}"/>
    <cellStyle name="Normal 6 2 7 3 2 2 3 5" xfId="21134" xr:uid="{00000000-0005-0000-0000-0000A2520000}"/>
    <cellStyle name="Normal 6 2 7 3 2 2 4" xfId="12727" xr:uid="{00000000-0005-0000-0000-0000C8310000}"/>
    <cellStyle name="Normal 6 2 7 3 2 2 4 3" xfId="27822" xr:uid="{00000000-0005-0000-0000-0000C26C0000}"/>
    <cellStyle name="Normal 6 2 7 3 2 2 5" xfId="7706" xr:uid="{00000000-0005-0000-0000-00002B1E0000}"/>
    <cellStyle name="Normal 6 2 7 3 2 2 5 3" xfId="22805" xr:uid="{00000000-0005-0000-0000-000029590000}"/>
    <cellStyle name="Normal 6 2 7 3 2 2 7" xfId="17792" xr:uid="{00000000-0005-0000-0000-000094450000}"/>
    <cellStyle name="Normal 6 2 7 3 2 3" xfId="3488" xr:uid="{00000000-0005-0000-0000-0000B10D0000}"/>
    <cellStyle name="Normal 6 2 7 3 2 3 2" xfId="13562" xr:uid="{00000000-0005-0000-0000-00000B350000}"/>
    <cellStyle name="Normal 6 2 7 3 2 3 2 3" xfId="28657" xr:uid="{00000000-0005-0000-0000-000005700000}"/>
    <cellStyle name="Normal 6 2 7 3 2 3 3" xfId="8542" xr:uid="{00000000-0005-0000-0000-00006F210000}"/>
    <cellStyle name="Normal 6 2 7 3 2 3 3 3" xfId="23640" xr:uid="{00000000-0005-0000-0000-00006C5C0000}"/>
    <cellStyle name="Normal 6 2 7 3 2 3 5" xfId="18627" xr:uid="{00000000-0005-0000-0000-0000D7480000}"/>
    <cellStyle name="Normal 6 2 7 3 2 4" xfId="5181" xr:uid="{00000000-0005-0000-0000-00004E140000}"/>
    <cellStyle name="Normal 6 2 7 3 2 4 2" xfId="15233" xr:uid="{00000000-0005-0000-0000-0000923B0000}"/>
    <cellStyle name="Normal 6 2 7 3 2 4 2 3" xfId="30328" xr:uid="{00000000-0005-0000-0000-00008C760000}"/>
    <cellStyle name="Normal 6 2 7 3 2 4 3" xfId="10213" xr:uid="{00000000-0005-0000-0000-0000F6270000}"/>
    <cellStyle name="Normal 6 2 7 3 2 4 3 3" xfId="25311" xr:uid="{00000000-0005-0000-0000-0000F3620000}"/>
    <cellStyle name="Normal 6 2 7 3 2 4 5" xfId="20298" xr:uid="{00000000-0005-0000-0000-00005E4F0000}"/>
    <cellStyle name="Normal 6 2 7 3 2 5" xfId="11891" xr:uid="{00000000-0005-0000-0000-0000842E0000}"/>
    <cellStyle name="Normal 6 2 7 3 2 5 3" xfId="26986" xr:uid="{00000000-0005-0000-0000-00007E690000}"/>
    <cellStyle name="Normal 6 2 7 3 2 6" xfId="6870" xr:uid="{00000000-0005-0000-0000-0000E71A0000}"/>
    <cellStyle name="Normal 6 2 7 3 2 6 3" xfId="21969" xr:uid="{00000000-0005-0000-0000-0000E5550000}"/>
    <cellStyle name="Normal 6 2 7 3 2 8" xfId="16956" xr:uid="{00000000-0005-0000-0000-000050420000}"/>
    <cellStyle name="Normal 6 2 7 3 3" xfId="2218" xr:uid="{00000000-0005-0000-0000-0000BA080000}"/>
    <cellStyle name="Normal 6 2 7 3 3 2" xfId="3907" xr:uid="{00000000-0005-0000-0000-0000540F0000}"/>
    <cellStyle name="Normal 6 2 7 3 3 2 2" xfId="13980" xr:uid="{00000000-0005-0000-0000-0000AD360000}"/>
    <cellStyle name="Normal 6 2 7 3 3 2 2 3" xfId="29075" xr:uid="{00000000-0005-0000-0000-0000A7710000}"/>
    <cellStyle name="Normal 6 2 7 3 3 2 3" xfId="8960" xr:uid="{00000000-0005-0000-0000-000011230000}"/>
    <cellStyle name="Normal 6 2 7 3 3 2 3 3" xfId="24058" xr:uid="{00000000-0005-0000-0000-00000E5E0000}"/>
    <cellStyle name="Normal 6 2 7 3 3 2 5" xfId="19045" xr:uid="{00000000-0005-0000-0000-0000794A0000}"/>
    <cellStyle name="Normal 6 2 7 3 3 3" xfId="5599" xr:uid="{00000000-0005-0000-0000-0000F0150000}"/>
    <cellStyle name="Normal 6 2 7 3 3 3 2" xfId="15651" xr:uid="{00000000-0005-0000-0000-0000343D0000}"/>
    <cellStyle name="Normal 6 2 7 3 3 3 2 3" xfId="30746" xr:uid="{00000000-0005-0000-0000-00002E780000}"/>
    <cellStyle name="Normal 6 2 7 3 3 3 3" xfId="10631" xr:uid="{00000000-0005-0000-0000-000098290000}"/>
    <cellStyle name="Normal 6 2 7 3 3 3 3 3" xfId="25729" xr:uid="{00000000-0005-0000-0000-000095640000}"/>
    <cellStyle name="Normal 6 2 7 3 3 3 5" xfId="20716" xr:uid="{00000000-0005-0000-0000-000000510000}"/>
    <cellStyle name="Normal 6 2 7 3 3 4" xfId="12309" xr:uid="{00000000-0005-0000-0000-000026300000}"/>
    <cellStyle name="Normal 6 2 7 3 3 4 3" xfId="27404" xr:uid="{00000000-0005-0000-0000-0000206B0000}"/>
    <cellStyle name="Normal 6 2 7 3 3 5" xfId="7288" xr:uid="{00000000-0005-0000-0000-0000891C0000}"/>
    <cellStyle name="Normal 6 2 7 3 3 5 3" xfId="22387" xr:uid="{00000000-0005-0000-0000-000087570000}"/>
    <cellStyle name="Normal 6 2 7 3 3 7" xfId="17374" xr:uid="{00000000-0005-0000-0000-0000F2430000}"/>
    <cellStyle name="Normal 6 2 7 3 4" xfId="3070" xr:uid="{00000000-0005-0000-0000-00000F0C0000}"/>
    <cellStyle name="Normal 6 2 7 3 4 2" xfId="13144" xr:uid="{00000000-0005-0000-0000-000069330000}"/>
    <cellStyle name="Normal 6 2 7 3 4 2 3" xfId="28239" xr:uid="{00000000-0005-0000-0000-0000636E0000}"/>
    <cellStyle name="Normal 6 2 7 3 4 3" xfId="8124" xr:uid="{00000000-0005-0000-0000-0000CD1F0000}"/>
    <cellStyle name="Normal 6 2 7 3 4 3 3" xfId="23222" xr:uid="{00000000-0005-0000-0000-0000CA5A0000}"/>
    <cellStyle name="Normal 6 2 7 3 4 5" xfId="18209" xr:uid="{00000000-0005-0000-0000-000035470000}"/>
    <cellStyle name="Normal 6 2 7 3 5" xfId="4763" xr:uid="{00000000-0005-0000-0000-0000AC120000}"/>
    <cellStyle name="Normal 6 2 7 3 5 2" xfId="14815" xr:uid="{00000000-0005-0000-0000-0000F0390000}"/>
    <cellStyle name="Normal 6 2 7 3 5 2 3" xfId="29910" xr:uid="{00000000-0005-0000-0000-0000EA740000}"/>
    <cellStyle name="Normal 6 2 7 3 5 3" xfId="9795" xr:uid="{00000000-0005-0000-0000-000054260000}"/>
    <cellStyle name="Normal 6 2 7 3 5 3 3" xfId="24893" xr:uid="{00000000-0005-0000-0000-000051610000}"/>
    <cellStyle name="Normal 6 2 7 3 5 5" xfId="19880" xr:uid="{00000000-0005-0000-0000-0000BC4D0000}"/>
    <cellStyle name="Normal 6 2 7 3 6" xfId="11473" xr:uid="{00000000-0005-0000-0000-0000E22C0000}"/>
    <cellStyle name="Normal 6 2 7 3 6 3" xfId="26568" xr:uid="{00000000-0005-0000-0000-0000DC670000}"/>
    <cellStyle name="Normal 6 2 7 3 7" xfId="6452" xr:uid="{00000000-0005-0000-0000-000045190000}"/>
    <cellStyle name="Normal 6 2 7 3 7 3" xfId="21551" xr:uid="{00000000-0005-0000-0000-000043540000}"/>
    <cellStyle name="Normal 6 2 7 3 9" xfId="16538" xr:uid="{00000000-0005-0000-0000-0000AE400000}"/>
    <cellStyle name="Normal 6 2 7 4" xfId="1589" xr:uid="{00000000-0005-0000-0000-000045060000}"/>
    <cellStyle name="Normal 6 2 7 4 2" xfId="2428" xr:uid="{00000000-0005-0000-0000-00008C090000}"/>
    <cellStyle name="Normal 6 2 7 4 2 2" xfId="4117" xr:uid="{00000000-0005-0000-0000-000026100000}"/>
    <cellStyle name="Normal 6 2 7 4 2 2 2" xfId="14190" xr:uid="{00000000-0005-0000-0000-00007F370000}"/>
    <cellStyle name="Normal 6 2 7 4 2 2 2 3" xfId="29285" xr:uid="{00000000-0005-0000-0000-000079720000}"/>
    <cellStyle name="Normal 6 2 7 4 2 2 3" xfId="9170" xr:uid="{00000000-0005-0000-0000-0000E3230000}"/>
    <cellStyle name="Normal 6 2 7 4 2 2 3 3" xfId="24268" xr:uid="{00000000-0005-0000-0000-0000E05E0000}"/>
    <cellStyle name="Normal 6 2 7 4 2 2 5" xfId="19255" xr:uid="{00000000-0005-0000-0000-00004B4B0000}"/>
    <cellStyle name="Normal 6 2 7 4 2 3" xfId="5809" xr:uid="{00000000-0005-0000-0000-0000C2160000}"/>
    <cellStyle name="Normal 6 2 7 4 2 3 2" xfId="15861" xr:uid="{00000000-0005-0000-0000-0000063E0000}"/>
    <cellStyle name="Normal 6 2 7 4 2 3 2 3" xfId="30956" xr:uid="{00000000-0005-0000-0000-000000790000}"/>
    <cellStyle name="Normal 6 2 7 4 2 3 3" xfId="10841" xr:uid="{00000000-0005-0000-0000-00006A2A0000}"/>
    <cellStyle name="Normal 6 2 7 4 2 3 3 3" xfId="25939" xr:uid="{00000000-0005-0000-0000-000067650000}"/>
    <cellStyle name="Normal 6 2 7 4 2 3 5" xfId="20926" xr:uid="{00000000-0005-0000-0000-0000D2510000}"/>
    <cellStyle name="Normal 6 2 7 4 2 4" xfId="12519" xr:uid="{00000000-0005-0000-0000-0000F8300000}"/>
    <cellStyle name="Normal 6 2 7 4 2 4 3" xfId="27614" xr:uid="{00000000-0005-0000-0000-0000F26B0000}"/>
    <cellStyle name="Normal 6 2 7 4 2 5" xfId="7498" xr:uid="{00000000-0005-0000-0000-00005B1D0000}"/>
    <cellStyle name="Normal 6 2 7 4 2 5 3" xfId="22597" xr:uid="{00000000-0005-0000-0000-000059580000}"/>
    <cellStyle name="Normal 6 2 7 4 2 7" xfId="17584" xr:uid="{00000000-0005-0000-0000-0000C4440000}"/>
    <cellStyle name="Normal 6 2 7 4 3" xfId="3280" xr:uid="{00000000-0005-0000-0000-0000E10C0000}"/>
    <cellStyle name="Normal 6 2 7 4 3 2" xfId="13354" xr:uid="{00000000-0005-0000-0000-00003B340000}"/>
    <cellStyle name="Normal 6 2 7 4 3 2 3" xfId="28449" xr:uid="{00000000-0005-0000-0000-0000356F0000}"/>
    <cellStyle name="Normal 6 2 7 4 3 3" xfId="8334" xr:uid="{00000000-0005-0000-0000-00009F200000}"/>
    <cellStyle name="Normal 6 2 7 4 3 3 3" xfId="23432" xr:uid="{00000000-0005-0000-0000-00009C5B0000}"/>
    <cellStyle name="Normal 6 2 7 4 3 5" xfId="18419" xr:uid="{00000000-0005-0000-0000-000007480000}"/>
    <cellStyle name="Normal 6 2 7 4 4" xfId="4973" xr:uid="{00000000-0005-0000-0000-00007E130000}"/>
    <cellStyle name="Normal 6 2 7 4 4 2" xfId="15025" xr:uid="{00000000-0005-0000-0000-0000C23A0000}"/>
    <cellStyle name="Normal 6 2 7 4 4 2 3" xfId="30120" xr:uid="{00000000-0005-0000-0000-0000BC750000}"/>
    <cellStyle name="Normal 6 2 7 4 4 3" xfId="10005" xr:uid="{00000000-0005-0000-0000-000026270000}"/>
    <cellStyle name="Normal 6 2 7 4 4 3 3" xfId="25103" xr:uid="{00000000-0005-0000-0000-000023620000}"/>
    <cellStyle name="Normal 6 2 7 4 4 5" xfId="20090" xr:uid="{00000000-0005-0000-0000-00008E4E0000}"/>
    <cellStyle name="Normal 6 2 7 4 5" xfId="11683" xr:uid="{00000000-0005-0000-0000-0000B42D0000}"/>
    <cellStyle name="Normal 6 2 7 4 5 3" xfId="26778" xr:uid="{00000000-0005-0000-0000-0000AE680000}"/>
    <cellStyle name="Normal 6 2 7 4 6" xfId="6662" xr:uid="{00000000-0005-0000-0000-0000171A0000}"/>
    <cellStyle name="Normal 6 2 7 4 6 3" xfId="21761" xr:uid="{00000000-0005-0000-0000-000015550000}"/>
    <cellStyle name="Normal 6 2 7 4 8" xfId="16748" xr:uid="{00000000-0005-0000-0000-000080410000}"/>
    <cellStyle name="Normal 6 2 7 5" xfId="2010" xr:uid="{00000000-0005-0000-0000-0000EA070000}"/>
    <cellStyle name="Normal 6 2 7 5 2" xfId="3699" xr:uid="{00000000-0005-0000-0000-0000840E0000}"/>
    <cellStyle name="Normal 6 2 7 5 2 2" xfId="13772" xr:uid="{00000000-0005-0000-0000-0000DD350000}"/>
    <cellStyle name="Normal 6 2 7 5 2 2 3" xfId="28867" xr:uid="{00000000-0005-0000-0000-0000D7700000}"/>
    <cellStyle name="Normal 6 2 7 5 2 3" xfId="8752" xr:uid="{00000000-0005-0000-0000-000041220000}"/>
    <cellStyle name="Normal 6 2 7 5 2 3 3" xfId="23850" xr:uid="{00000000-0005-0000-0000-00003E5D0000}"/>
    <cellStyle name="Normal 6 2 7 5 2 5" xfId="18837" xr:uid="{00000000-0005-0000-0000-0000A9490000}"/>
    <cellStyle name="Normal 6 2 7 5 3" xfId="5391" xr:uid="{00000000-0005-0000-0000-000020150000}"/>
    <cellStyle name="Normal 6 2 7 5 3 2" xfId="15443" xr:uid="{00000000-0005-0000-0000-0000643C0000}"/>
    <cellStyle name="Normal 6 2 7 5 3 2 3" xfId="30538" xr:uid="{00000000-0005-0000-0000-00005E770000}"/>
    <cellStyle name="Normal 6 2 7 5 3 3" xfId="10423" xr:uid="{00000000-0005-0000-0000-0000C8280000}"/>
    <cellStyle name="Normal 6 2 7 5 3 3 3" xfId="25521" xr:uid="{00000000-0005-0000-0000-0000C5630000}"/>
    <cellStyle name="Normal 6 2 7 5 3 5" xfId="20508" xr:uid="{00000000-0005-0000-0000-000030500000}"/>
    <cellStyle name="Normal 6 2 7 5 4" xfId="12101" xr:uid="{00000000-0005-0000-0000-0000562F0000}"/>
    <cellStyle name="Normal 6 2 7 5 4 3" xfId="27196" xr:uid="{00000000-0005-0000-0000-0000506A0000}"/>
    <cellStyle name="Normal 6 2 7 5 5" xfId="7080" xr:uid="{00000000-0005-0000-0000-0000B91B0000}"/>
    <cellStyle name="Normal 6 2 7 5 5 3" xfId="22179" xr:uid="{00000000-0005-0000-0000-0000B7560000}"/>
    <cellStyle name="Normal 6 2 7 5 7" xfId="17166" xr:uid="{00000000-0005-0000-0000-000022430000}"/>
    <cellStyle name="Normal 6 2 7 6" xfId="2862" xr:uid="{00000000-0005-0000-0000-00003F0B0000}"/>
    <cellStyle name="Normal 6 2 7 6 2" xfId="12936" xr:uid="{00000000-0005-0000-0000-000099320000}"/>
    <cellStyle name="Normal 6 2 7 6 2 3" xfId="28031" xr:uid="{00000000-0005-0000-0000-0000936D0000}"/>
    <cellStyle name="Normal 6 2 7 6 3" xfId="7916" xr:uid="{00000000-0005-0000-0000-0000FD1E0000}"/>
    <cellStyle name="Normal 6 2 7 6 3 3" xfId="23014" xr:uid="{00000000-0005-0000-0000-0000FA590000}"/>
    <cellStyle name="Normal 6 2 7 6 5" xfId="18001" xr:uid="{00000000-0005-0000-0000-000065460000}"/>
    <cellStyle name="Normal 6 2 7 7" xfId="4555" xr:uid="{00000000-0005-0000-0000-0000DC110000}"/>
    <cellStyle name="Normal 6 2 7 7 2" xfId="14607" xr:uid="{00000000-0005-0000-0000-000020390000}"/>
    <cellStyle name="Normal 6 2 7 7 2 3" xfId="29702" xr:uid="{00000000-0005-0000-0000-00001A740000}"/>
    <cellStyle name="Normal 6 2 7 7 3" xfId="9587" xr:uid="{00000000-0005-0000-0000-000084250000}"/>
    <cellStyle name="Normal 6 2 7 7 3 3" xfId="24685" xr:uid="{00000000-0005-0000-0000-000081600000}"/>
    <cellStyle name="Normal 6 2 7 7 5" xfId="19672" xr:uid="{00000000-0005-0000-0000-0000EC4C0000}"/>
    <cellStyle name="Normal 6 2 7 8" xfId="11265" xr:uid="{00000000-0005-0000-0000-0000122C0000}"/>
    <cellStyle name="Normal 6 2 7 8 3" xfId="26360" xr:uid="{00000000-0005-0000-0000-00000C670000}"/>
    <cellStyle name="Normal 6 2 7 9" xfId="6244" xr:uid="{00000000-0005-0000-0000-000075180000}"/>
    <cellStyle name="Normal 6 2 7 9 3" xfId="21343" xr:uid="{00000000-0005-0000-0000-000073530000}"/>
    <cellStyle name="Normal 6 2 8" xfId="1209" xr:uid="{00000000-0005-0000-0000-0000C9040000}"/>
    <cellStyle name="Normal 6 2 8 10" xfId="16382" xr:uid="{00000000-0005-0000-0000-000012400000}"/>
    <cellStyle name="Normal 6 2 8 2" xfId="1428" xr:uid="{00000000-0005-0000-0000-0000A4050000}"/>
    <cellStyle name="Normal 6 2 8 2 2" xfId="1849" xr:uid="{00000000-0005-0000-0000-000049070000}"/>
    <cellStyle name="Normal 6 2 8 2 2 2" xfId="2688" xr:uid="{00000000-0005-0000-0000-0000900A0000}"/>
    <cellStyle name="Normal 6 2 8 2 2 2 2" xfId="4377" xr:uid="{00000000-0005-0000-0000-00002A110000}"/>
    <cellStyle name="Normal 6 2 8 2 2 2 2 2" xfId="14450" xr:uid="{00000000-0005-0000-0000-000083380000}"/>
    <cellStyle name="Normal 6 2 8 2 2 2 2 2 3" xfId="29545" xr:uid="{00000000-0005-0000-0000-00007D730000}"/>
    <cellStyle name="Normal 6 2 8 2 2 2 2 3" xfId="9430" xr:uid="{00000000-0005-0000-0000-0000E7240000}"/>
    <cellStyle name="Normal 6 2 8 2 2 2 2 3 3" xfId="24528" xr:uid="{00000000-0005-0000-0000-0000E45F0000}"/>
    <cellStyle name="Normal 6 2 8 2 2 2 2 5" xfId="19515" xr:uid="{00000000-0005-0000-0000-00004F4C0000}"/>
    <cellStyle name="Normal 6 2 8 2 2 2 3" xfId="6069" xr:uid="{00000000-0005-0000-0000-0000C6170000}"/>
    <cellStyle name="Normal 6 2 8 2 2 2 3 2" xfId="16121" xr:uid="{00000000-0005-0000-0000-00000A3F0000}"/>
    <cellStyle name="Normal 6 2 8 2 2 2 3 2 3" xfId="31216" xr:uid="{00000000-0005-0000-0000-0000047A0000}"/>
    <cellStyle name="Normal 6 2 8 2 2 2 3 3" xfId="11101" xr:uid="{00000000-0005-0000-0000-00006E2B0000}"/>
    <cellStyle name="Normal 6 2 8 2 2 2 3 3 3" xfId="26199" xr:uid="{00000000-0005-0000-0000-00006B660000}"/>
    <cellStyle name="Normal 6 2 8 2 2 2 3 5" xfId="21186" xr:uid="{00000000-0005-0000-0000-0000D6520000}"/>
    <cellStyle name="Normal 6 2 8 2 2 2 4" xfId="12779" xr:uid="{00000000-0005-0000-0000-0000FC310000}"/>
    <cellStyle name="Normal 6 2 8 2 2 2 4 3" xfId="27874" xr:uid="{00000000-0005-0000-0000-0000F66C0000}"/>
    <cellStyle name="Normal 6 2 8 2 2 2 5" xfId="7758" xr:uid="{00000000-0005-0000-0000-00005F1E0000}"/>
    <cellStyle name="Normal 6 2 8 2 2 2 5 3" xfId="22857" xr:uid="{00000000-0005-0000-0000-00005D590000}"/>
    <cellStyle name="Normal 6 2 8 2 2 2 7" xfId="17844" xr:uid="{00000000-0005-0000-0000-0000C8450000}"/>
    <cellStyle name="Normal 6 2 8 2 2 3" xfId="3540" xr:uid="{00000000-0005-0000-0000-0000E50D0000}"/>
    <cellStyle name="Normal 6 2 8 2 2 3 2" xfId="13614" xr:uid="{00000000-0005-0000-0000-00003F350000}"/>
    <cellStyle name="Normal 6 2 8 2 2 3 2 3" xfId="28709" xr:uid="{00000000-0005-0000-0000-000039700000}"/>
    <cellStyle name="Normal 6 2 8 2 2 3 3" xfId="8594" xr:uid="{00000000-0005-0000-0000-0000A3210000}"/>
    <cellStyle name="Normal 6 2 8 2 2 3 3 3" xfId="23692" xr:uid="{00000000-0005-0000-0000-0000A05C0000}"/>
    <cellStyle name="Normal 6 2 8 2 2 3 5" xfId="18679" xr:uid="{00000000-0005-0000-0000-00000B490000}"/>
    <cellStyle name="Normal 6 2 8 2 2 4" xfId="5233" xr:uid="{00000000-0005-0000-0000-000082140000}"/>
    <cellStyle name="Normal 6 2 8 2 2 4 2" xfId="15285" xr:uid="{00000000-0005-0000-0000-0000C63B0000}"/>
    <cellStyle name="Normal 6 2 8 2 2 4 2 3" xfId="30380" xr:uid="{00000000-0005-0000-0000-0000C0760000}"/>
    <cellStyle name="Normal 6 2 8 2 2 4 3" xfId="10265" xr:uid="{00000000-0005-0000-0000-00002A280000}"/>
    <cellStyle name="Normal 6 2 8 2 2 4 3 3" xfId="25363" xr:uid="{00000000-0005-0000-0000-000027630000}"/>
    <cellStyle name="Normal 6 2 8 2 2 4 5" xfId="20350" xr:uid="{00000000-0005-0000-0000-0000924F0000}"/>
    <cellStyle name="Normal 6 2 8 2 2 5" xfId="11943" xr:uid="{00000000-0005-0000-0000-0000B82E0000}"/>
    <cellStyle name="Normal 6 2 8 2 2 5 3" xfId="27038" xr:uid="{00000000-0005-0000-0000-0000B2690000}"/>
    <cellStyle name="Normal 6 2 8 2 2 6" xfId="6922" xr:uid="{00000000-0005-0000-0000-00001B1B0000}"/>
    <cellStyle name="Normal 6 2 8 2 2 6 3" xfId="22021" xr:uid="{00000000-0005-0000-0000-000019560000}"/>
    <cellStyle name="Normal 6 2 8 2 2 8" xfId="17008" xr:uid="{00000000-0005-0000-0000-000084420000}"/>
    <cellStyle name="Normal 6 2 8 2 3" xfId="2270" xr:uid="{00000000-0005-0000-0000-0000EE080000}"/>
    <cellStyle name="Normal 6 2 8 2 3 2" xfId="3959" xr:uid="{00000000-0005-0000-0000-0000880F0000}"/>
    <cellStyle name="Normal 6 2 8 2 3 2 2" xfId="14032" xr:uid="{00000000-0005-0000-0000-0000E1360000}"/>
    <cellStyle name="Normal 6 2 8 2 3 2 2 3" xfId="29127" xr:uid="{00000000-0005-0000-0000-0000DB710000}"/>
    <cellStyle name="Normal 6 2 8 2 3 2 3" xfId="9012" xr:uid="{00000000-0005-0000-0000-000045230000}"/>
    <cellStyle name="Normal 6 2 8 2 3 2 3 3" xfId="24110" xr:uid="{00000000-0005-0000-0000-0000425E0000}"/>
    <cellStyle name="Normal 6 2 8 2 3 2 5" xfId="19097" xr:uid="{00000000-0005-0000-0000-0000AD4A0000}"/>
    <cellStyle name="Normal 6 2 8 2 3 3" xfId="5651" xr:uid="{00000000-0005-0000-0000-000024160000}"/>
    <cellStyle name="Normal 6 2 8 2 3 3 2" xfId="15703" xr:uid="{00000000-0005-0000-0000-0000683D0000}"/>
    <cellStyle name="Normal 6 2 8 2 3 3 2 3" xfId="30798" xr:uid="{00000000-0005-0000-0000-000062780000}"/>
    <cellStyle name="Normal 6 2 8 2 3 3 3" xfId="10683" xr:uid="{00000000-0005-0000-0000-0000CC290000}"/>
    <cellStyle name="Normal 6 2 8 2 3 3 3 3" xfId="25781" xr:uid="{00000000-0005-0000-0000-0000C9640000}"/>
    <cellStyle name="Normal 6 2 8 2 3 3 5" xfId="20768" xr:uid="{00000000-0005-0000-0000-000034510000}"/>
    <cellStyle name="Normal 6 2 8 2 3 4" xfId="12361" xr:uid="{00000000-0005-0000-0000-00005A300000}"/>
    <cellStyle name="Normal 6 2 8 2 3 4 3" xfId="27456" xr:uid="{00000000-0005-0000-0000-0000546B0000}"/>
    <cellStyle name="Normal 6 2 8 2 3 5" xfId="7340" xr:uid="{00000000-0005-0000-0000-0000BD1C0000}"/>
    <cellStyle name="Normal 6 2 8 2 3 5 3" xfId="22439" xr:uid="{00000000-0005-0000-0000-0000BB570000}"/>
    <cellStyle name="Normal 6 2 8 2 3 7" xfId="17426" xr:uid="{00000000-0005-0000-0000-000026440000}"/>
    <cellStyle name="Normal 6 2 8 2 4" xfId="3122" xr:uid="{00000000-0005-0000-0000-0000430C0000}"/>
    <cellStyle name="Normal 6 2 8 2 4 2" xfId="13196" xr:uid="{00000000-0005-0000-0000-00009D330000}"/>
    <cellStyle name="Normal 6 2 8 2 4 2 3" xfId="28291" xr:uid="{00000000-0005-0000-0000-0000976E0000}"/>
    <cellStyle name="Normal 6 2 8 2 4 3" xfId="8176" xr:uid="{00000000-0005-0000-0000-000001200000}"/>
    <cellStyle name="Normal 6 2 8 2 4 3 3" xfId="23274" xr:uid="{00000000-0005-0000-0000-0000FE5A0000}"/>
    <cellStyle name="Normal 6 2 8 2 4 5" xfId="18261" xr:uid="{00000000-0005-0000-0000-000069470000}"/>
    <cellStyle name="Normal 6 2 8 2 5" xfId="4815" xr:uid="{00000000-0005-0000-0000-0000E0120000}"/>
    <cellStyle name="Normal 6 2 8 2 5 2" xfId="14867" xr:uid="{00000000-0005-0000-0000-0000243A0000}"/>
    <cellStyle name="Normal 6 2 8 2 5 2 3" xfId="29962" xr:uid="{00000000-0005-0000-0000-00001E750000}"/>
    <cellStyle name="Normal 6 2 8 2 5 3" xfId="9847" xr:uid="{00000000-0005-0000-0000-000088260000}"/>
    <cellStyle name="Normal 6 2 8 2 5 3 3" xfId="24945" xr:uid="{00000000-0005-0000-0000-000085610000}"/>
    <cellStyle name="Normal 6 2 8 2 5 5" xfId="19932" xr:uid="{00000000-0005-0000-0000-0000F04D0000}"/>
    <cellStyle name="Normal 6 2 8 2 6" xfId="11525" xr:uid="{00000000-0005-0000-0000-0000162D0000}"/>
    <cellStyle name="Normal 6 2 8 2 6 3" xfId="26620" xr:uid="{00000000-0005-0000-0000-000010680000}"/>
    <cellStyle name="Normal 6 2 8 2 7" xfId="6504" xr:uid="{00000000-0005-0000-0000-000079190000}"/>
    <cellStyle name="Normal 6 2 8 2 7 3" xfId="21603" xr:uid="{00000000-0005-0000-0000-000077540000}"/>
    <cellStyle name="Normal 6 2 8 2 9" xfId="16590" xr:uid="{00000000-0005-0000-0000-0000E2400000}"/>
    <cellStyle name="Normal 6 2 8 3" xfId="1641" xr:uid="{00000000-0005-0000-0000-000079060000}"/>
    <cellStyle name="Normal 6 2 8 3 2" xfId="2480" xr:uid="{00000000-0005-0000-0000-0000C0090000}"/>
    <cellStyle name="Normal 6 2 8 3 2 2" xfId="4169" xr:uid="{00000000-0005-0000-0000-00005A100000}"/>
    <cellStyle name="Normal 6 2 8 3 2 2 2" xfId="14242" xr:uid="{00000000-0005-0000-0000-0000B3370000}"/>
    <cellStyle name="Normal 6 2 8 3 2 2 2 3" xfId="29337" xr:uid="{00000000-0005-0000-0000-0000AD720000}"/>
    <cellStyle name="Normal 6 2 8 3 2 2 3" xfId="9222" xr:uid="{00000000-0005-0000-0000-000017240000}"/>
    <cellStyle name="Normal 6 2 8 3 2 2 3 3" xfId="24320" xr:uid="{00000000-0005-0000-0000-0000145F0000}"/>
    <cellStyle name="Normal 6 2 8 3 2 2 5" xfId="19307" xr:uid="{00000000-0005-0000-0000-00007F4B0000}"/>
    <cellStyle name="Normal 6 2 8 3 2 3" xfId="5861" xr:uid="{00000000-0005-0000-0000-0000F6160000}"/>
    <cellStyle name="Normal 6 2 8 3 2 3 2" xfId="15913" xr:uid="{00000000-0005-0000-0000-00003A3E0000}"/>
    <cellStyle name="Normal 6 2 8 3 2 3 2 3" xfId="31008" xr:uid="{00000000-0005-0000-0000-000034790000}"/>
    <cellStyle name="Normal 6 2 8 3 2 3 3" xfId="10893" xr:uid="{00000000-0005-0000-0000-00009E2A0000}"/>
    <cellStyle name="Normal 6 2 8 3 2 3 3 3" xfId="25991" xr:uid="{00000000-0005-0000-0000-00009B650000}"/>
    <cellStyle name="Normal 6 2 8 3 2 3 5" xfId="20978" xr:uid="{00000000-0005-0000-0000-000006520000}"/>
    <cellStyle name="Normal 6 2 8 3 2 4" xfId="12571" xr:uid="{00000000-0005-0000-0000-00002C310000}"/>
    <cellStyle name="Normal 6 2 8 3 2 4 3" xfId="27666" xr:uid="{00000000-0005-0000-0000-0000266C0000}"/>
    <cellStyle name="Normal 6 2 8 3 2 5" xfId="7550" xr:uid="{00000000-0005-0000-0000-00008F1D0000}"/>
    <cellStyle name="Normal 6 2 8 3 2 5 3" xfId="22649" xr:uid="{00000000-0005-0000-0000-00008D580000}"/>
    <cellStyle name="Normal 6 2 8 3 2 7" xfId="17636" xr:uid="{00000000-0005-0000-0000-0000F8440000}"/>
    <cellStyle name="Normal 6 2 8 3 3" xfId="3332" xr:uid="{00000000-0005-0000-0000-0000150D0000}"/>
    <cellStyle name="Normal 6 2 8 3 3 2" xfId="13406" xr:uid="{00000000-0005-0000-0000-00006F340000}"/>
    <cellStyle name="Normal 6 2 8 3 3 2 3" xfId="28501" xr:uid="{00000000-0005-0000-0000-0000696F0000}"/>
    <cellStyle name="Normal 6 2 8 3 3 3" xfId="8386" xr:uid="{00000000-0005-0000-0000-0000D3200000}"/>
    <cellStyle name="Normal 6 2 8 3 3 3 3" xfId="23484" xr:uid="{00000000-0005-0000-0000-0000D05B0000}"/>
    <cellStyle name="Normal 6 2 8 3 3 5" xfId="18471" xr:uid="{00000000-0005-0000-0000-00003B480000}"/>
    <cellStyle name="Normal 6 2 8 3 4" xfId="5025" xr:uid="{00000000-0005-0000-0000-0000B2130000}"/>
    <cellStyle name="Normal 6 2 8 3 4 2" xfId="15077" xr:uid="{00000000-0005-0000-0000-0000F63A0000}"/>
    <cellStyle name="Normal 6 2 8 3 4 2 3" xfId="30172" xr:uid="{00000000-0005-0000-0000-0000F0750000}"/>
    <cellStyle name="Normal 6 2 8 3 4 3" xfId="10057" xr:uid="{00000000-0005-0000-0000-00005A270000}"/>
    <cellStyle name="Normal 6 2 8 3 4 3 3" xfId="25155" xr:uid="{00000000-0005-0000-0000-000057620000}"/>
    <cellStyle name="Normal 6 2 8 3 4 5" xfId="20142" xr:uid="{00000000-0005-0000-0000-0000C24E0000}"/>
    <cellStyle name="Normal 6 2 8 3 5" xfId="11735" xr:uid="{00000000-0005-0000-0000-0000E82D0000}"/>
    <cellStyle name="Normal 6 2 8 3 5 3" xfId="26830" xr:uid="{00000000-0005-0000-0000-0000E2680000}"/>
    <cellStyle name="Normal 6 2 8 3 6" xfId="6714" xr:uid="{00000000-0005-0000-0000-00004B1A0000}"/>
    <cellStyle name="Normal 6 2 8 3 6 3" xfId="21813" xr:uid="{00000000-0005-0000-0000-000049550000}"/>
    <cellStyle name="Normal 6 2 8 3 8" xfId="16800" xr:uid="{00000000-0005-0000-0000-0000B4410000}"/>
    <cellStyle name="Normal 6 2 8 4" xfId="2062" xr:uid="{00000000-0005-0000-0000-00001E080000}"/>
    <cellStyle name="Normal 6 2 8 4 2" xfId="3751" xr:uid="{00000000-0005-0000-0000-0000B80E0000}"/>
    <cellStyle name="Normal 6 2 8 4 2 2" xfId="13824" xr:uid="{00000000-0005-0000-0000-000011360000}"/>
    <cellStyle name="Normal 6 2 8 4 2 2 3" xfId="28919" xr:uid="{00000000-0005-0000-0000-00000B710000}"/>
    <cellStyle name="Normal 6 2 8 4 2 3" xfId="8804" xr:uid="{00000000-0005-0000-0000-000075220000}"/>
    <cellStyle name="Normal 6 2 8 4 2 3 3" xfId="23902" xr:uid="{00000000-0005-0000-0000-0000725D0000}"/>
    <cellStyle name="Normal 6 2 8 4 2 5" xfId="18889" xr:uid="{00000000-0005-0000-0000-0000DD490000}"/>
    <cellStyle name="Normal 6 2 8 4 3" xfId="5443" xr:uid="{00000000-0005-0000-0000-000054150000}"/>
    <cellStyle name="Normal 6 2 8 4 3 2" xfId="15495" xr:uid="{00000000-0005-0000-0000-0000983C0000}"/>
    <cellStyle name="Normal 6 2 8 4 3 2 3" xfId="30590" xr:uid="{00000000-0005-0000-0000-000092770000}"/>
    <cellStyle name="Normal 6 2 8 4 3 3" xfId="10475" xr:uid="{00000000-0005-0000-0000-0000FC280000}"/>
    <cellStyle name="Normal 6 2 8 4 3 3 3" xfId="25573" xr:uid="{00000000-0005-0000-0000-0000F9630000}"/>
    <cellStyle name="Normal 6 2 8 4 3 5" xfId="20560" xr:uid="{00000000-0005-0000-0000-000064500000}"/>
    <cellStyle name="Normal 6 2 8 4 4" xfId="12153" xr:uid="{00000000-0005-0000-0000-00008A2F0000}"/>
    <cellStyle name="Normal 6 2 8 4 4 3" xfId="27248" xr:uid="{00000000-0005-0000-0000-0000846A0000}"/>
    <cellStyle name="Normal 6 2 8 4 5" xfId="7132" xr:uid="{00000000-0005-0000-0000-0000ED1B0000}"/>
    <cellStyle name="Normal 6 2 8 4 5 3" xfId="22231" xr:uid="{00000000-0005-0000-0000-0000EB560000}"/>
    <cellStyle name="Normal 6 2 8 4 7" xfId="17218" xr:uid="{00000000-0005-0000-0000-000056430000}"/>
    <cellStyle name="Normal 6 2 8 5" xfId="2914" xr:uid="{00000000-0005-0000-0000-0000730B0000}"/>
    <cellStyle name="Normal 6 2 8 5 2" xfId="12988" xr:uid="{00000000-0005-0000-0000-0000CD320000}"/>
    <cellStyle name="Normal 6 2 8 5 2 3" xfId="28083" xr:uid="{00000000-0005-0000-0000-0000C76D0000}"/>
    <cellStyle name="Normal 6 2 8 5 3" xfId="7968" xr:uid="{00000000-0005-0000-0000-0000311F0000}"/>
    <cellStyle name="Normal 6 2 8 5 3 3" xfId="23066" xr:uid="{00000000-0005-0000-0000-00002E5A0000}"/>
    <cellStyle name="Normal 6 2 8 5 5" xfId="18053" xr:uid="{00000000-0005-0000-0000-000099460000}"/>
    <cellStyle name="Normal 6 2 8 6" xfId="4607" xr:uid="{00000000-0005-0000-0000-000010120000}"/>
    <cellStyle name="Normal 6 2 8 6 2" xfId="14659" xr:uid="{00000000-0005-0000-0000-000054390000}"/>
    <cellStyle name="Normal 6 2 8 6 2 3" xfId="29754" xr:uid="{00000000-0005-0000-0000-00004E740000}"/>
    <cellStyle name="Normal 6 2 8 6 3" xfId="9639" xr:uid="{00000000-0005-0000-0000-0000B8250000}"/>
    <cellStyle name="Normal 6 2 8 6 3 3" xfId="24737" xr:uid="{00000000-0005-0000-0000-0000B5600000}"/>
    <cellStyle name="Normal 6 2 8 6 5" xfId="19724" xr:uid="{00000000-0005-0000-0000-0000204D0000}"/>
    <cellStyle name="Normal 6 2 8 7" xfId="11317" xr:uid="{00000000-0005-0000-0000-0000462C0000}"/>
    <cellStyle name="Normal 6 2 8 7 3" xfId="26412" xr:uid="{00000000-0005-0000-0000-000040670000}"/>
    <cellStyle name="Normal 6 2 8 8" xfId="6296" xr:uid="{00000000-0005-0000-0000-0000A9180000}"/>
    <cellStyle name="Normal 6 2 8 8 3" xfId="21395" xr:uid="{00000000-0005-0000-0000-0000A7530000}"/>
    <cellStyle name="Normal 6 2 9" xfId="1322" xr:uid="{00000000-0005-0000-0000-00003A050000}"/>
    <cellStyle name="Normal 6 2 9 2" xfId="1745" xr:uid="{00000000-0005-0000-0000-0000E1060000}"/>
    <cellStyle name="Normal 6 2 9 2 2" xfId="2584" xr:uid="{00000000-0005-0000-0000-0000280A0000}"/>
    <cellStyle name="Normal 6 2 9 2 2 2" xfId="4273" xr:uid="{00000000-0005-0000-0000-0000C2100000}"/>
    <cellStyle name="Normal 6 2 9 2 2 2 2" xfId="14346" xr:uid="{00000000-0005-0000-0000-00001B380000}"/>
    <cellStyle name="Normal 6 2 9 2 2 2 2 3" xfId="29441" xr:uid="{00000000-0005-0000-0000-000015730000}"/>
    <cellStyle name="Normal 6 2 9 2 2 2 3" xfId="9326" xr:uid="{00000000-0005-0000-0000-00007F240000}"/>
    <cellStyle name="Normal 6 2 9 2 2 2 3 3" xfId="24424" xr:uid="{00000000-0005-0000-0000-00007C5F0000}"/>
    <cellStyle name="Normal 6 2 9 2 2 2 5" xfId="19411" xr:uid="{00000000-0005-0000-0000-0000E74B0000}"/>
    <cellStyle name="Normal 6 2 9 2 2 3" xfId="5965" xr:uid="{00000000-0005-0000-0000-00005E170000}"/>
    <cellStyle name="Normal 6 2 9 2 2 3 2" xfId="16017" xr:uid="{00000000-0005-0000-0000-0000A23E0000}"/>
    <cellStyle name="Normal 6 2 9 2 2 3 2 3" xfId="31112" xr:uid="{00000000-0005-0000-0000-00009C790000}"/>
    <cellStyle name="Normal 6 2 9 2 2 3 3" xfId="10997" xr:uid="{00000000-0005-0000-0000-0000062B0000}"/>
    <cellStyle name="Normal 6 2 9 2 2 3 3 3" xfId="26095" xr:uid="{00000000-0005-0000-0000-000003660000}"/>
    <cellStyle name="Normal 6 2 9 2 2 3 5" xfId="21082" xr:uid="{00000000-0005-0000-0000-00006E520000}"/>
    <cellStyle name="Normal 6 2 9 2 2 4" xfId="12675" xr:uid="{00000000-0005-0000-0000-000094310000}"/>
    <cellStyle name="Normal 6 2 9 2 2 4 3" xfId="27770" xr:uid="{00000000-0005-0000-0000-00008E6C0000}"/>
    <cellStyle name="Normal 6 2 9 2 2 5" xfId="7654" xr:uid="{00000000-0005-0000-0000-0000F71D0000}"/>
    <cellStyle name="Normal 6 2 9 2 2 5 3" xfId="22753" xr:uid="{00000000-0005-0000-0000-0000F5580000}"/>
    <cellStyle name="Normal 6 2 9 2 2 7" xfId="17740" xr:uid="{00000000-0005-0000-0000-000060450000}"/>
    <cellStyle name="Normal 6 2 9 2 3" xfId="3436" xr:uid="{00000000-0005-0000-0000-00007D0D0000}"/>
    <cellStyle name="Normal 6 2 9 2 3 2" xfId="13510" xr:uid="{00000000-0005-0000-0000-0000D7340000}"/>
    <cellStyle name="Normal 6 2 9 2 3 2 3" xfId="28605" xr:uid="{00000000-0005-0000-0000-0000D16F0000}"/>
    <cellStyle name="Normal 6 2 9 2 3 3" xfId="8490" xr:uid="{00000000-0005-0000-0000-00003B210000}"/>
    <cellStyle name="Normal 6 2 9 2 3 3 3" xfId="23588" xr:uid="{00000000-0005-0000-0000-0000385C0000}"/>
    <cellStyle name="Normal 6 2 9 2 3 5" xfId="18575" xr:uid="{00000000-0005-0000-0000-0000A3480000}"/>
    <cellStyle name="Normal 6 2 9 2 4" xfId="5129" xr:uid="{00000000-0005-0000-0000-00001A140000}"/>
    <cellStyle name="Normal 6 2 9 2 4 2" xfId="15181" xr:uid="{00000000-0005-0000-0000-00005E3B0000}"/>
    <cellStyle name="Normal 6 2 9 2 4 2 3" xfId="30276" xr:uid="{00000000-0005-0000-0000-000058760000}"/>
    <cellStyle name="Normal 6 2 9 2 4 3" xfId="10161" xr:uid="{00000000-0005-0000-0000-0000C2270000}"/>
    <cellStyle name="Normal 6 2 9 2 4 3 3" xfId="25259" xr:uid="{00000000-0005-0000-0000-0000BF620000}"/>
    <cellStyle name="Normal 6 2 9 2 4 5" xfId="20246" xr:uid="{00000000-0005-0000-0000-00002A4F0000}"/>
    <cellStyle name="Normal 6 2 9 2 5" xfId="11839" xr:uid="{00000000-0005-0000-0000-0000502E0000}"/>
    <cellStyle name="Normal 6 2 9 2 5 3" xfId="26934" xr:uid="{00000000-0005-0000-0000-00004A690000}"/>
    <cellStyle name="Normal 6 2 9 2 6" xfId="6818" xr:uid="{00000000-0005-0000-0000-0000B31A0000}"/>
    <cellStyle name="Normal 6 2 9 2 6 3" xfId="21917" xr:uid="{00000000-0005-0000-0000-0000B1550000}"/>
    <cellStyle name="Normal 6 2 9 2 8" xfId="16904" xr:uid="{00000000-0005-0000-0000-00001C420000}"/>
    <cellStyle name="Normal 6 2 9 3" xfId="2166" xr:uid="{00000000-0005-0000-0000-000086080000}"/>
    <cellStyle name="Normal 6 2 9 3 2" xfId="3855" xr:uid="{00000000-0005-0000-0000-0000200F0000}"/>
    <cellStyle name="Normal 6 2 9 3 2 2" xfId="13928" xr:uid="{00000000-0005-0000-0000-000079360000}"/>
    <cellStyle name="Normal 6 2 9 3 2 2 3" xfId="29023" xr:uid="{00000000-0005-0000-0000-000073710000}"/>
    <cellStyle name="Normal 6 2 9 3 2 3" xfId="8908" xr:uid="{00000000-0005-0000-0000-0000DD220000}"/>
    <cellStyle name="Normal 6 2 9 3 2 3 3" xfId="24006" xr:uid="{00000000-0005-0000-0000-0000DA5D0000}"/>
    <cellStyle name="Normal 6 2 9 3 2 5" xfId="18993" xr:uid="{00000000-0005-0000-0000-0000454A0000}"/>
    <cellStyle name="Normal 6 2 9 3 3" xfId="5547" xr:uid="{00000000-0005-0000-0000-0000BC150000}"/>
    <cellStyle name="Normal 6 2 9 3 3 2" xfId="15599" xr:uid="{00000000-0005-0000-0000-0000003D0000}"/>
    <cellStyle name="Normal 6 2 9 3 3 2 3" xfId="30694" xr:uid="{00000000-0005-0000-0000-0000FA770000}"/>
    <cellStyle name="Normal 6 2 9 3 3 3" xfId="10579" xr:uid="{00000000-0005-0000-0000-000064290000}"/>
    <cellStyle name="Normal 6 2 9 3 3 3 3" xfId="25677" xr:uid="{00000000-0005-0000-0000-000061640000}"/>
    <cellStyle name="Normal 6 2 9 3 3 5" xfId="20664" xr:uid="{00000000-0005-0000-0000-0000CC500000}"/>
    <cellStyle name="Normal 6 2 9 3 4" xfId="12257" xr:uid="{00000000-0005-0000-0000-0000F22F0000}"/>
    <cellStyle name="Normal 6 2 9 3 4 3" xfId="27352" xr:uid="{00000000-0005-0000-0000-0000EC6A0000}"/>
    <cellStyle name="Normal 6 2 9 3 5" xfId="7236" xr:uid="{00000000-0005-0000-0000-0000551C0000}"/>
    <cellStyle name="Normal 6 2 9 3 5 3" xfId="22335" xr:uid="{00000000-0005-0000-0000-000053570000}"/>
    <cellStyle name="Normal 6 2 9 3 7" xfId="17322" xr:uid="{00000000-0005-0000-0000-0000BE430000}"/>
    <cellStyle name="Normal 6 2 9 4" xfId="3018" xr:uid="{00000000-0005-0000-0000-0000DB0B0000}"/>
    <cellStyle name="Normal 6 2 9 4 2" xfId="13092" xr:uid="{00000000-0005-0000-0000-000035330000}"/>
    <cellStyle name="Normal 6 2 9 4 2 3" xfId="28187" xr:uid="{00000000-0005-0000-0000-00002F6E0000}"/>
    <cellStyle name="Normal 6 2 9 4 3" xfId="8072" xr:uid="{00000000-0005-0000-0000-0000991F0000}"/>
    <cellStyle name="Normal 6 2 9 4 3 3" xfId="23170" xr:uid="{00000000-0005-0000-0000-0000965A0000}"/>
    <cellStyle name="Normal 6 2 9 4 5" xfId="18157" xr:uid="{00000000-0005-0000-0000-000001470000}"/>
    <cellStyle name="Normal 6 2 9 5" xfId="4711" xr:uid="{00000000-0005-0000-0000-000078120000}"/>
    <cellStyle name="Normal 6 2 9 5 2" xfId="14763" xr:uid="{00000000-0005-0000-0000-0000BC390000}"/>
    <cellStyle name="Normal 6 2 9 5 2 3" xfId="29858" xr:uid="{00000000-0005-0000-0000-0000B6740000}"/>
    <cellStyle name="Normal 6 2 9 5 3" xfId="9743" xr:uid="{00000000-0005-0000-0000-000020260000}"/>
    <cellStyle name="Normal 6 2 9 5 3 3" xfId="24841" xr:uid="{00000000-0005-0000-0000-00001D610000}"/>
    <cellStyle name="Normal 6 2 9 5 5" xfId="19828" xr:uid="{00000000-0005-0000-0000-0000884D0000}"/>
    <cellStyle name="Normal 6 2 9 6" xfId="11421" xr:uid="{00000000-0005-0000-0000-0000AE2C0000}"/>
    <cellStyle name="Normal 6 2 9 6 3" xfId="26516" xr:uid="{00000000-0005-0000-0000-0000A8670000}"/>
    <cellStyle name="Normal 6 2 9 7" xfId="6400" xr:uid="{00000000-0005-0000-0000-000011190000}"/>
    <cellStyle name="Normal 6 2 9 7 3" xfId="21499" xr:uid="{00000000-0005-0000-0000-00000F540000}"/>
    <cellStyle name="Normal 6 2 9 9" xfId="16486" xr:uid="{00000000-0005-0000-0000-00007A400000}"/>
    <cellStyle name="Normal 6 3" xfId="873" xr:uid="{00000000-0005-0000-0000-000078030000}"/>
    <cellStyle name="Normal 6 3 10" xfId="6222" xr:uid="{00000000-0005-0000-0000-00005F180000}"/>
    <cellStyle name="Normal 6 3 10 3" xfId="21323" xr:uid="{00000000-0005-0000-0000-00005F530000}"/>
    <cellStyle name="Normal 6 3 12" xfId="16308" xr:uid="{00000000-0005-0000-0000-0000C83F0000}"/>
    <cellStyle name="Normal 6 3 2" xfId="1187" xr:uid="{00000000-0005-0000-0000-0000B3040000}"/>
    <cellStyle name="Normal 6 3 2 11" xfId="16362" xr:uid="{00000000-0005-0000-0000-0000FE3F0000}"/>
    <cellStyle name="Normal 6 3 2 2" xfId="1295" xr:uid="{00000000-0005-0000-0000-00001F050000}"/>
    <cellStyle name="Normal 6 3 2 2 10" xfId="16466" xr:uid="{00000000-0005-0000-0000-000066400000}"/>
    <cellStyle name="Normal 6 3 2 2 2" xfId="1512" xr:uid="{00000000-0005-0000-0000-0000F8050000}"/>
    <cellStyle name="Normal 6 3 2 2 2 2" xfId="1933" xr:uid="{00000000-0005-0000-0000-00009D070000}"/>
    <cellStyle name="Normal 6 3 2 2 2 2 2" xfId="2772" xr:uid="{00000000-0005-0000-0000-0000E40A0000}"/>
    <cellStyle name="Normal 6 3 2 2 2 2 2 2" xfId="4461" xr:uid="{00000000-0005-0000-0000-00007E110000}"/>
    <cellStyle name="Normal 6 3 2 2 2 2 2 2 2" xfId="14534" xr:uid="{00000000-0005-0000-0000-0000D7380000}"/>
    <cellStyle name="Normal 6 3 2 2 2 2 2 2 2 3" xfId="29629" xr:uid="{00000000-0005-0000-0000-0000D1730000}"/>
    <cellStyle name="Normal 6 3 2 2 2 2 2 2 3" xfId="9514" xr:uid="{00000000-0005-0000-0000-00003B250000}"/>
    <cellStyle name="Normal 6 3 2 2 2 2 2 2 3 3" xfId="24612" xr:uid="{00000000-0005-0000-0000-000038600000}"/>
    <cellStyle name="Normal 6 3 2 2 2 2 2 2 5" xfId="19599" xr:uid="{00000000-0005-0000-0000-0000A34C0000}"/>
    <cellStyle name="Normal 6 3 2 2 2 2 2 3" xfId="6153" xr:uid="{00000000-0005-0000-0000-00001A180000}"/>
    <cellStyle name="Normal 6 3 2 2 2 2 2 3 2" xfId="16205" xr:uid="{00000000-0005-0000-0000-00005E3F0000}"/>
    <cellStyle name="Normal 6 3 2 2 2 2 2 3 3" xfId="11185" xr:uid="{00000000-0005-0000-0000-0000C22B0000}"/>
    <cellStyle name="Normal 6 3 2 2 2 2 2 3 3 3" xfId="26283" xr:uid="{00000000-0005-0000-0000-0000BF660000}"/>
    <cellStyle name="Normal 6 3 2 2 2 2 2 3 5" xfId="21270" xr:uid="{00000000-0005-0000-0000-00002A530000}"/>
    <cellStyle name="Normal 6 3 2 2 2 2 2 4" xfId="12863" xr:uid="{00000000-0005-0000-0000-000050320000}"/>
    <cellStyle name="Normal 6 3 2 2 2 2 2 4 3" xfId="27958" xr:uid="{00000000-0005-0000-0000-00004A6D0000}"/>
    <cellStyle name="Normal 6 3 2 2 2 2 2 5" xfId="7842" xr:uid="{00000000-0005-0000-0000-0000B31E0000}"/>
    <cellStyle name="Normal 6 3 2 2 2 2 2 5 3" xfId="22941" xr:uid="{00000000-0005-0000-0000-0000B1590000}"/>
    <cellStyle name="Normal 6 3 2 2 2 2 2 7" xfId="17928" xr:uid="{00000000-0005-0000-0000-00001C460000}"/>
    <cellStyle name="Normal 6 3 2 2 2 2 3" xfId="3624" xr:uid="{00000000-0005-0000-0000-0000390E0000}"/>
    <cellStyle name="Normal 6 3 2 2 2 2 3 2" xfId="13698" xr:uid="{00000000-0005-0000-0000-000093350000}"/>
    <cellStyle name="Normal 6 3 2 2 2 2 3 2 3" xfId="28793" xr:uid="{00000000-0005-0000-0000-00008D700000}"/>
    <cellStyle name="Normal 6 3 2 2 2 2 3 3" xfId="8678" xr:uid="{00000000-0005-0000-0000-0000F7210000}"/>
    <cellStyle name="Normal 6 3 2 2 2 2 3 3 3" xfId="23776" xr:uid="{00000000-0005-0000-0000-0000F45C0000}"/>
    <cellStyle name="Normal 6 3 2 2 2 2 3 5" xfId="18763" xr:uid="{00000000-0005-0000-0000-00005F490000}"/>
    <cellStyle name="Normal 6 3 2 2 2 2 4" xfId="5317" xr:uid="{00000000-0005-0000-0000-0000D6140000}"/>
    <cellStyle name="Normal 6 3 2 2 2 2 4 2" xfId="15369" xr:uid="{00000000-0005-0000-0000-00001A3C0000}"/>
    <cellStyle name="Normal 6 3 2 2 2 2 4 2 3" xfId="30464" xr:uid="{00000000-0005-0000-0000-000014770000}"/>
    <cellStyle name="Normal 6 3 2 2 2 2 4 3" xfId="10349" xr:uid="{00000000-0005-0000-0000-00007E280000}"/>
    <cellStyle name="Normal 6 3 2 2 2 2 4 3 3" xfId="25447" xr:uid="{00000000-0005-0000-0000-00007B630000}"/>
    <cellStyle name="Normal 6 3 2 2 2 2 4 5" xfId="20434" xr:uid="{00000000-0005-0000-0000-0000E64F0000}"/>
    <cellStyle name="Normal 6 3 2 2 2 2 5" xfId="12027" xr:uid="{00000000-0005-0000-0000-00000C2F0000}"/>
    <cellStyle name="Normal 6 3 2 2 2 2 5 3" xfId="27122" xr:uid="{00000000-0005-0000-0000-0000066A0000}"/>
    <cellStyle name="Normal 6 3 2 2 2 2 6" xfId="7006" xr:uid="{00000000-0005-0000-0000-00006F1B0000}"/>
    <cellStyle name="Normal 6 3 2 2 2 2 6 3" xfId="22105" xr:uid="{00000000-0005-0000-0000-00006D560000}"/>
    <cellStyle name="Normal 6 3 2 2 2 2 8" xfId="17092" xr:uid="{00000000-0005-0000-0000-0000D8420000}"/>
    <cellStyle name="Normal 6 3 2 2 2 3" xfId="2354" xr:uid="{00000000-0005-0000-0000-000042090000}"/>
    <cellStyle name="Normal 6 3 2 2 2 3 2" xfId="4043" xr:uid="{00000000-0005-0000-0000-0000DC0F0000}"/>
    <cellStyle name="Normal 6 3 2 2 2 3 2 2" xfId="14116" xr:uid="{00000000-0005-0000-0000-000035370000}"/>
    <cellStyle name="Normal 6 3 2 2 2 3 2 2 3" xfId="29211" xr:uid="{00000000-0005-0000-0000-00002F720000}"/>
    <cellStyle name="Normal 6 3 2 2 2 3 2 3" xfId="9096" xr:uid="{00000000-0005-0000-0000-000099230000}"/>
    <cellStyle name="Normal 6 3 2 2 2 3 2 3 3" xfId="24194" xr:uid="{00000000-0005-0000-0000-0000965E0000}"/>
    <cellStyle name="Normal 6 3 2 2 2 3 2 5" xfId="19181" xr:uid="{00000000-0005-0000-0000-0000014B0000}"/>
    <cellStyle name="Normal 6 3 2 2 2 3 3" xfId="5735" xr:uid="{00000000-0005-0000-0000-000078160000}"/>
    <cellStyle name="Normal 6 3 2 2 2 3 3 2" xfId="15787" xr:uid="{00000000-0005-0000-0000-0000BC3D0000}"/>
    <cellStyle name="Normal 6 3 2 2 2 3 3 2 3" xfId="30882" xr:uid="{00000000-0005-0000-0000-0000B6780000}"/>
    <cellStyle name="Normal 6 3 2 2 2 3 3 3" xfId="10767" xr:uid="{00000000-0005-0000-0000-0000202A0000}"/>
    <cellStyle name="Normal 6 3 2 2 2 3 3 3 3" xfId="25865" xr:uid="{00000000-0005-0000-0000-00001D650000}"/>
    <cellStyle name="Normal 6 3 2 2 2 3 3 5" xfId="20852" xr:uid="{00000000-0005-0000-0000-000088510000}"/>
    <cellStyle name="Normal 6 3 2 2 2 3 4" xfId="12445" xr:uid="{00000000-0005-0000-0000-0000AE300000}"/>
    <cellStyle name="Normal 6 3 2 2 2 3 4 3" xfId="27540" xr:uid="{00000000-0005-0000-0000-0000A86B0000}"/>
    <cellStyle name="Normal 6 3 2 2 2 3 5" xfId="7424" xr:uid="{00000000-0005-0000-0000-0000111D0000}"/>
    <cellStyle name="Normal 6 3 2 2 2 3 5 3" xfId="22523" xr:uid="{00000000-0005-0000-0000-00000F580000}"/>
    <cellStyle name="Normal 6 3 2 2 2 3 7" xfId="17510" xr:uid="{00000000-0005-0000-0000-00007A440000}"/>
    <cellStyle name="Normal 6 3 2 2 2 4" xfId="3206" xr:uid="{00000000-0005-0000-0000-0000970C0000}"/>
    <cellStyle name="Normal 6 3 2 2 2 4 2" xfId="13280" xr:uid="{00000000-0005-0000-0000-0000F1330000}"/>
    <cellStyle name="Normal 6 3 2 2 2 4 2 3" xfId="28375" xr:uid="{00000000-0005-0000-0000-0000EB6E0000}"/>
    <cellStyle name="Normal 6 3 2 2 2 4 3" xfId="8260" xr:uid="{00000000-0005-0000-0000-000055200000}"/>
    <cellStyle name="Normal 6 3 2 2 2 4 3 3" xfId="23358" xr:uid="{00000000-0005-0000-0000-0000525B0000}"/>
    <cellStyle name="Normal 6 3 2 2 2 4 5" xfId="18345" xr:uid="{00000000-0005-0000-0000-0000BD470000}"/>
    <cellStyle name="Normal 6 3 2 2 2 5" xfId="4899" xr:uid="{00000000-0005-0000-0000-000034130000}"/>
    <cellStyle name="Normal 6 3 2 2 2 5 2" xfId="14951" xr:uid="{00000000-0005-0000-0000-0000783A0000}"/>
    <cellStyle name="Normal 6 3 2 2 2 5 2 3" xfId="30046" xr:uid="{00000000-0005-0000-0000-000072750000}"/>
    <cellStyle name="Normal 6 3 2 2 2 5 3" xfId="9931" xr:uid="{00000000-0005-0000-0000-0000DC260000}"/>
    <cellStyle name="Normal 6 3 2 2 2 5 3 3" xfId="25029" xr:uid="{00000000-0005-0000-0000-0000D9610000}"/>
    <cellStyle name="Normal 6 3 2 2 2 5 5" xfId="20016" xr:uid="{00000000-0005-0000-0000-0000444E0000}"/>
    <cellStyle name="Normal 6 3 2 2 2 6" xfId="11609" xr:uid="{00000000-0005-0000-0000-00006A2D0000}"/>
    <cellStyle name="Normal 6 3 2 2 2 6 3" xfId="26704" xr:uid="{00000000-0005-0000-0000-000064680000}"/>
    <cellStyle name="Normal 6 3 2 2 2 7" xfId="6588" xr:uid="{00000000-0005-0000-0000-0000CD190000}"/>
    <cellStyle name="Normal 6 3 2 2 2 7 3" xfId="21687" xr:uid="{00000000-0005-0000-0000-0000CB540000}"/>
    <cellStyle name="Normal 6 3 2 2 2 9" xfId="16674" xr:uid="{00000000-0005-0000-0000-000036410000}"/>
    <cellStyle name="Normal 6 3 2 2 3" xfId="1725" xr:uid="{00000000-0005-0000-0000-0000CD060000}"/>
    <cellStyle name="Normal 6 3 2 2 3 2" xfId="2564" xr:uid="{00000000-0005-0000-0000-0000140A0000}"/>
    <cellStyle name="Normal 6 3 2 2 3 2 2" xfId="4253" xr:uid="{00000000-0005-0000-0000-0000AE100000}"/>
    <cellStyle name="Normal 6 3 2 2 3 2 2 2" xfId="14326" xr:uid="{00000000-0005-0000-0000-000007380000}"/>
    <cellStyle name="Normal 6 3 2 2 3 2 2 2 3" xfId="29421" xr:uid="{00000000-0005-0000-0000-000001730000}"/>
    <cellStyle name="Normal 6 3 2 2 3 2 2 3" xfId="9306" xr:uid="{00000000-0005-0000-0000-00006B240000}"/>
    <cellStyle name="Normal 6 3 2 2 3 2 2 3 3" xfId="24404" xr:uid="{00000000-0005-0000-0000-0000685F0000}"/>
    <cellStyle name="Normal 6 3 2 2 3 2 2 5" xfId="19391" xr:uid="{00000000-0005-0000-0000-0000D34B0000}"/>
    <cellStyle name="Normal 6 3 2 2 3 2 3" xfId="5945" xr:uid="{00000000-0005-0000-0000-00004A170000}"/>
    <cellStyle name="Normal 6 3 2 2 3 2 3 2" xfId="15997" xr:uid="{00000000-0005-0000-0000-00008E3E0000}"/>
    <cellStyle name="Normal 6 3 2 2 3 2 3 2 3" xfId="31092" xr:uid="{00000000-0005-0000-0000-000088790000}"/>
    <cellStyle name="Normal 6 3 2 2 3 2 3 3" xfId="10977" xr:uid="{00000000-0005-0000-0000-0000F22A0000}"/>
    <cellStyle name="Normal 6 3 2 2 3 2 3 3 3" xfId="26075" xr:uid="{00000000-0005-0000-0000-0000EF650000}"/>
    <cellStyle name="Normal 6 3 2 2 3 2 3 5" xfId="21062" xr:uid="{00000000-0005-0000-0000-00005A520000}"/>
    <cellStyle name="Normal 6 3 2 2 3 2 4" xfId="12655" xr:uid="{00000000-0005-0000-0000-000080310000}"/>
    <cellStyle name="Normal 6 3 2 2 3 2 4 3" xfId="27750" xr:uid="{00000000-0005-0000-0000-00007A6C0000}"/>
    <cellStyle name="Normal 6 3 2 2 3 2 5" xfId="7634" xr:uid="{00000000-0005-0000-0000-0000E31D0000}"/>
    <cellStyle name="Normal 6 3 2 2 3 2 5 3" xfId="22733" xr:uid="{00000000-0005-0000-0000-0000E1580000}"/>
    <cellStyle name="Normal 6 3 2 2 3 2 7" xfId="17720" xr:uid="{00000000-0005-0000-0000-00004C450000}"/>
    <cellStyle name="Normal 6 3 2 2 3 3" xfId="3416" xr:uid="{00000000-0005-0000-0000-0000690D0000}"/>
    <cellStyle name="Normal 6 3 2 2 3 3 2" xfId="13490" xr:uid="{00000000-0005-0000-0000-0000C3340000}"/>
    <cellStyle name="Normal 6 3 2 2 3 3 2 3" xfId="28585" xr:uid="{00000000-0005-0000-0000-0000BD6F0000}"/>
    <cellStyle name="Normal 6 3 2 2 3 3 3" xfId="8470" xr:uid="{00000000-0005-0000-0000-000027210000}"/>
    <cellStyle name="Normal 6 3 2 2 3 3 3 3" xfId="23568" xr:uid="{00000000-0005-0000-0000-0000245C0000}"/>
    <cellStyle name="Normal 6 3 2 2 3 3 5" xfId="18555" xr:uid="{00000000-0005-0000-0000-00008F480000}"/>
    <cellStyle name="Normal 6 3 2 2 3 4" xfId="5109" xr:uid="{00000000-0005-0000-0000-000006140000}"/>
    <cellStyle name="Normal 6 3 2 2 3 4 2" xfId="15161" xr:uid="{00000000-0005-0000-0000-00004A3B0000}"/>
    <cellStyle name="Normal 6 3 2 2 3 4 2 3" xfId="30256" xr:uid="{00000000-0005-0000-0000-000044760000}"/>
    <cellStyle name="Normal 6 3 2 2 3 4 3" xfId="10141" xr:uid="{00000000-0005-0000-0000-0000AE270000}"/>
    <cellStyle name="Normal 6 3 2 2 3 4 3 3" xfId="25239" xr:uid="{00000000-0005-0000-0000-0000AB620000}"/>
    <cellStyle name="Normal 6 3 2 2 3 4 5" xfId="20226" xr:uid="{00000000-0005-0000-0000-0000164F0000}"/>
    <cellStyle name="Normal 6 3 2 2 3 5" xfId="11819" xr:uid="{00000000-0005-0000-0000-00003C2E0000}"/>
    <cellStyle name="Normal 6 3 2 2 3 5 3" xfId="26914" xr:uid="{00000000-0005-0000-0000-000036690000}"/>
    <cellStyle name="Normal 6 3 2 2 3 6" xfId="6798" xr:uid="{00000000-0005-0000-0000-00009F1A0000}"/>
    <cellStyle name="Normal 6 3 2 2 3 6 3" xfId="21897" xr:uid="{00000000-0005-0000-0000-00009D550000}"/>
    <cellStyle name="Normal 6 3 2 2 3 8" xfId="16884" xr:uid="{00000000-0005-0000-0000-000008420000}"/>
    <cellStyle name="Normal 6 3 2 2 4" xfId="2146" xr:uid="{00000000-0005-0000-0000-000072080000}"/>
    <cellStyle name="Normal 6 3 2 2 4 2" xfId="3835" xr:uid="{00000000-0005-0000-0000-00000C0F0000}"/>
    <cellStyle name="Normal 6 3 2 2 4 2 2" xfId="13908" xr:uid="{00000000-0005-0000-0000-000065360000}"/>
    <cellStyle name="Normal 6 3 2 2 4 2 2 3" xfId="29003" xr:uid="{00000000-0005-0000-0000-00005F710000}"/>
    <cellStyle name="Normal 6 3 2 2 4 2 3" xfId="8888" xr:uid="{00000000-0005-0000-0000-0000C9220000}"/>
    <cellStyle name="Normal 6 3 2 2 4 2 3 3" xfId="23986" xr:uid="{00000000-0005-0000-0000-0000C65D0000}"/>
    <cellStyle name="Normal 6 3 2 2 4 2 5" xfId="18973" xr:uid="{00000000-0005-0000-0000-0000314A0000}"/>
    <cellStyle name="Normal 6 3 2 2 4 3" xfId="5527" xr:uid="{00000000-0005-0000-0000-0000A8150000}"/>
    <cellStyle name="Normal 6 3 2 2 4 3 2" xfId="15579" xr:uid="{00000000-0005-0000-0000-0000EC3C0000}"/>
    <cellStyle name="Normal 6 3 2 2 4 3 2 3" xfId="30674" xr:uid="{00000000-0005-0000-0000-0000E6770000}"/>
    <cellStyle name="Normal 6 3 2 2 4 3 3" xfId="10559" xr:uid="{00000000-0005-0000-0000-000050290000}"/>
    <cellStyle name="Normal 6 3 2 2 4 3 3 3" xfId="25657" xr:uid="{00000000-0005-0000-0000-00004D640000}"/>
    <cellStyle name="Normal 6 3 2 2 4 3 5" xfId="20644" xr:uid="{00000000-0005-0000-0000-0000B8500000}"/>
    <cellStyle name="Normal 6 3 2 2 4 4" xfId="12237" xr:uid="{00000000-0005-0000-0000-0000DE2F0000}"/>
    <cellStyle name="Normal 6 3 2 2 4 4 3" xfId="27332" xr:uid="{00000000-0005-0000-0000-0000D86A0000}"/>
    <cellStyle name="Normal 6 3 2 2 4 5" xfId="7216" xr:uid="{00000000-0005-0000-0000-0000411C0000}"/>
    <cellStyle name="Normal 6 3 2 2 4 5 3" xfId="22315" xr:uid="{00000000-0005-0000-0000-00003F570000}"/>
    <cellStyle name="Normal 6 3 2 2 4 7" xfId="17302" xr:uid="{00000000-0005-0000-0000-0000AA430000}"/>
    <cellStyle name="Normal 6 3 2 2 5" xfId="2998" xr:uid="{00000000-0005-0000-0000-0000C70B0000}"/>
    <cellStyle name="Normal 6 3 2 2 5 2" xfId="13072" xr:uid="{00000000-0005-0000-0000-000021330000}"/>
    <cellStyle name="Normal 6 3 2 2 5 2 3" xfId="28167" xr:uid="{00000000-0005-0000-0000-00001B6E0000}"/>
    <cellStyle name="Normal 6 3 2 2 5 3" xfId="8052" xr:uid="{00000000-0005-0000-0000-0000851F0000}"/>
    <cellStyle name="Normal 6 3 2 2 5 3 3" xfId="23150" xr:uid="{00000000-0005-0000-0000-0000825A0000}"/>
    <cellStyle name="Normal 6 3 2 2 5 5" xfId="18137" xr:uid="{00000000-0005-0000-0000-0000ED460000}"/>
    <cellStyle name="Normal 6 3 2 2 6" xfId="4691" xr:uid="{00000000-0005-0000-0000-000064120000}"/>
    <cellStyle name="Normal 6 3 2 2 6 2" xfId="14743" xr:uid="{00000000-0005-0000-0000-0000A8390000}"/>
    <cellStyle name="Normal 6 3 2 2 6 2 3" xfId="29838" xr:uid="{00000000-0005-0000-0000-0000A2740000}"/>
    <cellStyle name="Normal 6 3 2 2 6 3" xfId="9723" xr:uid="{00000000-0005-0000-0000-00000C260000}"/>
    <cellStyle name="Normal 6 3 2 2 6 3 3" xfId="24821" xr:uid="{00000000-0005-0000-0000-000009610000}"/>
    <cellStyle name="Normal 6 3 2 2 6 5" xfId="19808" xr:uid="{00000000-0005-0000-0000-0000744D0000}"/>
    <cellStyle name="Normal 6 3 2 2 7" xfId="11401" xr:uid="{00000000-0005-0000-0000-00009A2C0000}"/>
    <cellStyle name="Normal 6 3 2 2 7 3" xfId="26496" xr:uid="{00000000-0005-0000-0000-000094670000}"/>
    <cellStyle name="Normal 6 3 2 2 8" xfId="6380" xr:uid="{00000000-0005-0000-0000-0000FD180000}"/>
    <cellStyle name="Normal 6 3 2 2 8 3" xfId="21479" xr:uid="{00000000-0005-0000-0000-0000FB530000}"/>
    <cellStyle name="Normal 6 3 2 3" xfId="1408" xr:uid="{00000000-0005-0000-0000-000090050000}"/>
    <cellStyle name="Normal 6 3 2 3 2" xfId="1829" xr:uid="{00000000-0005-0000-0000-000035070000}"/>
    <cellStyle name="Normal 6 3 2 3 2 2" xfId="2668" xr:uid="{00000000-0005-0000-0000-00007C0A0000}"/>
    <cellStyle name="Normal 6 3 2 3 2 2 2" xfId="4357" xr:uid="{00000000-0005-0000-0000-000016110000}"/>
    <cellStyle name="Normal 6 3 2 3 2 2 2 2" xfId="14430" xr:uid="{00000000-0005-0000-0000-00006F380000}"/>
    <cellStyle name="Normal 6 3 2 3 2 2 2 2 3" xfId="29525" xr:uid="{00000000-0005-0000-0000-000069730000}"/>
    <cellStyle name="Normal 6 3 2 3 2 2 2 3" xfId="9410" xr:uid="{00000000-0005-0000-0000-0000D3240000}"/>
    <cellStyle name="Normal 6 3 2 3 2 2 2 3 3" xfId="24508" xr:uid="{00000000-0005-0000-0000-0000D05F0000}"/>
    <cellStyle name="Normal 6 3 2 3 2 2 2 5" xfId="19495" xr:uid="{00000000-0005-0000-0000-00003B4C0000}"/>
    <cellStyle name="Normal 6 3 2 3 2 2 3" xfId="6049" xr:uid="{00000000-0005-0000-0000-0000B2170000}"/>
    <cellStyle name="Normal 6 3 2 3 2 2 3 2" xfId="16101" xr:uid="{00000000-0005-0000-0000-0000F63E0000}"/>
    <cellStyle name="Normal 6 3 2 3 2 2 3 2 3" xfId="31196" xr:uid="{00000000-0005-0000-0000-0000F0790000}"/>
    <cellStyle name="Normal 6 3 2 3 2 2 3 3" xfId="11081" xr:uid="{00000000-0005-0000-0000-00005A2B0000}"/>
    <cellStyle name="Normal 6 3 2 3 2 2 3 3 3" xfId="26179" xr:uid="{00000000-0005-0000-0000-000057660000}"/>
    <cellStyle name="Normal 6 3 2 3 2 2 3 5" xfId="21166" xr:uid="{00000000-0005-0000-0000-0000C2520000}"/>
    <cellStyle name="Normal 6 3 2 3 2 2 4" xfId="12759" xr:uid="{00000000-0005-0000-0000-0000E8310000}"/>
    <cellStyle name="Normal 6 3 2 3 2 2 4 3" xfId="27854" xr:uid="{00000000-0005-0000-0000-0000E26C0000}"/>
    <cellStyle name="Normal 6 3 2 3 2 2 5" xfId="7738" xr:uid="{00000000-0005-0000-0000-00004B1E0000}"/>
    <cellStyle name="Normal 6 3 2 3 2 2 5 3" xfId="22837" xr:uid="{00000000-0005-0000-0000-000049590000}"/>
    <cellStyle name="Normal 6 3 2 3 2 2 7" xfId="17824" xr:uid="{00000000-0005-0000-0000-0000B4450000}"/>
    <cellStyle name="Normal 6 3 2 3 2 3" xfId="3520" xr:uid="{00000000-0005-0000-0000-0000D10D0000}"/>
    <cellStyle name="Normal 6 3 2 3 2 3 2" xfId="13594" xr:uid="{00000000-0005-0000-0000-00002B350000}"/>
    <cellStyle name="Normal 6 3 2 3 2 3 2 3" xfId="28689" xr:uid="{00000000-0005-0000-0000-000025700000}"/>
    <cellStyle name="Normal 6 3 2 3 2 3 3" xfId="8574" xr:uid="{00000000-0005-0000-0000-00008F210000}"/>
    <cellStyle name="Normal 6 3 2 3 2 3 3 3" xfId="23672" xr:uid="{00000000-0005-0000-0000-00008C5C0000}"/>
    <cellStyle name="Normal 6 3 2 3 2 3 5" xfId="18659" xr:uid="{00000000-0005-0000-0000-0000F7480000}"/>
    <cellStyle name="Normal 6 3 2 3 2 4" xfId="5213" xr:uid="{00000000-0005-0000-0000-00006E140000}"/>
    <cellStyle name="Normal 6 3 2 3 2 4 2" xfId="15265" xr:uid="{00000000-0005-0000-0000-0000B23B0000}"/>
    <cellStyle name="Normal 6 3 2 3 2 4 2 3" xfId="30360" xr:uid="{00000000-0005-0000-0000-0000AC760000}"/>
    <cellStyle name="Normal 6 3 2 3 2 4 3" xfId="10245" xr:uid="{00000000-0005-0000-0000-000016280000}"/>
    <cellStyle name="Normal 6 3 2 3 2 4 3 3" xfId="25343" xr:uid="{00000000-0005-0000-0000-000013630000}"/>
    <cellStyle name="Normal 6 3 2 3 2 4 5" xfId="20330" xr:uid="{00000000-0005-0000-0000-00007E4F0000}"/>
    <cellStyle name="Normal 6 3 2 3 2 5" xfId="11923" xr:uid="{00000000-0005-0000-0000-0000A42E0000}"/>
    <cellStyle name="Normal 6 3 2 3 2 5 3" xfId="27018" xr:uid="{00000000-0005-0000-0000-00009E690000}"/>
    <cellStyle name="Normal 6 3 2 3 2 6" xfId="6902" xr:uid="{00000000-0005-0000-0000-0000071B0000}"/>
    <cellStyle name="Normal 6 3 2 3 2 6 3" xfId="22001" xr:uid="{00000000-0005-0000-0000-000005560000}"/>
    <cellStyle name="Normal 6 3 2 3 2 8" xfId="16988" xr:uid="{00000000-0005-0000-0000-000070420000}"/>
    <cellStyle name="Normal 6 3 2 3 3" xfId="2250" xr:uid="{00000000-0005-0000-0000-0000DA080000}"/>
    <cellStyle name="Normal 6 3 2 3 3 2" xfId="3939" xr:uid="{00000000-0005-0000-0000-0000740F0000}"/>
    <cellStyle name="Normal 6 3 2 3 3 2 2" xfId="14012" xr:uid="{00000000-0005-0000-0000-0000CD360000}"/>
    <cellStyle name="Normal 6 3 2 3 3 2 2 3" xfId="29107" xr:uid="{00000000-0005-0000-0000-0000C7710000}"/>
    <cellStyle name="Normal 6 3 2 3 3 2 3" xfId="8992" xr:uid="{00000000-0005-0000-0000-000031230000}"/>
    <cellStyle name="Normal 6 3 2 3 3 2 3 3" xfId="24090" xr:uid="{00000000-0005-0000-0000-00002E5E0000}"/>
    <cellStyle name="Normal 6 3 2 3 3 2 5" xfId="19077" xr:uid="{00000000-0005-0000-0000-0000994A0000}"/>
    <cellStyle name="Normal 6 3 2 3 3 3" xfId="5631" xr:uid="{00000000-0005-0000-0000-000010160000}"/>
    <cellStyle name="Normal 6 3 2 3 3 3 2" xfId="15683" xr:uid="{00000000-0005-0000-0000-0000543D0000}"/>
    <cellStyle name="Normal 6 3 2 3 3 3 2 3" xfId="30778" xr:uid="{00000000-0005-0000-0000-00004E780000}"/>
    <cellStyle name="Normal 6 3 2 3 3 3 3" xfId="10663" xr:uid="{00000000-0005-0000-0000-0000B8290000}"/>
    <cellStyle name="Normal 6 3 2 3 3 3 3 3" xfId="25761" xr:uid="{00000000-0005-0000-0000-0000B5640000}"/>
    <cellStyle name="Normal 6 3 2 3 3 3 5" xfId="20748" xr:uid="{00000000-0005-0000-0000-000020510000}"/>
    <cellStyle name="Normal 6 3 2 3 3 4" xfId="12341" xr:uid="{00000000-0005-0000-0000-000046300000}"/>
    <cellStyle name="Normal 6 3 2 3 3 4 3" xfId="27436" xr:uid="{00000000-0005-0000-0000-0000406B0000}"/>
    <cellStyle name="Normal 6 3 2 3 3 5" xfId="7320" xr:uid="{00000000-0005-0000-0000-0000A91C0000}"/>
    <cellStyle name="Normal 6 3 2 3 3 5 3" xfId="22419" xr:uid="{00000000-0005-0000-0000-0000A7570000}"/>
    <cellStyle name="Normal 6 3 2 3 3 7" xfId="17406" xr:uid="{00000000-0005-0000-0000-000012440000}"/>
    <cellStyle name="Normal 6 3 2 3 4" xfId="3102" xr:uid="{00000000-0005-0000-0000-00002F0C0000}"/>
    <cellStyle name="Normal 6 3 2 3 4 2" xfId="13176" xr:uid="{00000000-0005-0000-0000-000089330000}"/>
    <cellStyle name="Normal 6 3 2 3 4 2 3" xfId="28271" xr:uid="{00000000-0005-0000-0000-0000836E0000}"/>
    <cellStyle name="Normal 6 3 2 3 4 3" xfId="8156" xr:uid="{00000000-0005-0000-0000-0000ED1F0000}"/>
    <cellStyle name="Normal 6 3 2 3 4 3 3" xfId="23254" xr:uid="{00000000-0005-0000-0000-0000EA5A0000}"/>
    <cellStyle name="Normal 6 3 2 3 4 5" xfId="18241" xr:uid="{00000000-0005-0000-0000-000055470000}"/>
    <cellStyle name="Normal 6 3 2 3 5" xfId="4795" xr:uid="{00000000-0005-0000-0000-0000CC120000}"/>
    <cellStyle name="Normal 6 3 2 3 5 2" xfId="14847" xr:uid="{00000000-0005-0000-0000-0000103A0000}"/>
    <cellStyle name="Normal 6 3 2 3 5 2 3" xfId="29942" xr:uid="{00000000-0005-0000-0000-00000A750000}"/>
    <cellStyle name="Normal 6 3 2 3 5 3" xfId="9827" xr:uid="{00000000-0005-0000-0000-000074260000}"/>
    <cellStyle name="Normal 6 3 2 3 5 3 3" xfId="24925" xr:uid="{00000000-0005-0000-0000-000071610000}"/>
    <cellStyle name="Normal 6 3 2 3 5 5" xfId="19912" xr:uid="{00000000-0005-0000-0000-0000DC4D0000}"/>
    <cellStyle name="Normal 6 3 2 3 6" xfId="11505" xr:uid="{00000000-0005-0000-0000-0000022D0000}"/>
    <cellStyle name="Normal 6 3 2 3 6 3" xfId="26600" xr:uid="{00000000-0005-0000-0000-0000FC670000}"/>
    <cellStyle name="Normal 6 3 2 3 7" xfId="6484" xr:uid="{00000000-0005-0000-0000-000065190000}"/>
    <cellStyle name="Normal 6 3 2 3 7 3" xfId="21583" xr:uid="{00000000-0005-0000-0000-000063540000}"/>
    <cellStyle name="Normal 6 3 2 3 9" xfId="16570" xr:uid="{00000000-0005-0000-0000-0000CE400000}"/>
    <cellStyle name="Normal 6 3 2 4" xfId="1621" xr:uid="{00000000-0005-0000-0000-000065060000}"/>
    <cellStyle name="Normal 6 3 2 4 2" xfId="2460" xr:uid="{00000000-0005-0000-0000-0000AC090000}"/>
    <cellStyle name="Normal 6 3 2 4 2 2" xfId="4149" xr:uid="{00000000-0005-0000-0000-000046100000}"/>
    <cellStyle name="Normal 6 3 2 4 2 2 2" xfId="14222" xr:uid="{00000000-0005-0000-0000-00009F370000}"/>
    <cellStyle name="Normal 6 3 2 4 2 2 2 3" xfId="29317" xr:uid="{00000000-0005-0000-0000-000099720000}"/>
    <cellStyle name="Normal 6 3 2 4 2 2 3" xfId="9202" xr:uid="{00000000-0005-0000-0000-000003240000}"/>
    <cellStyle name="Normal 6 3 2 4 2 2 3 3" xfId="24300" xr:uid="{00000000-0005-0000-0000-0000005F0000}"/>
    <cellStyle name="Normal 6 3 2 4 2 2 5" xfId="19287" xr:uid="{00000000-0005-0000-0000-00006B4B0000}"/>
    <cellStyle name="Normal 6 3 2 4 2 3" xfId="5841" xr:uid="{00000000-0005-0000-0000-0000E2160000}"/>
    <cellStyle name="Normal 6 3 2 4 2 3 2" xfId="15893" xr:uid="{00000000-0005-0000-0000-0000263E0000}"/>
    <cellStyle name="Normal 6 3 2 4 2 3 2 3" xfId="30988" xr:uid="{00000000-0005-0000-0000-000020790000}"/>
    <cellStyle name="Normal 6 3 2 4 2 3 3" xfId="10873" xr:uid="{00000000-0005-0000-0000-00008A2A0000}"/>
    <cellStyle name="Normal 6 3 2 4 2 3 3 3" xfId="25971" xr:uid="{00000000-0005-0000-0000-000087650000}"/>
    <cellStyle name="Normal 6 3 2 4 2 3 5" xfId="20958" xr:uid="{00000000-0005-0000-0000-0000F2510000}"/>
    <cellStyle name="Normal 6 3 2 4 2 4" xfId="12551" xr:uid="{00000000-0005-0000-0000-000018310000}"/>
    <cellStyle name="Normal 6 3 2 4 2 4 3" xfId="27646" xr:uid="{00000000-0005-0000-0000-0000126C0000}"/>
    <cellStyle name="Normal 6 3 2 4 2 5" xfId="7530" xr:uid="{00000000-0005-0000-0000-00007B1D0000}"/>
    <cellStyle name="Normal 6 3 2 4 2 5 3" xfId="22629" xr:uid="{00000000-0005-0000-0000-000079580000}"/>
    <cellStyle name="Normal 6 3 2 4 2 7" xfId="17616" xr:uid="{00000000-0005-0000-0000-0000E4440000}"/>
    <cellStyle name="Normal 6 3 2 4 3" xfId="3312" xr:uid="{00000000-0005-0000-0000-0000010D0000}"/>
    <cellStyle name="Normal 6 3 2 4 3 2" xfId="13386" xr:uid="{00000000-0005-0000-0000-00005B340000}"/>
    <cellStyle name="Normal 6 3 2 4 3 2 3" xfId="28481" xr:uid="{00000000-0005-0000-0000-0000556F0000}"/>
    <cellStyle name="Normal 6 3 2 4 3 3" xfId="8366" xr:uid="{00000000-0005-0000-0000-0000BF200000}"/>
    <cellStyle name="Normal 6 3 2 4 3 3 3" xfId="23464" xr:uid="{00000000-0005-0000-0000-0000BC5B0000}"/>
    <cellStyle name="Normal 6 3 2 4 3 5" xfId="18451" xr:uid="{00000000-0005-0000-0000-000027480000}"/>
    <cellStyle name="Normal 6 3 2 4 4" xfId="5005" xr:uid="{00000000-0005-0000-0000-00009E130000}"/>
    <cellStyle name="Normal 6 3 2 4 4 2" xfId="15057" xr:uid="{00000000-0005-0000-0000-0000E23A0000}"/>
    <cellStyle name="Normal 6 3 2 4 4 2 3" xfId="30152" xr:uid="{00000000-0005-0000-0000-0000DC750000}"/>
    <cellStyle name="Normal 6 3 2 4 4 3" xfId="10037" xr:uid="{00000000-0005-0000-0000-000046270000}"/>
    <cellStyle name="Normal 6 3 2 4 4 3 3" xfId="25135" xr:uid="{00000000-0005-0000-0000-000043620000}"/>
    <cellStyle name="Normal 6 3 2 4 4 5" xfId="20122" xr:uid="{00000000-0005-0000-0000-0000AE4E0000}"/>
    <cellStyle name="Normal 6 3 2 4 5" xfId="11715" xr:uid="{00000000-0005-0000-0000-0000D42D0000}"/>
    <cellStyle name="Normal 6 3 2 4 5 3" xfId="26810" xr:uid="{00000000-0005-0000-0000-0000CE680000}"/>
    <cellStyle name="Normal 6 3 2 4 6" xfId="6694" xr:uid="{00000000-0005-0000-0000-0000371A0000}"/>
    <cellStyle name="Normal 6 3 2 4 6 3" xfId="21793" xr:uid="{00000000-0005-0000-0000-000035550000}"/>
    <cellStyle name="Normal 6 3 2 4 8" xfId="16780" xr:uid="{00000000-0005-0000-0000-0000A0410000}"/>
    <cellStyle name="Normal 6 3 2 5" xfId="2042" xr:uid="{00000000-0005-0000-0000-00000A080000}"/>
    <cellStyle name="Normal 6 3 2 5 2" xfId="3731" xr:uid="{00000000-0005-0000-0000-0000A40E0000}"/>
    <cellStyle name="Normal 6 3 2 5 2 2" xfId="13804" xr:uid="{00000000-0005-0000-0000-0000FD350000}"/>
    <cellStyle name="Normal 6 3 2 5 2 2 3" xfId="28899" xr:uid="{00000000-0005-0000-0000-0000F7700000}"/>
    <cellStyle name="Normal 6 3 2 5 2 3" xfId="8784" xr:uid="{00000000-0005-0000-0000-000061220000}"/>
    <cellStyle name="Normal 6 3 2 5 2 3 3" xfId="23882" xr:uid="{00000000-0005-0000-0000-00005E5D0000}"/>
    <cellStyle name="Normal 6 3 2 5 2 5" xfId="18869" xr:uid="{00000000-0005-0000-0000-0000C9490000}"/>
    <cellStyle name="Normal 6 3 2 5 3" xfId="5423" xr:uid="{00000000-0005-0000-0000-000040150000}"/>
    <cellStyle name="Normal 6 3 2 5 3 2" xfId="15475" xr:uid="{00000000-0005-0000-0000-0000843C0000}"/>
    <cellStyle name="Normal 6 3 2 5 3 2 3" xfId="30570" xr:uid="{00000000-0005-0000-0000-00007E770000}"/>
    <cellStyle name="Normal 6 3 2 5 3 3" xfId="10455" xr:uid="{00000000-0005-0000-0000-0000E8280000}"/>
    <cellStyle name="Normal 6 3 2 5 3 3 3" xfId="25553" xr:uid="{00000000-0005-0000-0000-0000E5630000}"/>
    <cellStyle name="Normal 6 3 2 5 3 5" xfId="20540" xr:uid="{00000000-0005-0000-0000-000050500000}"/>
    <cellStyle name="Normal 6 3 2 5 4" xfId="12133" xr:uid="{00000000-0005-0000-0000-0000762F0000}"/>
    <cellStyle name="Normal 6 3 2 5 4 3" xfId="27228" xr:uid="{00000000-0005-0000-0000-0000706A0000}"/>
    <cellStyle name="Normal 6 3 2 5 5" xfId="7112" xr:uid="{00000000-0005-0000-0000-0000D91B0000}"/>
    <cellStyle name="Normal 6 3 2 5 5 3" xfId="22211" xr:uid="{00000000-0005-0000-0000-0000D7560000}"/>
    <cellStyle name="Normal 6 3 2 5 7" xfId="17198" xr:uid="{00000000-0005-0000-0000-000042430000}"/>
    <cellStyle name="Normal 6 3 2 6" xfId="2894" xr:uid="{00000000-0005-0000-0000-00005F0B0000}"/>
    <cellStyle name="Normal 6 3 2 6 2" xfId="12968" xr:uid="{00000000-0005-0000-0000-0000B9320000}"/>
    <cellStyle name="Normal 6 3 2 6 2 3" xfId="28063" xr:uid="{00000000-0005-0000-0000-0000B36D0000}"/>
    <cellStyle name="Normal 6 3 2 6 3" xfId="7948" xr:uid="{00000000-0005-0000-0000-00001D1F0000}"/>
    <cellStyle name="Normal 6 3 2 6 3 3" xfId="23046" xr:uid="{00000000-0005-0000-0000-00001A5A0000}"/>
    <cellStyle name="Normal 6 3 2 6 5" xfId="18033" xr:uid="{00000000-0005-0000-0000-000085460000}"/>
    <cellStyle name="Normal 6 3 2 7" xfId="4587" xr:uid="{00000000-0005-0000-0000-0000FC110000}"/>
    <cellStyle name="Normal 6 3 2 7 2" xfId="14639" xr:uid="{00000000-0005-0000-0000-000040390000}"/>
    <cellStyle name="Normal 6 3 2 7 2 3" xfId="29734" xr:uid="{00000000-0005-0000-0000-00003A740000}"/>
    <cellStyle name="Normal 6 3 2 7 3" xfId="9619" xr:uid="{00000000-0005-0000-0000-0000A4250000}"/>
    <cellStyle name="Normal 6 3 2 7 3 3" xfId="24717" xr:uid="{00000000-0005-0000-0000-0000A1600000}"/>
    <cellStyle name="Normal 6 3 2 7 5" xfId="19704" xr:uid="{00000000-0005-0000-0000-00000C4D0000}"/>
    <cellStyle name="Normal 6 3 2 8" xfId="11297" xr:uid="{00000000-0005-0000-0000-0000322C0000}"/>
    <cellStyle name="Normal 6 3 2 8 3" xfId="26392" xr:uid="{00000000-0005-0000-0000-00002C670000}"/>
    <cellStyle name="Normal 6 3 2 9" xfId="6276" xr:uid="{00000000-0005-0000-0000-000095180000}"/>
    <cellStyle name="Normal 6 3 2 9 3" xfId="21375" xr:uid="{00000000-0005-0000-0000-000093530000}"/>
    <cellStyle name="Normal 6 3 3" xfId="1241" xr:uid="{00000000-0005-0000-0000-0000E9040000}"/>
    <cellStyle name="Normal 6 3 3 10" xfId="16414" xr:uid="{00000000-0005-0000-0000-000032400000}"/>
    <cellStyle name="Normal 6 3 3 2" xfId="1460" xr:uid="{00000000-0005-0000-0000-0000C4050000}"/>
    <cellStyle name="Normal 6 3 3 2 2" xfId="1881" xr:uid="{00000000-0005-0000-0000-000069070000}"/>
    <cellStyle name="Normal 6 3 3 2 2 2" xfId="2720" xr:uid="{00000000-0005-0000-0000-0000B00A0000}"/>
    <cellStyle name="Normal 6 3 3 2 2 2 2" xfId="4409" xr:uid="{00000000-0005-0000-0000-00004A110000}"/>
    <cellStyle name="Normal 6 3 3 2 2 2 2 2" xfId="14482" xr:uid="{00000000-0005-0000-0000-0000A3380000}"/>
    <cellStyle name="Normal 6 3 3 2 2 2 2 2 3" xfId="29577" xr:uid="{00000000-0005-0000-0000-00009D730000}"/>
    <cellStyle name="Normal 6 3 3 2 2 2 2 3" xfId="9462" xr:uid="{00000000-0005-0000-0000-000007250000}"/>
    <cellStyle name="Normal 6 3 3 2 2 2 2 3 3" xfId="24560" xr:uid="{00000000-0005-0000-0000-000004600000}"/>
    <cellStyle name="Normal 6 3 3 2 2 2 2 5" xfId="19547" xr:uid="{00000000-0005-0000-0000-00006F4C0000}"/>
    <cellStyle name="Normal 6 3 3 2 2 2 3" xfId="6101" xr:uid="{00000000-0005-0000-0000-0000E6170000}"/>
    <cellStyle name="Normal 6 3 3 2 2 2 3 2" xfId="16153" xr:uid="{00000000-0005-0000-0000-00002A3F0000}"/>
    <cellStyle name="Normal 6 3 3 2 2 2 3 2 3" xfId="31248" xr:uid="{00000000-0005-0000-0000-0000247A0000}"/>
    <cellStyle name="Normal 6 3 3 2 2 2 3 3" xfId="11133" xr:uid="{00000000-0005-0000-0000-00008E2B0000}"/>
    <cellStyle name="Normal 6 3 3 2 2 2 3 3 3" xfId="26231" xr:uid="{00000000-0005-0000-0000-00008B660000}"/>
    <cellStyle name="Normal 6 3 3 2 2 2 3 5" xfId="21218" xr:uid="{00000000-0005-0000-0000-0000F6520000}"/>
    <cellStyle name="Normal 6 3 3 2 2 2 4" xfId="12811" xr:uid="{00000000-0005-0000-0000-00001C320000}"/>
    <cellStyle name="Normal 6 3 3 2 2 2 4 3" xfId="27906" xr:uid="{00000000-0005-0000-0000-0000166D0000}"/>
    <cellStyle name="Normal 6 3 3 2 2 2 5" xfId="7790" xr:uid="{00000000-0005-0000-0000-00007F1E0000}"/>
    <cellStyle name="Normal 6 3 3 2 2 2 5 3" xfId="22889" xr:uid="{00000000-0005-0000-0000-00007D590000}"/>
    <cellStyle name="Normal 6 3 3 2 2 2 7" xfId="17876" xr:uid="{00000000-0005-0000-0000-0000E8450000}"/>
    <cellStyle name="Normal 6 3 3 2 2 3" xfId="3572" xr:uid="{00000000-0005-0000-0000-0000050E0000}"/>
    <cellStyle name="Normal 6 3 3 2 2 3 2" xfId="13646" xr:uid="{00000000-0005-0000-0000-00005F350000}"/>
    <cellStyle name="Normal 6 3 3 2 2 3 2 3" xfId="28741" xr:uid="{00000000-0005-0000-0000-000059700000}"/>
    <cellStyle name="Normal 6 3 3 2 2 3 3" xfId="8626" xr:uid="{00000000-0005-0000-0000-0000C3210000}"/>
    <cellStyle name="Normal 6 3 3 2 2 3 3 3" xfId="23724" xr:uid="{00000000-0005-0000-0000-0000C05C0000}"/>
    <cellStyle name="Normal 6 3 3 2 2 3 5" xfId="18711" xr:uid="{00000000-0005-0000-0000-00002B490000}"/>
    <cellStyle name="Normal 6 3 3 2 2 4" xfId="5265" xr:uid="{00000000-0005-0000-0000-0000A2140000}"/>
    <cellStyle name="Normal 6 3 3 2 2 4 2" xfId="15317" xr:uid="{00000000-0005-0000-0000-0000E63B0000}"/>
    <cellStyle name="Normal 6 3 3 2 2 4 2 3" xfId="30412" xr:uid="{00000000-0005-0000-0000-0000E0760000}"/>
    <cellStyle name="Normal 6 3 3 2 2 4 3" xfId="10297" xr:uid="{00000000-0005-0000-0000-00004A280000}"/>
    <cellStyle name="Normal 6 3 3 2 2 4 3 3" xfId="25395" xr:uid="{00000000-0005-0000-0000-000047630000}"/>
    <cellStyle name="Normal 6 3 3 2 2 4 5" xfId="20382" xr:uid="{00000000-0005-0000-0000-0000B24F0000}"/>
    <cellStyle name="Normal 6 3 3 2 2 5" xfId="11975" xr:uid="{00000000-0005-0000-0000-0000D82E0000}"/>
    <cellStyle name="Normal 6 3 3 2 2 5 3" xfId="27070" xr:uid="{00000000-0005-0000-0000-0000D2690000}"/>
    <cellStyle name="Normal 6 3 3 2 2 6" xfId="6954" xr:uid="{00000000-0005-0000-0000-00003B1B0000}"/>
    <cellStyle name="Normal 6 3 3 2 2 6 3" xfId="22053" xr:uid="{00000000-0005-0000-0000-000039560000}"/>
    <cellStyle name="Normal 6 3 3 2 2 8" xfId="17040" xr:uid="{00000000-0005-0000-0000-0000A4420000}"/>
    <cellStyle name="Normal 6 3 3 2 3" xfId="2302" xr:uid="{00000000-0005-0000-0000-00000E090000}"/>
    <cellStyle name="Normal 6 3 3 2 3 2" xfId="3991" xr:uid="{00000000-0005-0000-0000-0000A80F0000}"/>
    <cellStyle name="Normal 6 3 3 2 3 2 2" xfId="14064" xr:uid="{00000000-0005-0000-0000-000001370000}"/>
    <cellStyle name="Normal 6 3 3 2 3 2 2 3" xfId="29159" xr:uid="{00000000-0005-0000-0000-0000FB710000}"/>
    <cellStyle name="Normal 6 3 3 2 3 2 3" xfId="9044" xr:uid="{00000000-0005-0000-0000-000065230000}"/>
    <cellStyle name="Normal 6 3 3 2 3 2 3 3" xfId="24142" xr:uid="{00000000-0005-0000-0000-0000625E0000}"/>
    <cellStyle name="Normal 6 3 3 2 3 2 5" xfId="19129" xr:uid="{00000000-0005-0000-0000-0000CD4A0000}"/>
    <cellStyle name="Normal 6 3 3 2 3 3" xfId="5683" xr:uid="{00000000-0005-0000-0000-000044160000}"/>
    <cellStyle name="Normal 6 3 3 2 3 3 2" xfId="15735" xr:uid="{00000000-0005-0000-0000-0000883D0000}"/>
    <cellStyle name="Normal 6 3 3 2 3 3 2 3" xfId="30830" xr:uid="{00000000-0005-0000-0000-000082780000}"/>
    <cellStyle name="Normal 6 3 3 2 3 3 3" xfId="10715" xr:uid="{00000000-0005-0000-0000-0000EC290000}"/>
    <cellStyle name="Normal 6 3 3 2 3 3 3 3" xfId="25813" xr:uid="{00000000-0005-0000-0000-0000E9640000}"/>
    <cellStyle name="Normal 6 3 3 2 3 3 5" xfId="20800" xr:uid="{00000000-0005-0000-0000-000054510000}"/>
    <cellStyle name="Normal 6 3 3 2 3 4" xfId="12393" xr:uid="{00000000-0005-0000-0000-00007A300000}"/>
    <cellStyle name="Normal 6 3 3 2 3 4 3" xfId="27488" xr:uid="{00000000-0005-0000-0000-0000746B0000}"/>
    <cellStyle name="Normal 6 3 3 2 3 5" xfId="7372" xr:uid="{00000000-0005-0000-0000-0000DD1C0000}"/>
    <cellStyle name="Normal 6 3 3 2 3 5 3" xfId="22471" xr:uid="{00000000-0005-0000-0000-0000DB570000}"/>
    <cellStyle name="Normal 6 3 3 2 3 7" xfId="17458" xr:uid="{00000000-0005-0000-0000-000046440000}"/>
    <cellStyle name="Normal 6 3 3 2 4" xfId="3154" xr:uid="{00000000-0005-0000-0000-0000630C0000}"/>
    <cellStyle name="Normal 6 3 3 2 4 2" xfId="13228" xr:uid="{00000000-0005-0000-0000-0000BD330000}"/>
    <cellStyle name="Normal 6 3 3 2 4 2 3" xfId="28323" xr:uid="{00000000-0005-0000-0000-0000B76E0000}"/>
    <cellStyle name="Normal 6 3 3 2 4 3" xfId="8208" xr:uid="{00000000-0005-0000-0000-000021200000}"/>
    <cellStyle name="Normal 6 3 3 2 4 3 3" xfId="23306" xr:uid="{00000000-0005-0000-0000-00001E5B0000}"/>
    <cellStyle name="Normal 6 3 3 2 4 5" xfId="18293" xr:uid="{00000000-0005-0000-0000-000089470000}"/>
    <cellStyle name="Normal 6 3 3 2 5" xfId="4847" xr:uid="{00000000-0005-0000-0000-000000130000}"/>
    <cellStyle name="Normal 6 3 3 2 5 2" xfId="14899" xr:uid="{00000000-0005-0000-0000-0000443A0000}"/>
    <cellStyle name="Normal 6 3 3 2 5 2 3" xfId="29994" xr:uid="{00000000-0005-0000-0000-00003E750000}"/>
    <cellStyle name="Normal 6 3 3 2 5 3" xfId="9879" xr:uid="{00000000-0005-0000-0000-0000A8260000}"/>
    <cellStyle name="Normal 6 3 3 2 5 3 3" xfId="24977" xr:uid="{00000000-0005-0000-0000-0000A5610000}"/>
    <cellStyle name="Normal 6 3 3 2 5 5" xfId="19964" xr:uid="{00000000-0005-0000-0000-0000104E0000}"/>
    <cellStyle name="Normal 6 3 3 2 6" xfId="11557" xr:uid="{00000000-0005-0000-0000-0000362D0000}"/>
    <cellStyle name="Normal 6 3 3 2 6 3" xfId="26652" xr:uid="{00000000-0005-0000-0000-000030680000}"/>
    <cellStyle name="Normal 6 3 3 2 7" xfId="6536" xr:uid="{00000000-0005-0000-0000-000099190000}"/>
    <cellStyle name="Normal 6 3 3 2 7 3" xfId="21635" xr:uid="{00000000-0005-0000-0000-000097540000}"/>
    <cellStyle name="Normal 6 3 3 2 9" xfId="16622" xr:uid="{00000000-0005-0000-0000-000002410000}"/>
    <cellStyle name="Normal 6 3 3 3" xfId="1673" xr:uid="{00000000-0005-0000-0000-000099060000}"/>
    <cellStyle name="Normal 6 3 3 3 2" xfId="2512" xr:uid="{00000000-0005-0000-0000-0000E0090000}"/>
    <cellStyle name="Normal 6 3 3 3 2 2" xfId="4201" xr:uid="{00000000-0005-0000-0000-00007A100000}"/>
    <cellStyle name="Normal 6 3 3 3 2 2 2" xfId="14274" xr:uid="{00000000-0005-0000-0000-0000D3370000}"/>
    <cellStyle name="Normal 6 3 3 3 2 2 2 3" xfId="29369" xr:uid="{00000000-0005-0000-0000-0000CD720000}"/>
    <cellStyle name="Normal 6 3 3 3 2 2 3" xfId="9254" xr:uid="{00000000-0005-0000-0000-000037240000}"/>
    <cellStyle name="Normal 6 3 3 3 2 2 3 3" xfId="24352" xr:uid="{00000000-0005-0000-0000-0000345F0000}"/>
    <cellStyle name="Normal 6 3 3 3 2 2 5" xfId="19339" xr:uid="{00000000-0005-0000-0000-00009F4B0000}"/>
    <cellStyle name="Normal 6 3 3 3 2 3" xfId="5893" xr:uid="{00000000-0005-0000-0000-000016170000}"/>
    <cellStyle name="Normal 6 3 3 3 2 3 2" xfId="15945" xr:uid="{00000000-0005-0000-0000-00005A3E0000}"/>
    <cellStyle name="Normal 6 3 3 3 2 3 2 3" xfId="31040" xr:uid="{00000000-0005-0000-0000-000054790000}"/>
    <cellStyle name="Normal 6 3 3 3 2 3 3" xfId="10925" xr:uid="{00000000-0005-0000-0000-0000BE2A0000}"/>
    <cellStyle name="Normal 6 3 3 3 2 3 3 3" xfId="26023" xr:uid="{00000000-0005-0000-0000-0000BB650000}"/>
    <cellStyle name="Normal 6 3 3 3 2 3 5" xfId="21010" xr:uid="{00000000-0005-0000-0000-000026520000}"/>
    <cellStyle name="Normal 6 3 3 3 2 4" xfId="12603" xr:uid="{00000000-0005-0000-0000-00004C310000}"/>
    <cellStyle name="Normal 6 3 3 3 2 4 3" xfId="27698" xr:uid="{00000000-0005-0000-0000-0000466C0000}"/>
    <cellStyle name="Normal 6 3 3 3 2 5" xfId="7582" xr:uid="{00000000-0005-0000-0000-0000AF1D0000}"/>
    <cellStyle name="Normal 6 3 3 3 2 5 3" xfId="22681" xr:uid="{00000000-0005-0000-0000-0000AD580000}"/>
    <cellStyle name="Normal 6 3 3 3 2 7" xfId="17668" xr:uid="{00000000-0005-0000-0000-000018450000}"/>
    <cellStyle name="Normal 6 3 3 3 3" xfId="3364" xr:uid="{00000000-0005-0000-0000-0000350D0000}"/>
    <cellStyle name="Normal 6 3 3 3 3 2" xfId="13438" xr:uid="{00000000-0005-0000-0000-00008F340000}"/>
    <cellStyle name="Normal 6 3 3 3 3 2 3" xfId="28533" xr:uid="{00000000-0005-0000-0000-0000896F0000}"/>
    <cellStyle name="Normal 6 3 3 3 3 3" xfId="8418" xr:uid="{00000000-0005-0000-0000-0000F3200000}"/>
    <cellStyle name="Normal 6 3 3 3 3 3 3" xfId="23516" xr:uid="{00000000-0005-0000-0000-0000F05B0000}"/>
    <cellStyle name="Normal 6 3 3 3 3 5" xfId="18503" xr:uid="{00000000-0005-0000-0000-00005B480000}"/>
    <cellStyle name="Normal 6 3 3 3 4" xfId="5057" xr:uid="{00000000-0005-0000-0000-0000D2130000}"/>
    <cellStyle name="Normal 6 3 3 3 4 2" xfId="15109" xr:uid="{00000000-0005-0000-0000-0000163B0000}"/>
    <cellStyle name="Normal 6 3 3 3 4 2 3" xfId="30204" xr:uid="{00000000-0005-0000-0000-000010760000}"/>
    <cellStyle name="Normal 6 3 3 3 4 3" xfId="10089" xr:uid="{00000000-0005-0000-0000-00007A270000}"/>
    <cellStyle name="Normal 6 3 3 3 4 3 3" xfId="25187" xr:uid="{00000000-0005-0000-0000-000077620000}"/>
    <cellStyle name="Normal 6 3 3 3 4 5" xfId="20174" xr:uid="{00000000-0005-0000-0000-0000E24E0000}"/>
    <cellStyle name="Normal 6 3 3 3 5" xfId="11767" xr:uid="{00000000-0005-0000-0000-0000082E0000}"/>
    <cellStyle name="Normal 6 3 3 3 5 3" xfId="26862" xr:uid="{00000000-0005-0000-0000-000002690000}"/>
    <cellStyle name="Normal 6 3 3 3 6" xfId="6746" xr:uid="{00000000-0005-0000-0000-00006B1A0000}"/>
    <cellStyle name="Normal 6 3 3 3 6 3" xfId="21845" xr:uid="{00000000-0005-0000-0000-000069550000}"/>
    <cellStyle name="Normal 6 3 3 3 8" xfId="16832" xr:uid="{00000000-0005-0000-0000-0000D4410000}"/>
    <cellStyle name="Normal 6 3 3 4" xfId="2094" xr:uid="{00000000-0005-0000-0000-00003E080000}"/>
    <cellStyle name="Normal 6 3 3 4 2" xfId="3783" xr:uid="{00000000-0005-0000-0000-0000D80E0000}"/>
    <cellStyle name="Normal 6 3 3 4 2 2" xfId="13856" xr:uid="{00000000-0005-0000-0000-000031360000}"/>
    <cellStyle name="Normal 6 3 3 4 2 2 3" xfId="28951" xr:uid="{00000000-0005-0000-0000-00002B710000}"/>
    <cellStyle name="Normal 6 3 3 4 2 3" xfId="8836" xr:uid="{00000000-0005-0000-0000-000095220000}"/>
    <cellStyle name="Normal 6 3 3 4 2 3 3" xfId="23934" xr:uid="{00000000-0005-0000-0000-0000925D0000}"/>
    <cellStyle name="Normal 6 3 3 4 2 5" xfId="18921" xr:uid="{00000000-0005-0000-0000-0000FD490000}"/>
    <cellStyle name="Normal 6 3 3 4 3" xfId="5475" xr:uid="{00000000-0005-0000-0000-000074150000}"/>
    <cellStyle name="Normal 6 3 3 4 3 2" xfId="15527" xr:uid="{00000000-0005-0000-0000-0000B83C0000}"/>
    <cellStyle name="Normal 6 3 3 4 3 2 3" xfId="30622" xr:uid="{00000000-0005-0000-0000-0000B2770000}"/>
    <cellStyle name="Normal 6 3 3 4 3 3" xfId="10507" xr:uid="{00000000-0005-0000-0000-00001C290000}"/>
    <cellStyle name="Normal 6 3 3 4 3 3 3" xfId="25605" xr:uid="{00000000-0005-0000-0000-000019640000}"/>
    <cellStyle name="Normal 6 3 3 4 3 5" xfId="20592" xr:uid="{00000000-0005-0000-0000-000084500000}"/>
    <cellStyle name="Normal 6 3 3 4 4" xfId="12185" xr:uid="{00000000-0005-0000-0000-0000AA2F0000}"/>
    <cellStyle name="Normal 6 3 3 4 4 3" xfId="27280" xr:uid="{00000000-0005-0000-0000-0000A46A0000}"/>
    <cellStyle name="Normal 6 3 3 4 5" xfId="7164" xr:uid="{00000000-0005-0000-0000-00000D1C0000}"/>
    <cellStyle name="Normal 6 3 3 4 5 3" xfId="22263" xr:uid="{00000000-0005-0000-0000-00000B570000}"/>
    <cellStyle name="Normal 6 3 3 4 7" xfId="17250" xr:uid="{00000000-0005-0000-0000-000076430000}"/>
    <cellStyle name="Normal 6 3 3 5" xfId="2946" xr:uid="{00000000-0005-0000-0000-0000930B0000}"/>
    <cellStyle name="Normal 6 3 3 5 2" xfId="13020" xr:uid="{00000000-0005-0000-0000-0000ED320000}"/>
    <cellStyle name="Normal 6 3 3 5 2 3" xfId="28115" xr:uid="{00000000-0005-0000-0000-0000E76D0000}"/>
    <cellStyle name="Normal 6 3 3 5 3" xfId="8000" xr:uid="{00000000-0005-0000-0000-0000511F0000}"/>
    <cellStyle name="Normal 6 3 3 5 3 3" xfId="23098" xr:uid="{00000000-0005-0000-0000-00004E5A0000}"/>
    <cellStyle name="Normal 6 3 3 5 5" xfId="18085" xr:uid="{00000000-0005-0000-0000-0000B9460000}"/>
    <cellStyle name="Normal 6 3 3 6" xfId="4639" xr:uid="{00000000-0005-0000-0000-000030120000}"/>
    <cellStyle name="Normal 6 3 3 6 2" xfId="14691" xr:uid="{00000000-0005-0000-0000-000074390000}"/>
    <cellStyle name="Normal 6 3 3 6 2 3" xfId="29786" xr:uid="{00000000-0005-0000-0000-00006E740000}"/>
    <cellStyle name="Normal 6 3 3 6 3" xfId="9671" xr:uid="{00000000-0005-0000-0000-0000D8250000}"/>
    <cellStyle name="Normal 6 3 3 6 3 3" xfId="24769" xr:uid="{00000000-0005-0000-0000-0000D5600000}"/>
    <cellStyle name="Normal 6 3 3 6 5" xfId="19756" xr:uid="{00000000-0005-0000-0000-0000404D0000}"/>
    <cellStyle name="Normal 6 3 3 7" xfId="11349" xr:uid="{00000000-0005-0000-0000-0000662C0000}"/>
    <cellStyle name="Normal 6 3 3 7 3" xfId="26444" xr:uid="{00000000-0005-0000-0000-000060670000}"/>
    <cellStyle name="Normal 6 3 3 8" xfId="6328" xr:uid="{00000000-0005-0000-0000-0000C9180000}"/>
    <cellStyle name="Normal 6 3 3 8 3" xfId="21427" xr:uid="{00000000-0005-0000-0000-0000C7530000}"/>
    <cellStyle name="Normal 6 3 4" xfId="1354" xr:uid="{00000000-0005-0000-0000-00005A050000}"/>
    <cellStyle name="Normal 6 3 4 2" xfId="1777" xr:uid="{00000000-0005-0000-0000-000001070000}"/>
    <cellStyle name="Normal 6 3 4 2 2" xfId="2616" xr:uid="{00000000-0005-0000-0000-0000480A0000}"/>
    <cellStyle name="Normal 6 3 4 2 2 2" xfId="4305" xr:uid="{00000000-0005-0000-0000-0000E2100000}"/>
    <cellStyle name="Normal 6 3 4 2 2 2 2" xfId="14378" xr:uid="{00000000-0005-0000-0000-00003B380000}"/>
    <cellStyle name="Normal 6 3 4 2 2 2 2 3" xfId="29473" xr:uid="{00000000-0005-0000-0000-000035730000}"/>
    <cellStyle name="Normal 6 3 4 2 2 2 3" xfId="9358" xr:uid="{00000000-0005-0000-0000-00009F240000}"/>
    <cellStyle name="Normal 6 3 4 2 2 2 3 3" xfId="24456" xr:uid="{00000000-0005-0000-0000-00009C5F0000}"/>
    <cellStyle name="Normal 6 3 4 2 2 2 5" xfId="19443" xr:uid="{00000000-0005-0000-0000-0000074C0000}"/>
    <cellStyle name="Normal 6 3 4 2 2 3" xfId="5997" xr:uid="{00000000-0005-0000-0000-00007E170000}"/>
    <cellStyle name="Normal 6 3 4 2 2 3 2" xfId="16049" xr:uid="{00000000-0005-0000-0000-0000C23E0000}"/>
    <cellStyle name="Normal 6 3 4 2 2 3 2 3" xfId="31144" xr:uid="{00000000-0005-0000-0000-0000BC790000}"/>
    <cellStyle name="Normal 6 3 4 2 2 3 3" xfId="11029" xr:uid="{00000000-0005-0000-0000-0000262B0000}"/>
    <cellStyle name="Normal 6 3 4 2 2 3 3 3" xfId="26127" xr:uid="{00000000-0005-0000-0000-000023660000}"/>
    <cellStyle name="Normal 6 3 4 2 2 3 5" xfId="21114" xr:uid="{00000000-0005-0000-0000-00008E520000}"/>
    <cellStyle name="Normal 6 3 4 2 2 4" xfId="12707" xr:uid="{00000000-0005-0000-0000-0000B4310000}"/>
    <cellStyle name="Normal 6 3 4 2 2 4 3" xfId="27802" xr:uid="{00000000-0005-0000-0000-0000AE6C0000}"/>
    <cellStyle name="Normal 6 3 4 2 2 5" xfId="7686" xr:uid="{00000000-0005-0000-0000-0000171E0000}"/>
    <cellStyle name="Normal 6 3 4 2 2 5 3" xfId="22785" xr:uid="{00000000-0005-0000-0000-000015590000}"/>
    <cellStyle name="Normal 6 3 4 2 2 7" xfId="17772" xr:uid="{00000000-0005-0000-0000-000080450000}"/>
    <cellStyle name="Normal 6 3 4 2 3" xfId="3468" xr:uid="{00000000-0005-0000-0000-00009D0D0000}"/>
    <cellStyle name="Normal 6 3 4 2 3 2" xfId="13542" xr:uid="{00000000-0005-0000-0000-0000F7340000}"/>
    <cellStyle name="Normal 6 3 4 2 3 2 3" xfId="28637" xr:uid="{00000000-0005-0000-0000-0000F16F0000}"/>
    <cellStyle name="Normal 6 3 4 2 3 3" xfId="8522" xr:uid="{00000000-0005-0000-0000-00005B210000}"/>
    <cellStyle name="Normal 6 3 4 2 3 3 3" xfId="23620" xr:uid="{00000000-0005-0000-0000-0000585C0000}"/>
    <cellStyle name="Normal 6 3 4 2 3 5" xfId="18607" xr:uid="{00000000-0005-0000-0000-0000C3480000}"/>
    <cellStyle name="Normal 6 3 4 2 4" xfId="5161" xr:uid="{00000000-0005-0000-0000-00003A140000}"/>
    <cellStyle name="Normal 6 3 4 2 4 2" xfId="15213" xr:uid="{00000000-0005-0000-0000-00007E3B0000}"/>
    <cellStyle name="Normal 6 3 4 2 4 2 3" xfId="30308" xr:uid="{00000000-0005-0000-0000-000078760000}"/>
    <cellStyle name="Normal 6 3 4 2 4 3" xfId="10193" xr:uid="{00000000-0005-0000-0000-0000E2270000}"/>
    <cellStyle name="Normal 6 3 4 2 4 3 3" xfId="25291" xr:uid="{00000000-0005-0000-0000-0000DF620000}"/>
    <cellStyle name="Normal 6 3 4 2 4 5" xfId="20278" xr:uid="{00000000-0005-0000-0000-00004A4F0000}"/>
    <cellStyle name="Normal 6 3 4 2 5" xfId="11871" xr:uid="{00000000-0005-0000-0000-0000702E0000}"/>
    <cellStyle name="Normal 6 3 4 2 5 3" xfId="26966" xr:uid="{00000000-0005-0000-0000-00006A690000}"/>
    <cellStyle name="Normal 6 3 4 2 6" xfId="6850" xr:uid="{00000000-0005-0000-0000-0000D31A0000}"/>
    <cellStyle name="Normal 6 3 4 2 6 3" xfId="21949" xr:uid="{00000000-0005-0000-0000-0000D1550000}"/>
    <cellStyle name="Normal 6 3 4 2 8" xfId="16936" xr:uid="{00000000-0005-0000-0000-00003C420000}"/>
    <cellStyle name="Normal 6 3 4 3" xfId="2198" xr:uid="{00000000-0005-0000-0000-0000A6080000}"/>
    <cellStyle name="Normal 6 3 4 3 2" xfId="3887" xr:uid="{00000000-0005-0000-0000-0000400F0000}"/>
    <cellStyle name="Normal 6 3 4 3 2 2" xfId="13960" xr:uid="{00000000-0005-0000-0000-000099360000}"/>
    <cellStyle name="Normal 6 3 4 3 2 2 3" xfId="29055" xr:uid="{00000000-0005-0000-0000-000093710000}"/>
    <cellStyle name="Normal 6 3 4 3 2 3" xfId="8940" xr:uid="{00000000-0005-0000-0000-0000FD220000}"/>
    <cellStyle name="Normal 6 3 4 3 2 3 3" xfId="24038" xr:uid="{00000000-0005-0000-0000-0000FA5D0000}"/>
    <cellStyle name="Normal 6 3 4 3 2 5" xfId="19025" xr:uid="{00000000-0005-0000-0000-0000654A0000}"/>
    <cellStyle name="Normal 6 3 4 3 3" xfId="5579" xr:uid="{00000000-0005-0000-0000-0000DC150000}"/>
    <cellStyle name="Normal 6 3 4 3 3 2" xfId="15631" xr:uid="{00000000-0005-0000-0000-0000203D0000}"/>
    <cellStyle name="Normal 6 3 4 3 3 2 3" xfId="30726" xr:uid="{00000000-0005-0000-0000-00001A780000}"/>
    <cellStyle name="Normal 6 3 4 3 3 3" xfId="10611" xr:uid="{00000000-0005-0000-0000-000084290000}"/>
    <cellStyle name="Normal 6 3 4 3 3 3 3" xfId="25709" xr:uid="{00000000-0005-0000-0000-000081640000}"/>
    <cellStyle name="Normal 6 3 4 3 3 5" xfId="20696" xr:uid="{00000000-0005-0000-0000-0000EC500000}"/>
    <cellStyle name="Normal 6 3 4 3 4" xfId="12289" xr:uid="{00000000-0005-0000-0000-000012300000}"/>
    <cellStyle name="Normal 6 3 4 3 4 3" xfId="27384" xr:uid="{00000000-0005-0000-0000-00000C6B0000}"/>
    <cellStyle name="Normal 6 3 4 3 5" xfId="7268" xr:uid="{00000000-0005-0000-0000-0000751C0000}"/>
    <cellStyle name="Normal 6 3 4 3 5 3" xfId="22367" xr:uid="{00000000-0005-0000-0000-000073570000}"/>
    <cellStyle name="Normal 6 3 4 3 7" xfId="17354" xr:uid="{00000000-0005-0000-0000-0000DE430000}"/>
    <cellStyle name="Normal 6 3 4 4" xfId="3050" xr:uid="{00000000-0005-0000-0000-0000FB0B0000}"/>
    <cellStyle name="Normal 6 3 4 4 2" xfId="13124" xr:uid="{00000000-0005-0000-0000-000055330000}"/>
    <cellStyle name="Normal 6 3 4 4 2 3" xfId="28219" xr:uid="{00000000-0005-0000-0000-00004F6E0000}"/>
    <cellStyle name="Normal 6 3 4 4 3" xfId="8104" xr:uid="{00000000-0005-0000-0000-0000B91F0000}"/>
    <cellStyle name="Normal 6 3 4 4 3 3" xfId="23202" xr:uid="{00000000-0005-0000-0000-0000B65A0000}"/>
    <cellStyle name="Normal 6 3 4 4 5" xfId="18189" xr:uid="{00000000-0005-0000-0000-000021470000}"/>
    <cellStyle name="Normal 6 3 4 5" xfId="4743" xr:uid="{00000000-0005-0000-0000-000098120000}"/>
    <cellStyle name="Normal 6 3 4 5 2" xfId="14795" xr:uid="{00000000-0005-0000-0000-0000DC390000}"/>
    <cellStyle name="Normal 6 3 4 5 2 3" xfId="29890" xr:uid="{00000000-0005-0000-0000-0000D6740000}"/>
    <cellStyle name="Normal 6 3 4 5 3" xfId="9775" xr:uid="{00000000-0005-0000-0000-000040260000}"/>
    <cellStyle name="Normal 6 3 4 5 3 3" xfId="24873" xr:uid="{00000000-0005-0000-0000-00003D610000}"/>
    <cellStyle name="Normal 6 3 4 5 5" xfId="19860" xr:uid="{00000000-0005-0000-0000-0000A84D0000}"/>
    <cellStyle name="Normal 6 3 4 6" xfId="11453" xr:uid="{00000000-0005-0000-0000-0000CE2C0000}"/>
    <cellStyle name="Normal 6 3 4 6 3" xfId="26548" xr:uid="{00000000-0005-0000-0000-0000C8670000}"/>
    <cellStyle name="Normal 6 3 4 7" xfId="6432" xr:uid="{00000000-0005-0000-0000-000031190000}"/>
    <cellStyle name="Normal 6 3 4 7 3" xfId="21531" xr:uid="{00000000-0005-0000-0000-00002F540000}"/>
    <cellStyle name="Normal 6 3 4 9" xfId="16518" xr:uid="{00000000-0005-0000-0000-00009A400000}"/>
    <cellStyle name="Normal 6 3 5" xfId="1567" xr:uid="{00000000-0005-0000-0000-00002F060000}"/>
    <cellStyle name="Normal 6 3 5 2" xfId="2408" xr:uid="{00000000-0005-0000-0000-000078090000}"/>
    <cellStyle name="Normal 6 3 5 2 2" xfId="4097" xr:uid="{00000000-0005-0000-0000-000012100000}"/>
    <cellStyle name="Normal 6 3 5 2 2 2" xfId="14170" xr:uid="{00000000-0005-0000-0000-00006B370000}"/>
    <cellStyle name="Normal 6 3 5 2 2 2 3" xfId="29265" xr:uid="{00000000-0005-0000-0000-000065720000}"/>
    <cellStyle name="Normal 6 3 5 2 2 3" xfId="9150" xr:uid="{00000000-0005-0000-0000-0000CF230000}"/>
    <cellStyle name="Normal 6 3 5 2 2 3 3" xfId="24248" xr:uid="{00000000-0005-0000-0000-0000CC5E0000}"/>
    <cellStyle name="Normal 6 3 5 2 2 5" xfId="19235" xr:uid="{00000000-0005-0000-0000-0000374B0000}"/>
    <cellStyle name="Normal 6 3 5 2 3" xfId="5789" xr:uid="{00000000-0005-0000-0000-0000AE160000}"/>
    <cellStyle name="Normal 6 3 5 2 3 2" xfId="15841" xr:uid="{00000000-0005-0000-0000-0000F23D0000}"/>
    <cellStyle name="Normal 6 3 5 2 3 2 3" xfId="30936" xr:uid="{00000000-0005-0000-0000-0000EC780000}"/>
    <cellStyle name="Normal 6 3 5 2 3 3" xfId="10821" xr:uid="{00000000-0005-0000-0000-0000562A0000}"/>
    <cellStyle name="Normal 6 3 5 2 3 3 3" xfId="25919" xr:uid="{00000000-0005-0000-0000-000053650000}"/>
    <cellStyle name="Normal 6 3 5 2 3 5" xfId="20906" xr:uid="{00000000-0005-0000-0000-0000BE510000}"/>
    <cellStyle name="Normal 6 3 5 2 4" xfId="12499" xr:uid="{00000000-0005-0000-0000-0000E4300000}"/>
    <cellStyle name="Normal 6 3 5 2 4 3" xfId="27594" xr:uid="{00000000-0005-0000-0000-0000DE6B0000}"/>
    <cellStyle name="Normal 6 3 5 2 5" xfId="7478" xr:uid="{00000000-0005-0000-0000-0000471D0000}"/>
    <cellStyle name="Normal 6 3 5 2 5 3" xfId="22577" xr:uid="{00000000-0005-0000-0000-000045580000}"/>
    <cellStyle name="Normal 6 3 5 2 7" xfId="17564" xr:uid="{00000000-0005-0000-0000-0000B0440000}"/>
    <cellStyle name="Normal 6 3 5 3" xfId="3260" xr:uid="{00000000-0005-0000-0000-0000CD0C0000}"/>
    <cellStyle name="Normal 6 3 5 3 2" xfId="13334" xr:uid="{00000000-0005-0000-0000-000027340000}"/>
    <cellStyle name="Normal 6 3 5 3 2 3" xfId="28429" xr:uid="{00000000-0005-0000-0000-0000216F0000}"/>
    <cellStyle name="Normal 6 3 5 3 3" xfId="8314" xr:uid="{00000000-0005-0000-0000-00008B200000}"/>
    <cellStyle name="Normal 6 3 5 3 3 3" xfId="23412" xr:uid="{00000000-0005-0000-0000-0000885B0000}"/>
    <cellStyle name="Normal 6 3 5 3 5" xfId="18399" xr:uid="{00000000-0005-0000-0000-0000F3470000}"/>
    <cellStyle name="Normal 6 3 5 4" xfId="4953" xr:uid="{00000000-0005-0000-0000-00006A130000}"/>
    <cellStyle name="Normal 6 3 5 4 2" xfId="15005" xr:uid="{00000000-0005-0000-0000-0000AE3A0000}"/>
    <cellStyle name="Normal 6 3 5 4 2 3" xfId="30100" xr:uid="{00000000-0005-0000-0000-0000A8750000}"/>
    <cellStyle name="Normal 6 3 5 4 3" xfId="9985" xr:uid="{00000000-0005-0000-0000-000012270000}"/>
    <cellStyle name="Normal 6 3 5 4 3 3" xfId="25083" xr:uid="{00000000-0005-0000-0000-00000F620000}"/>
    <cellStyle name="Normal 6 3 5 4 5" xfId="20070" xr:uid="{00000000-0005-0000-0000-00007A4E0000}"/>
    <cellStyle name="Normal 6 3 5 5" xfId="11663" xr:uid="{00000000-0005-0000-0000-0000A02D0000}"/>
    <cellStyle name="Normal 6 3 5 5 3" xfId="26758" xr:uid="{00000000-0005-0000-0000-00009A680000}"/>
    <cellStyle name="Normal 6 3 5 6" xfId="6642" xr:uid="{00000000-0005-0000-0000-0000031A0000}"/>
    <cellStyle name="Normal 6 3 5 6 3" xfId="21741" xr:uid="{00000000-0005-0000-0000-000001550000}"/>
    <cellStyle name="Normal 6 3 5 8" xfId="16728" xr:uid="{00000000-0005-0000-0000-00006C410000}"/>
    <cellStyle name="Normal 6 3 6" xfId="1988" xr:uid="{00000000-0005-0000-0000-0000D4070000}"/>
    <cellStyle name="Normal 6 3 6 2" xfId="3679" xr:uid="{00000000-0005-0000-0000-0000700E0000}"/>
    <cellStyle name="Normal 6 3 6 2 2" xfId="13752" xr:uid="{00000000-0005-0000-0000-0000C9350000}"/>
    <cellStyle name="Normal 6 3 6 2 2 3" xfId="28847" xr:uid="{00000000-0005-0000-0000-0000C3700000}"/>
    <cellStyle name="Normal 6 3 6 2 3" xfId="8732" xr:uid="{00000000-0005-0000-0000-00002D220000}"/>
    <cellStyle name="Normal 6 3 6 2 3 3" xfId="23830" xr:uid="{00000000-0005-0000-0000-00002A5D0000}"/>
    <cellStyle name="Normal 6 3 6 2 5" xfId="18817" xr:uid="{00000000-0005-0000-0000-000095490000}"/>
    <cellStyle name="Normal 6 3 6 3" xfId="5371" xr:uid="{00000000-0005-0000-0000-00000C150000}"/>
    <cellStyle name="Normal 6 3 6 3 2" xfId="15423" xr:uid="{00000000-0005-0000-0000-0000503C0000}"/>
    <cellStyle name="Normal 6 3 6 3 2 3" xfId="30518" xr:uid="{00000000-0005-0000-0000-00004A770000}"/>
    <cellStyle name="Normal 6 3 6 3 3" xfId="10403" xr:uid="{00000000-0005-0000-0000-0000B4280000}"/>
    <cellStyle name="Normal 6 3 6 3 3 3" xfId="25501" xr:uid="{00000000-0005-0000-0000-0000B1630000}"/>
    <cellStyle name="Normal 6 3 6 3 5" xfId="20488" xr:uid="{00000000-0005-0000-0000-00001C500000}"/>
    <cellStyle name="Normal 6 3 6 4" xfId="12081" xr:uid="{00000000-0005-0000-0000-0000422F0000}"/>
    <cellStyle name="Normal 6 3 6 4 3" xfId="27176" xr:uid="{00000000-0005-0000-0000-00003C6A0000}"/>
    <cellStyle name="Normal 6 3 6 5" xfId="7060" xr:uid="{00000000-0005-0000-0000-0000A51B0000}"/>
    <cellStyle name="Normal 6 3 6 5 3" xfId="22159" xr:uid="{00000000-0005-0000-0000-0000A3560000}"/>
    <cellStyle name="Normal 6 3 6 7" xfId="17146" xr:uid="{00000000-0005-0000-0000-00000E430000}"/>
    <cellStyle name="Normal 6 3 7" xfId="2838" xr:uid="{00000000-0005-0000-0000-0000270B0000}"/>
    <cellStyle name="Normal 6 3 7 2" xfId="12916" xr:uid="{00000000-0005-0000-0000-000085320000}"/>
    <cellStyle name="Normal 6 3 7 2 3" xfId="28011" xr:uid="{00000000-0005-0000-0000-00007F6D0000}"/>
    <cellStyle name="Normal 6 3 7 3" xfId="7896" xr:uid="{00000000-0005-0000-0000-0000E91E0000}"/>
    <cellStyle name="Normal 6 3 7 3 3" xfId="22994" xr:uid="{00000000-0005-0000-0000-0000E6590000}"/>
    <cellStyle name="Normal 6 3 7 5" xfId="17981" xr:uid="{00000000-0005-0000-0000-000051460000}"/>
    <cellStyle name="Normal 6 3 8" xfId="4532" xr:uid="{00000000-0005-0000-0000-0000C5110000}"/>
    <cellStyle name="Normal 6 3 8 2" xfId="14587" xr:uid="{00000000-0005-0000-0000-00000C390000}"/>
    <cellStyle name="Normal 6 3 8 2 3" xfId="29682" xr:uid="{00000000-0005-0000-0000-000006740000}"/>
    <cellStyle name="Normal 6 3 8 3" xfId="9567" xr:uid="{00000000-0005-0000-0000-000070250000}"/>
    <cellStyle name="Normal 6 3 8 3 3" xfId="24665" xr:uid="{00000000-0005-0000-0000-00006D600000}"/>
    <cellStyle name="Normal 6 3 8 5" xfId="19652" xr:uid="{00000000-0005-0000-0000-0000D84C0000}"/>
    <cellStyle name="Normal 6 3 9" xfId="11243" xr:uid="{00000000-0005-0000-0000-0000FC2B0000}"/>
    <cellStyle name="Normal 6 3 9 3" xfId="26340" xr:uid="{00000000-0005-0000-0000-0000F8660000}"/>
    <cellStyle name="Normal 6 4" xfId="874" xr:uid="{00000000-0005-0000-0000-000079030000}"/>
    <cellStyle name="Normal 6 5" xfId="875" xr:uid="{00000000-0005-0000-0000-00007A030000}"/>
    <cellStyle name="Normal 6 6" xfId="876" xr:uid="{00000000-0005-0000-0000-00007B030000}"/>
    <cellStyle name="Normal 6 7" xfId="867" xr:uid="{00000000-0005-0000-0000-000072030000}"/>
    <cellStyle name="Normal 6 8" xfId="494" xr:uid="{00000000-0005-0000-0000-0000F8010000}"/>
    <cellStyle name="Normal 6 8 10" xfId="6187" xr:uid="{00000000-0005-0000-0000-00003C180000}"/>
    <cellStyle name="Normal 6 8 10 3" xfId="21289" xr:uid="{00000000-0005-0000-0000-00003D530000}"/>
    <cellStyle name="Normal 6 8 12" xfId="16274" xr:uid="{00000000-0005-0000-0000-0000A63F0000}"/>
    <cellStyle name="Normal 6 8 2" xfId="1152" xr:uid="{00000000-0005-0000-0000-000090040000}"/>
    <cellStyle name="Normal 6 8 2 11" xfId="16328" xr:uid="{00000000-0005-0000-0000-0000DC3F0000}"/>
    <cellStyle name="Normal 6 8 2 2" xfId="1261" xr:uid="{00000000-0005-0000-0000-0000FD040000}"/>
    <cellStyle name="Normal 6 8 2 2 10" xfId="16432" xr:uid="{00000000-0005-0000-0000-000044400000}"/>
    <cellStyle name="Normal 6 8 2 2 2" xfId="1478" xr:uid="{00000000-0005-0000-0000-0000D6050000}"/>
    <cellStyle name="Normal 6 8 2 2 2 2" xfId="1899" xr:uid="{00000000-0005-0000-0000-00007B070000}"/>
    <cellStyle name="Normal 6 8 2 2 2 2 2" xfId="2738" xr:uid="{00000000-0005-0000-0000-0000C20A0000}"/>
    <cellStyle name="Normal 6 8 2 2 2 2 2 2" xfId="4427" xr:uid="{00000000-0005-0000-0000-00005C110000}"/>
    <cellStyle name="Normal 6 8 2 2 2 2 2 2 2" xfId="14500" xr:uid="{00000000-0005-0000-0000-0000B5380000}"/>
    <cellStyle name="Normal 6 8 2 2 2 2 2 2 2 3" xfId="29595" xr:uid="{00000000-0005-0000-0000-0000AF730000}"/>
    <cellStyle name="Normal 6 8 2 2 2 2 2 2 3" xfId="9480" xr:uid="{00000000-0005-0000-0000-000019250000}"/>
    <cellStyle name="Normal 6 8 2 2 2 2 2 2 3 3" xfId="24578" xr:uid="{00000000-0005-0000-0000-000016600000}"/>
    <cellStyle name="Normal 6 8 2 2 2 2 2 2 5" xfId="19565" xr:uid="{00000000-0005-0000-0000-0000814C0000}"/>
    <cellStyle name="Normal 6 8 2 2 2 2 2 3" xfId="6119" xr:uid="{00000000-0005-0000-0000-0000F8170000}"/>
    <cellStyle name="Normal 6 8 2 2 2 2 2 3 2" xfId="16171" xr:uid="{00000000-0005-0000-0000-00003C3F0000}"/>
    <cellStyle name="Normal 6 8 2 2 2 2 2 3 2 3" xfId="31266" xr:uid="{00000000-0005-0000-0000-0000367A0000}"/>
    <cellStyle name="Normal 6 8 2 2 2 2 2 3 3" xfId="11151" xr:uid="{00000000-0005-0000-0000-0000A02B0000}"/>
    <cellStyle name="Normal 6 8 2 2 2 2 2 3 3 3" xfId="26249" xr:uid="{00000000-0005-0000-0000-00009D660000}"/>
    <cellStyle name="Normal 6 8 2 2 2 2 2 3 5" xfId="21236" xr:uid="{00000000-0005-0000-0000-000008530000}"/>
    <cellStyle name="Normal 6 8 2 2 2 2 2 4" xfId="12829" xr:uid="{00000000-0005-0000-0000-00002E320000}"/>
    <cellStyle name="Normal 6 8 2 2 2 2 2 4 3" xfId="27924" xr:uid="{00000000-0005-0000-0000-0000286D0000}"/>
    <cellStyle name="Normal 6 8 2 2 2 2 2 5" xfId="7808" xr:uid="{00000000-0005-0000-0000-0000911E0000}"/>
    <cellStyle name="Normal 6 8 2 2 2 2 2 5 3" xfId="22907" xr:uid="{00000000-0005-0000-0000-00008F590000}"/>
    <cellStyle name="Normal 6 8 2 2 2 2 2 7" xfId="17894" xr:uid="{00000000-0005-0000-0000-0000FA450000}"/>
    <cellStyle name="Normal 6 8 2 2 2 2 3" xfId="3590" xr:uid="{00000000-0005-0000-0000-0000170E0000}"/>
    <cellStyle name="Normal 6 8 2 2 2 2 3 2" xfId="13664" xr:uid="{00000000-0005-0000-0000-000071350000}"/>
    <cellStyle name="Normal 6 8 2 2 2 2 3 2 3" xfId="28759" xr:uid="{00000000-0005-0000-0000-00006B700000}"/>
    <cellStyle name="Normal 6 8 2 2 2 2 3 3" xfId="8644" xr:uid="{00000000-0005-0000-0000-0000D5210000}"/>
    <cellStyle name="Normal 6 8 2 2 2 2 3 3 3" xfId="23742" xr:uid="{00000000-0005-0000-0000-0000D25C0000}"/>
    <cellStyle name="Normal 6 8 2 2 2 2 3 5" xfId="18729" xr:uid="{00000000-0005-0000-0000-00003D490000}"/>
    <cellStyle name="Normal 6 8 2 2 2 2 4" xfId="5283" xr:uid="{00000000-0005-0000-0000-0000B4140000}"/>
    <cellStyle name="Normal 6 8 2 2 2 2 4 2" xfId="15335" xr:uid="{00000000-0005-0000-0000-0000F83B0000}"/>
    <cellStyle name="Normal 6 8 2 2 2 2 4 2 3" xfId="30430" xr:uid="{00000000-0005-0000-0000-0000F2760000}"/>
    <cellStyle name="Normal 6 8 2 2 2 2 4 3" xfId="10315" xr:uid="{00000000-0005-0000-0000-00005C280000}"/>
    <cellStyle name="Normal 6 8 2 2 2 2 4 3 3" xfId="25413" xr:uid="{00000000-0005-0000-0000-000059630000}"/>
    <cellStyle name="Normal 6 8 2 2 2 2 4 5" xfId="20400" xr:uid="{00000000-0005-0000-0000-0000C44F0000}"/>
    <cellStyle name="Normal 6 8 2 2 2 2 5" xfId="11993" xr:uid="{00000000-0005-0000-0000-0000EA2E0000}"/>
    <cellStyle name="Normal 6 8 2 2 2 2 5 3" xfId="27088" xr:uid="{00000000-0005-0000-0000-0000E4690000}"/>
    <cellStyle name="Normal 6 8 2 2 2 2 6" xfId="6972" xr:uid="{00000000-0005-0000-0000-00004D1B0000}"/>
    <cellStyle name="Normal 6 8 2 2 2 2 6 3" xfId="22071" xr:uid="{00000000-0005-0000-0000-00004B560000}"/>
    <cellStyle name="Normal 6 8 2 2 2 2 8" xfId="17058" xr:uid="{00000000-0005-0000-0000-0000B6420000}"/>
    <cellStyle name="Normal 6 8 2 2 2 3" xfId="2320" xr:uid="{00000000-0005-0000-0000-000020090000}"/>
    <cellStyle name="Normal 6 8 2 2 2 3 2" xfId="4009" xr:uid="{00000000-0005-0000-0000-0000BA0F0000}"/>
    <cellStyle name="Normal 6 8 2 2 2 3 2 2" xfId="14082" xr:uid="{00000000-0005-0000-0000-000013370000}"/>
    <cellStyle name="Normal 6 8 2 2 2 3 2 2 3" xfId="29177" xr:uid="{00000000-0005-0000-0000-00000D720000}"/>
    <cellStyle name="Normal 6 8 2 2 2 3 2 3" xfId="9062" xr:uid="{00000000-0005-0000-0000-000077230000}"/>
    <cellStyle name="Normal 6 8 2 2 2 3 2 3 3" xfId="24160" xr:uid="{00000000-0005-0000-0000-0000745E0000}"/>
    <cellStyle name="Normal 6 8 2 2 2 3 2 5" xfId="19147" xr:uid="{00000000-0005-0000-0000-0000DF4A0000}"/>
    <cellStyle name="Normal 6 8 2 2 2 3 3" xfId="5701" xr:uid="{00000000-0005-0000-0000-000056160000}"/>
    <cellStyle name="Normal 6 8 2 2 2 3 3 2" xfId="15753" xr:uid="{00000000-0005-0000-0000-00009A3D0000}"/>
    <cellStyle name="Normal 6 8 2 2 2 3 3 2 3" xfId="30848" xr:uid="{00000000-0005-0000-0000-000094780000}"/>
    <cellStyle name="Normal 6 8 2 2 2 3 3 3" xfId="10733" xr:uid="{00000000-0005-0000-0000-0000FE290000}"/>
    <cellStyle name="Normal 6 8 2 2 2 3 3 3 3" xfId="25831" xr:uid="{00000000-0005-0000-0000-0000FB640000}"/>
    <cellStyle name="Normal 6 8 2 2 2 3 3 5" xfId="20818" xr:uid="{00000000-0005-0000-0000-000066510000}"/>
    <cellStyle name="Normal 6 8 2 2 2 3 4" xfId="12411" xr:uid="{00000000-0005-0000-0000-00008C300000}"/>
    <cellStyle name="Normal 6 8 2 2 2 3 4 3" xfId="27506" xr:uid="{00000000-0005-0000-0000-0000866B0000}"/>
    <cellStyle name="Normal 6 8 2 2 2 3 5" xfId="7390" xr:uid="{00000000-0005-0000-0000-0000EF1C0000}"/>
    <cellStyle name="Normal 6 8 2 2 2 3 5 3" xfId="22489" xr:uid="{00000000-0005-0000-0000-0000ED570000}"/>
    <cellStyle name="Normal 6 8 2 2 2 3 7" xfId="17476" xr:uid="{00000000-0005-0000-0000-000058440000}"/>
    <cellStyle name="Normal 6 8 2 2 2 4" xfId="3172" xr:uid="{00000000-0005-0000-0000-0000750C0000}"/>
    <cellStyle name="Normal 6 8 2 2 2 4 2" xfId="13246" xr:uid="{00000000-0005-0000-0000-0000CF330000}"/>
    <cellStyle name="Normal 6 8 2 2 2 4 2 3" xfId="28341" xr:uid="{00000000-0005-0000-0000-0000C96E0000}"/>
    <cellStyle name="Normal 6 8 2 2 2 4 3" xfId="8226" xr:uid="{00000000-0005-0000-0000-000033200000}"/>
    <cellStyle name="Normal 6 8 2 2 2 4 3 3" xfId="23324" xr:uid="{00000000-0005-0000-0000-0000305B0000}"/>
    <cellStyle name="Normal 6 8 2 2 2 4 5" xfId="18311" xr:uid="{00000000-0005-0000-0000-00009B470000}"/>
    <cellStyle name="Normal 6 8 2 2 2 5" xfId="4865" xr:uid="{00000000-0005-0000-0000-000012130000}"/>
    <cellStyle name="Normal 6 8 2 2 2 5 2" xfId="14917" xr:uid="{00000000-0005-0000-0000-0000563A0000}"/>
    <cellStyle name="Normal 6 8 2 2 2 5 2 3" xfId="30012" xr:uid="{00000000-0005-0000-0000-000050750000}"/>
    <cellStyle name="Normal 6 8 2 2 2 5 3" xfId="9897" xr:uid="{00000000-0005-0000-0000-0000BA260000}"/>
    <cellStyle name="Normal 6 8 2 2 2 5 3 3" xfId="24995" xr:uid="{00000000-0005-0000-0000-0000B7610000}"/>
    <cellStyle name="Normal 6 8 2 2 2 5 5" xfId="19982" xr:uid="{00000000-0005-0000-0000-0000224E0000}"/>
    <cellStyle name="Normal 6 8 2 2 2 6" xfId="11575" xr:uid="{00000000-0005-0000-0000-0000482D0000}"/>
    <cellStyle name="Normal 6 8 2 2 2 6 3" xfId="26670" xr:uid="{00000000-0005-0000-0000-000042680000}"/>
    <cellStyle name="Normal 6 8 2 2 2 7" xfId="6554" xr:uid="{00000000-0005-0000-0000-0000AB190000}"/>
    <cellStyle name="Normal 6 8 2 2 2 7 3" xfId="21653" xr:uid="{00000000-0005-0000-0000-0000A9540000}"/>
    <cellStyle name="Normal 6 8 2 2 2 9" xfId="16640" xr:uid="{00000000-0005-0000-0000-000014410000}"/>
    <cellStyle name="Normal 6 8 2 2 3" xfId="1691" xr:uid="{00000000-0005-0000-0000-0000AB060000}"/>
    <cellStyle name="Normal 6 8 2 2 3 2" xfId="2530" xr:uid="{00000000-0005-0000-0000-0000F2090000}"/>
    <cellStyle name="Normal 6 8 2 2 3 2 2" xfId="4219" xr:uid="{00000000-0005-0000-0000-00008C100000}"/>
    <cellStyle name="Normal 6 8 2 2 3 2 2 2" xfId="14292" xr:uid="{00000000-0005-0000-0000-0000E5370000}"/>
    <cellStyle name="Normal 6 8 2 2 3 2 2 2 3" xfId="29387" xr:uid="{00000000-0005-0000-0000-0000DF720000}"/>
    <cellStyle name="Normal 6 8 2 2 3 2 2 3" xfId="9272" xr:uid="{00000000-0005-0000-0000-000049240000}"/>
    <cellStyle name="Normal 6 8 2 2 3 2 2 3 3" xfId="24370" xr:uid="{00000000-0005-0000-0000-0000465F0000}"/>
    <cellStyle name="Normal 6 8 2 2 3 2 2 5" xfId="19357" xr:uid="{00000000-0005-0000-0000-0000B14B0000}"/>
    <cellStyle name="Normal 6 8 2 2 3 2 3" xfId="5911" xr:uid="{00000000-0005-0000-0000-000028170000}"/>
    <cellStyle name="Normal 6 8 2 2 3 2 3 2" xfId="15963" xr:uid="{00000000-0005-0000-0000-00006C3E0000}"/>
    <cellStyle name="Normal 6 8 2 2 3 2 3 2 3" xfId="31058" xr:uid="{00000000-0005-0000-0000-000066790000}"/>
    <cellStyle name="Normal 6 8 2 2 3 2 3 3" xfId="10943" xr:uid="{00000000-0005-0000-0000-0000D02A0000}"/>
    <cellStyle name="Normal 6 8 2 2 3 2 3 3 3" xfId="26041" xr:uid="{00000000-0005-0000-0000-0000CD650000}"/>
    <cellStyle name="Normal 6 8 2 2 3 2 3 5" xfId="21028" xr:uid="{00000000-0005-0000-0000-000038520000}"/>
    <cellStyle name="Normal 6 8 2 2 3 2 4" xfId="12621" xr:uid="{00000000-0005-0000-0000-00005E310000}"/>
    <cellStyle name="Normal 6 8 2 2 3 2 4 3" xfId="27716" xr:uid="{00000000-0005-0000-0000-0000586C0000}"/>
    <cellStyle name="Normal 6 8 2 2 3 2 5" xfId="7600" xr:uid="{00000000-0005-0000-0000-0000C11D0000}"/>
    <cellStyle name="Normal 6 8 2 2 3 2 5 3" xfId="22699" xr:uid="{00000000-0005-0000-0000-0000BF580000}"/>
    <cellStyle name="Normal 6 8 2 2 3 2 7" xfId="17686" xr:uid="{00000000-0005-0000-0000-00002A450000}"/>
    <cellStyle name="Normal 6 8 2 2 3 3" xfId="3382" xr:uid="{00000000-0005-0000-0000-0000470D0000}"/>
    <cellStyle name="Normal 6 8 2 2 3 3 2" xfId="13456" xr:uid="{00000000-0005-0000-0000-0000A1340000}"/>
    <cellStyle name="Normal 6 8 2 2 3 3 2 3" xfId="28551" xr:uid="{00000000-0005-0000-0000-00009B6F0000}"/>
    <cellStyle name="Normal 6 8 2 2 3 3 3" xfId="8436" xr:uid="{00000000-0005-0000-0000-000005210000}"/>
    <cellStyle name="Normal 6 8 2 2 3 3 3 3" xfId="23534" xr:uid="{00000000-0005-0000-0000-0000025C0000}"/>
    <cellStyle name="Normal 6 8 2 2 3 3 5" xfId="18521" xr:uid="{00000000-0005-0000-0000-00006D480000}"/>
    <cellStyle name="Normal 6 8 2 2 3 4" xfId="5075" xr:uid="{00000000-0005-0000-0000-0000E4130000}"/>
    <cellStyle name="Normal 6 8 2 2 3 4 2" xfId="15127" xr:uid="{00000000-0005-0000-0000-0000283B0000}"/>
    <cellStyle name="Normal 6 8 2 2 3 4 2 3" xfId="30222" xr:uid="{00000000-0005-0000-0000-000022760000}"/>
    <cellStyle name="Normal 6 8 2 2 3 4 3" xfId="10107" xr:uid="{00000000-0005-0000-0000-00008C270000}"/>
    <cellStyle name="Normal 6 8 2 2 3 4 3 3" xfId="25205" xr:uid="{00000000-0005-0000-0000-000089620000}"/>
    <cellStyle name="Normal 6 8 2 2 3 4 5" xfId="20192" xr:uid="{00000000-0005-0000-0000-0000F44E0000}"/>
    <cellStyle name="Normal 6 8 2 2 3 5" xfId="11785" xr:uid="{00000000-0005-0000-0000-00001A2E0000}"/>
    <cellStyle name="Normal 6 8 2 2 3 5 3" xfId="26880" xr:uid="{00000000-0005-0000-0000-000014690000}"/>
    <cellStyle name="Normal 6 8 2 2 3 6" xfId="6764" xr:uid="{00000000-0005-0000-0000-00007D1A0000}"/>
    <cellStyle name="Normal 6 8 2 2 3 6 3" xfId="21863" xr:uid="{00000000-0005-0000-0000-00007B550000}"/>
    <cellStyle name="Normal 6 8 2 2 3 8" xfId="16850" xr:uid="{00000000-0005-0000-0000-0000E6410000}"/>
    <cellStyle name="Normal 6 8 2 2 4" xfId="2112" xr:uid="{00000000-0005-0000-0000-000050080000}"/>
    <cellStyle name="Normal 6 8 2 2 4 2" xfId="3801" xr:uid="{00000000-0005-0000-0000-0000EA0E0000}"/>
    <cellStyle name="Normal 6 8 2 2 4 2 2" xfId="13874" xr:uid="{00000000-0005-0000-0000-000043360000}"/>
    <cellStyle name="Normal 6 8 2 2 4 2 2 3" xfId="28969" xr:uid="{00000000-0005-0000-0000-00003D710000}"/>
    <cellStyle name="Normal 6 8 2 2 4 2 3" xfId="8854" xr:uid="{00000000-0005-0000-0000-0000A7220000}"/>
    <cellStyle name="Normal 6 8 2 2 4 2 3 3" xfId="23952" xr:uid="{00000000-0005-0000-0000-0000A45D0000}"/>
    <cellStyle name="Normal 6 8 2 2 4 2 5" xfId="18939" xr:uid="{00000000-0005-0000-0000-00000F4A0000}"/>
    <cellStyle name="Normal 6 8 2 2 4 3" xfId="5493" xr:uid="{00000000-0005-0000-0000-000086150000}"/>
    <cellStyle name="Normal 6 8 2 2 4 3 2" xfId="15545" xr:uid="{00000000-0005-0000-0000-0000CA3C0000}"/>
    <cellStyle name="Normal 6 8 2 2 4 3 2 3" xfId="30640" xr:uid="{00000000-0005-0000-0000-0000C4770000}"/>
    <cellStyle name="Normal 6 8 2 2 4 3 3" xfId="10525" xr:uid="{00000000-0005-0000-0000-00002E290000}"/>
    <cellStyle name="Normal 6 8 2 2 4 3 3 3" xfId="25623" xr:uid="{00000000-0005-0000-0000-00002B640000}"/>
    <cellStyle name="Normal 6 8 2 2 4 3 5" xfId="20610" xr:uid="{00000000-0005-0000-0000-000096500000}"/>
    <cellStyle name="Normal 6 8 2 2 4 4" xfId="12203" xr:uid="{00000000-0005-0000-0000-0000BC2F0000}"/>
    <cellStyle name="Normal 6 8 2 2 4 4 3" xfId="27298" xr:uid="{00000000-0005-0000-0000-0000B66A0000}"/>
    <cellStyle name="Normal 6 8 2 2 4 5" xfId="7182" xr:uid="{00000000-0005-0000-0000-00001F1C0000}"/>
    <cellStyle name="Normal 6 8 2 2 4 5 3" xfId="22281" xr:uid="{00000000-0005-0000-0000-00001D570000}"/>
    <cellStyle name="Normal 6 8 2 2 4 7" xfId="17268" xr:uid="{00000000-0005-0000-0000-000088430000}"/>
    <cellStyle name="Normal 6 8 2 2 5" xfId="2964" xr:uid="{00000000-0005-0000-0000-0000A50B0000}"/>
    <cellStyle name="Normal 6 8 2 2 5 2" xfId="13038" xr:uid="{00000000-0005-0000-0000-0000FF320000}"/>
    <cellStyle name="Normal 6 8 2 2 5 2 3" xfId="28133" xr:uid="{00000000-0005-0000-0000-0000F96D0000}"/>
    <cellStyle name="Normal 6 8 2 2 5 3" xfId="8018" xr:uid="{00000000-0005-0000-0000-0000631F0000}"/>
    <cellStyle name="Normal 6 8 2 2 5 3 3" xfId="23116" xr:uid="{00000000-0005-0000-0000-0000605A0000}"/>
    <cellStyle name="Normal 6 8 2 2 5 5" xfId="18103" xr:uid="{00000000-0005-0000-0000-0000CB460000}"/>
    <cellStyle name="Normal 6 8 2 2 6" xfId="4657" xr:uid="{00000000-0005-0000-0000-000042120000}"/>
    <cellStyle name="Normal 6 8 2 2 6 2" xfId="14709" xr:uid="{00000000-0005-0000-0000-000086390000}"/>
    <cellStyle name="Normal 6 8 2 2 6 2 3" xfId="29804" xr:uid="{00000000-0005-0000-0000-000080740000}"/>
    <cellStyle name="Normal 6 8 2 2 6 3" xfId="9689" xr:uid="{00000000-0005-0000-0000-0000EA250000}"/>
    <cellStyle name="Normal 6 8 2 2 6 3 3" xfId="24787" xr:uid="{00000000-0005-0000-0000-0000E7600000}"/>
    <cellStyle name="Normal 6 8 2 2 6 5" xfId="19774" xr:uid="{00000000-0005-0000-0000-0000524D0000}"/>
    <cellStyle name="Normal 6 8 2 2 7" xfId="11367" xr:uid="{00000000-0005-0000-0000-0000782C0000}"/>
    <cellStyle name="Normal 6 8 2 2 7 3" xfId="26462" xr:uid="{00000000-0005-0000-0000-000072670000}"/>
    <cellStyle name="Normal 6 8 2 2 8" xfId="6346" xr:uid="{00000000-0005-0000-0000-0000DB180000}"/>
    <cellStyle name="Normal 6 8 2 2 8 3" xfId="21445" xr:uid="{00000000-0005-0000-0000-0000D9530000}"/>
    <cellStyle name="Normal 6 8 2 3" xfId="1374" xr:uid="{00000000-0005-0000-0000-00006E050000}"/>
    <cellStyle name="Normal 6 8 2 3 2" xfId="1795" xr:uid="{00000000-0005-0000-0000-000013070000}"/>
    <cellStyle name="Normal 6 8 2 3 2 2" xfId="2634" xr:uid="{00000000-0005-0000-0000-00005A0A0000}"/>
    <cellStyle name="Normal 6 8 2 3 2 2 2" xfId="4323" xr:uid="{00000000-0005-0000-0000-0000F4100000}"/>
    <cellStyle name="Normal 6 8 2 3 2 2 2 2" xfId="14396" xr:uid="{00000000-0005-0000-0000-00004D380000}"/>
    <cellStyle name="Normal 6 8 2 3 2 2 2 2 3" xfId="29491" xr:uid="{00000000-0005-0000-0000-000047730000}"/>
    <cellStyle name="Normal 6 8 2 3 2 2 2 3" xfId="9376" xr:uid="{00000000-0005-0000-0000-0000B1240000}"/>
    <cellStyle name="Normal 6 8 2 3 2 2 2 3 3" xfId="24474" xr:uid="{00000000-0005-0000-0000-0000AE5F0000}"/>
    <cellStyle name="Normal 6 8 2 3 2 2 2 5" xfId="19461" xr:uid="{00000000-0005-0000-0000-0000194C0000}"/>
    <cellStyle name="Normal 6 8 2 3 2 2 3" xfId="6015" xr:uid="{00000000-0005-0000-0000-000090170000}"/>
    <cellStyle name="Normal 6 8 2 3 2 2 3 2" xfId="16067" xr:uid="{00000000-0005-0000-0000-0000D43E0000}"/>
    <cellStyle name="Normal 6 8 2 3 2 2 3 2 3" xfId="31162" xr:uid="{00000000-0005-0000-0000-0000CE790000}"/>
    <cellStyle name="Normal 6 8 2 3 2 2 3 3" xfId="11047" xr:uid="{00000000-0005-0000-0000-0000382B0000}"/>
    <cellStyle name="Normal 6 8 2 3 2 2 3 3 3" xfId="26145" xr:uid="{00000000-0005-0000-0000-000035660000}"/>
    <cellStyle name="Normal 6 8 2 3 2 2 3 5" xfId="21132" xr:uid="{00000000-0005-0000-0000-0000A0520000}"/>
    <cellStyle name="Normal 6 8 2 3 2 2 4" xfId="12725" xr:uid="{00000000-0005-0000-0000-0000C6310000}"/>
    <cellStyle name="Normal 6 8 2 3 2 2 4 3" xfId="27820" xr:uid="{00000000-0005-0000-0000-0000C06C0000}"/>
    <cellStyle name="Normal 6 8 2 3 2 2 5" xfId="7704" xr:uid="{00000000-0005-0000-0000-0000291E0000}"/>
    <cellStyle name="Normal 6 8 2 3 2 2 5 3" xfId="22803" xr:uid="{00000000-0005-0000-0000-000027590000}"/>
    <cellStyle name="Normal 6 8 2 3 2 2 7" xfId="17790" xr:uid="{00000000-0005-0000-0000-000092450000}"/>
    <cellStyle name="Normal 6 8 2 3 2 3" xfId="3486" xr:uid="{00000000-0005-0000-0000-0000AF0D0000}"/>
    <cellStyle name="Normal 6 8 2 3 2 3 2" xfId="13560" xr:uid="{00000000-0005-0000-0000-000009350000}"/>
    <cellStyle name="Normal 6 8 2 3 2 3 2 3" xfId="28655" xr:uid="{00000000-0005-0000-0000-000003700000}"/>
    <cellStyle name="Normal 6 8 2 3 2 3 3" xfId="8540" xr:uid="{00000000-0005-0000-0000-00006D210000}"/>
    <cellStyle name="Normal 6 8 2 3 2 3 3 3" xfId="23638" xr:uid="{00000000-0005-0000-0000-00006A5C0000}"/>
    <cellStyle name="Normal 6 8 2 3 2 3 5" xfId="18625" xr:uid="{00000000-0005-0000-0000-0000D5480000}"/>
    <cellStyle name="Normal 6 8 2 3 2 4" xfId="5179" xr:uid="{00000000-0005-0000-0000-00004C140000}"/>
    <cellStyle name="Normal 6 8 2 3 2 4 2" xfId="15231" xr:uid="{00000000-0005-0000-0000-0000903B0000}"/>
    <cellStyle name="Normal 6 8 2 3 2 4 2 3" xfId="30326" xr:uid="{00000000-0005-0000-0000-00008A760000}"/>
    <cellStyle name="Normal 6 8 2 3 2 4 3" xfId="10211" xr:uid="{00000000-0005-0000-0000-0000F4270000}"/>
    <cellStyle name="Normal 6 8 2 3 2 4 3 3" xfId="25309" xr:uid="{00000000-0005-0000-0000-0000F1620000}"/>
    <cellStyle name="Normal 6 8 2 3 2 4 5" xfId="20296" xr:uid="{00000000-0005-0000-0000-00005C4F0000}"/>
    <cellStyle name="Normal 6 8 2 3 2 5" xfId="11889" xr:uid="{00000000-0005-0000-0000-0000822E0000}"/>
    <cellStyle name="Normal 6 8 2 3 2 5 3" xfId="26984" xr:uid="{00000000-0005-0000-0000-00007C690000}"/>
    <cellStyle name="Normal 6 8 2 3 2 6" xfId="6868" xr:uid="{00000000-0005-0000-0000-0000E51A0000}"/>
    <cellStyle name="Normal 6 8 2 3 2 6 3" xfId="21967" xr:uid="{00000000-0005-0000-0000-0000E3550000}"/>
    <cellStyle name="Normal 6 8 2 3 2 8" xfId="16954" xr:uid="{00000000-0005-0000-0000-00004E420000}"/>
    <cellStyle name="Normal 6 8 2 3 3" xfId="2216" xr:uid="{00000000-0005-0000-0000-0000B8080000}"/>
    <cellStyle name="Normal 6 8 2 3 3 2" xfId="3905" xr:uid="{00000000-0005-0000-0000-0000520F0000}"/>
    <cellStyle name="Normal 6 8 2 3 3 2 2" xfId="13978" xr:uid="{00000000-0005-0000-0000-0000AB360000}"/>
    <cellStyle name="Normal 6 8 2 3 3 2 2 3" xfId="29073" xr:uid="{00000000-0005-0000-0000-0000A5710000}"/>
    <cellStyle name="Normal 6 8 2 3 3 2 3" xfId="8958" xr:uid="{00000000-0005-0000-0000-00000F230000}"/>
    <cellStyle name="Normal 6 8 2 3 3 2 3 3" xfId="24056" xr:uid="{00000000-0005-0000-0000-00000C5E0000}"/>
    <cellStyle name="Normal 6 8 2 3 3 2 5" xfId="19043" xr:uid="{00000000-0005-0000-0000-0000774A0000}"/>
    <cellStyle name="Normal 6 8 2 3 3 3" xfId="5597" xr:uid="{00000000-0005-0000-0000-0000EE150000}"/>
    <cellStyle name="Normal 6 8 2 3 3 3 2" xfId="15649" xr:uid="{00000000-0005-0000-0000-0000323D0000}"/>
    <cellStyle name="Normal 6 8 2 3 3 3 2 3" xfId="30744" xr:uid="{00000000-0005-0000-0000-00002C780000}"/>
    <cellStyle name="Normal 6 8 2 3 3 3 3" xfId="10629" xr:uid="{00000000-0005-0000-0000-000096290000}"/>
    <cellStyle name="Normal 6 8 2 3 3 3 3 3" xfId="25727" xr:uid="{00000000-0005-0000-0000-000093640000}"/>
    <cellStyle name="Normal 6 8 2 3 3 3 5" xfId="20714" xr:uid="{00000000-0005-0000-0000-0000FE500000}"/>
    <cellStyle name="Normal 6 8 2 3 3 4" xfId="12307" xr:uid="{00000000-0005-0000-0000-000024300000}"/>
    <cellStyle name="Normal 6 8 2 3 3 4 3" xfId="27402" xr:uid="{00000000-0005-0000-0000-00001E6B0000}"/>
    <cellStyle name="Normal 6 8 2 3 3 5" xfId="7286" xr:uid="{00000000-0005-0000-0000-0000871C0000}"/>
    <cellStyle name="Normal 6 8 2 3 3 5 3" xfId="22385" xr:uid="{00000000-0005-0000-0000-000085570000}"/>
    <cellStyle name="Normal 6 8 2 3 3 7" xfId="17372" xr:uid="{00000000-0005-0000-0000-0000F0430000}"/>
    <cellStyle name="Normal 6 8 2 3 4" xfId="3068" xr:uid="{00000000-0005-0000-0000-00000D0C0000}"/>
    <cellStyle name="Normal 6 8 2 3 4 2" xfId="13142" xr:uid="{00000000-0005-0000-0000-000067330000}"/>
    <cellStyle name="Normal 6 8 2 3 4 2 3" xfId="28237" xr:uid="{00000000-0005-0000-0000-0000616E0000}"/>
    <cellStyle name="Normal 6 8 2 3 4 3" xfId="8122" xr:uid="{00000000-0005-0000-0000-0000CB1F0000}"/>
    <cellStyle name="Normal 6 8 2 3 4 3 3" xfId="23220" xr:uid="{00000000-0005-0000-0000-0000C85A0000}"/>
    <cellStyle name="Normal 6 8 2 3 4 5" xfId="18207" xr:uid="{00000000-0005-0000-0000-000033470000}"/>
    <cellStyle name="Normal 6 8 2 3 5" xfId="4761" xr:uid="{00000000-0005-0000-0000-0000AA120000}"/>
    <cellStyle name="Normal 6 8 2 3 5 2" xfId="14813" xr:uid="{00000000-0005-0000-0000-0000EE390000}"/>
    <cellStyle name="Normal 6 8 2 3 5 2 3" xfId="29908" xr:uid="{00000000-0005-0000-0000-0000E8740000}"/>
    <cellStyle name="Normal 6 8 2 3 5 3" xfId="9793" xr:uid="{00000000-0005-0000-0000-000052260000}"/>
    <cellStyle name="Normal 6 8 2 3 5 3 3" xfId="24891" xr:uid="{00000000-0005-0000-0000-00004F610000}"/>
    <cellStyle name="Normal 6 8 2 3 5 5" xfId="19878" xr:uid="{00000000-0005-0000-0000-0000BA4D0000}"/>
    <cellStyle name="Normal 6 8 2 3 6" xfId="11471" xr:uid="{00000000-0005-0000-0000-0000E02C0000}"/>
    <cellStyle name="Normal 6 8 2 3 6 3" xfId="26566" xr:uid="{00000000-0005-0000-0000-0000DA670000}"/>
    <cellStyle name="Normal 6 8 2 3 7" xfId="6450" xr:uid="{00000000-0005-0000-0000-000043190000}"/>
    <cellStyle name="Normal 6 8 2 3 7 3" xfId="21549" xr:uid="{00000000-0005-0000-0000-000041540000}"/>
    <cellStyle name="Normal 6 8 2 3 9" xfId="16536" xr:uid="{00000000-0005-0000-0000-0000AC400000}"/>
    <cellStyle name="Normal 6 8 2 4" xfId="1587" xr:uid="{00000000-0005-0000-0000-000043060000}"/>
    <cellStyle name="Normal 6 8 2 4 2" xfId="2426" xr:uid="{00000000-0005-0000-0000-00008A090000}"/>
    <cellStyle name="Normal 6 8 2 4 2 2" xfId="4115" xr:uid="{00000000-0005-0000-0000-000024100000}"/>
    <cellStyle name="Normal 6 8 2 4 2 2 2" xfId="14188" xr:uid="{00000000-0005-0000-0000-00007D370000}"/>
    <cellStyle name="Normal 6 8 2 4 2 2 2 3" xfId="29283" xr:uid="{00000000-0005-0000-0000-000077720000}"/>
    <cellStyle name="Normal 6 8 2 4 2 2 3" xfId="9168" xr:uid="{00000000-0005-0000-0000-0000E1230000}"/>
    <cellStyle name="Normal 6 8 2 4 2 2 3 3" xfId="24266" xr:uid="{00000000-0005-0000-0000-0000DE5E0000}"/>
    <cellStyle name="Normal 6 8 2 4 2 2 5" xfId="19253" xr:uid="{00000000-0005-0000-0000-0000494B0000}"/>
    <cellStyle name="Normal 6 8 2 4 2 3" xfId="5807" xr:uid="{00000000-0005-0000-0000-0000C0160000}"/>
    <cellStyle name="Normal 6 8 2 4 2 3 2" xfId="15859" xr:uid="{00000000-0005-0000-0000-0000043E0000}"/>
    <cellStyle name="Normal 6 8 2 4 2 3 2 3" xfId="30954" xr:uid="{00000000-0005-0000-0000-0000FE780000}"/>
    <cellStyle name="Normal 6 8 2 4 2 3 3" xfId="10839" xr:uid="{00000000-0005-0000-0000-0000682A0000}"/>
    <cellStyle name="Normal 6 8 2 4 2 3 3 3" xfId="25937" xr:uid="{00000000-0005-0000-0000-000065650000}"/>
    <cellStyle name="Normal 6 8 2 4 2 3 5" xfId="20924" xr:uid="{00000000-0005-0000-0000-0000D0510000}"/>
    <cellStyle name="Normal 6 8 2 4 2 4" xfId="12517" xr:uid="{00000000-0005-0000-0000-0000F6300000}"/>
    <cellStyle name="Normal 6 8 2 4 2 4 3" xfId="27612" xr:uid="{00000000-0005-0000-0000-0000F06B0000}"/>
    <cellStyle name="Normal 6 8 2 4 2 5" xfId="7496" xr:uid="{00000000-0005-0000-0000-0000591D0000}"/>
    <cellStyle name="Normal 6 8 2 4 2 5 3" xfId="22595" xr:uid="{00000000-0005-0000-0000-000057580000}"/>
    <cellStyle name="Normal 6 8 2 4 2 7" xfId="17582" xr:uid="{00000000-0005-0000-0000-0000C2440000}"/>
    <cellStyle name="Normal 6 8 2 4 3" xfId="3278" xr:uid="{00000000-0005-0000-0000-0000DF0C0000}"/>
    <cellStyle name="Normal 6 8 2 4 3 2" xfId="13352" xr:uid="{00000000-0005-0000-0000-000039340000}"/>
    <cellStyle name="Normal 6 8 2 4 3 2 3" xfId="28447" xr:uid="{00000000-0005-0000-0000-0000336F0000}"/>
    <cellStyle name="Normal 6 8 2 4 3 3" xfId="8332" xr:uid="{00000000-0005-0000-0000-00009D200000}"/>
    <cellStyle name="Normal 6 8 2 4 3 3 3" xfId="23430" xr:uid="{00000000-0005-0000-0000-00009A5B0000}"/>
    <cellStyle name="Normal 6 8 2 4 3 5" xfId="18417" xr:uid="{00000000-0005-0000-0000-000005480000}"/>
    <cellStyle name="Normal 6 8 2 4 4" xfId="4971" xr:uid="{00000000-0005-0000-0000-00007C130000}"/>
    <cellStyle name="Normal 6 8 2 4 4 2" xfId="15023" xr:uid="{00000000-0005-0000-0000-0000C03A0000}"/>
    <cellStyle name="Normal 6 8 2 4 4 2 3" xfId="30118" xr:uid="{00000000-0005-0000-0000-0000BA750000}"/>
    <cellStyle name="Normal 6 8 2 4 4 3" xfId="10003" xr:uid="{00000000-0005-0000-0000-000024270000}"/>
    <cellStyle name="Normal 6 8 2 4 4 3 3" xfId="25101" xr:uid="{00000000-0005-0000-0000-000021620000}"/>
    <cellStyle name="Normal 6 8 2 4 4 5" xfId="20088" xr:uid="{00000000-0005-0000-0000-00008C4E0000}"/>
    <cellStyle name="Normal 6 8 2 4 5" xfId="11681" xr:uid="{00000000-0005-0000-0000-0000B22D0000}"/>
    <cellStyle name="Normal 6 8 2 4 5 3" xfId="26776" xr:uid="{00000000-0005-0000-0000-0000AC680000}"/>
    <cellStyle name="Normal 6 8 2 4 6" xfId="6660" xr:uid="{00000000-0005-0000-0000-0000151A0000}"/>
    <cellStyle name="Normal 6 8 2 4 6 3" xfId="21759" xr:uid="{00000000-0005-0000-0000-000013550000}"/>
    <cellStyle name="Normal 6 8 2 4 8" xfId="16746" xr:uid="{00000000-0005-0000-0000-00007E410000}"/>
    <cellStyle name="Normal 6 8 2 5" xfId="2008" xr:uid="{00000000-0005-0000-0000-0000E8070000}"/>
    <cellStyle name="Normal 6 8 2 5 2" xfId="3697" xr:uid="{00000000-0005-0000-0000-0000820E0000}"/>
    <cellStyle name="Normal 6 8 2 5 2 2" xfId="13770" xr:uid="{00000000-0005-0000-0000-0000DB350000}"/>
    <cellStyle name="Normal 6 8 2 5 2 2 3" xfId="28865" xr:uid="{00000000-0005-0000-0000-0000D5700000}"/>
    <cellStyle name="Normal 6 8 2 5 2 3" xfId="8750" xr:uid="{00000000-0005-0000-0000-00003F220000}"/>
    <cellStyle name="Normal 6 8 2 5 2 3 3" xfId="23848" xr:uid="{00000000-0005-0000-0000-00003C5D0000}"/>
    <cellStyle name="Normal 6 8 2 5 2 5" xfId="18835" xr:uid="{00000000-0005-0000-0000-0000A7490000}"/>
    <cellStyle name="Normal 6 8 2 5 3" xfId="5389" xr:uid="{00000000-0005-0000-0000-00001E150000}"/>
    <cellStyle name="Normal 6 8 2 5 3 2" xfId="15441" xr:uid="{00000000-0005-0000-0000-0000623C0000}"/>
    <cellStyle name="Normal 6 8 2 5 3 2 3" xfId="30536" xr:uid="{00000000-0005-0000-0000-00005C770000}"/>
    <cellStyle name="Normal 6 8 2 5 3 3" xfId="10421" xr:uid="{00000000-0005-0000-0000-0000C6280000}"/>
    <cellStyle name="Normal 6 8 2 5 3 3 3" xfId="25519" xr:uid="{00000000-0005-0000-0000-0000C3630000}"/>
    <cellStyle name="Normal 6 8 2 5 3 5" xfId="20506" xr:uid="{00000000-0005-0000-0000-00002E500000}"/>
    <cellStyle name="Normal 6 8 2 5 4" xfId="12099" xr:uid="{00000000-0005-0000-0000-0000542F0000}"/>
    <cellStyle name="Normal 6 8 2 5 4 3" xfId="27194" xr:uid="{00000000-0005-0000-0000-00004E6A0000}"/>
    <cellStyle name="Normal 6 8 2 5 5" xfId="7078" xr:uid="{00000000-0005-0000-0000-0000B71B0000}"/>
    <cellStyle name="Normal 6 8 2 5 5 3" xfId="22177" xr:uid="{00000000-0005-0000-0000-0000B5560000}"/>
    <cellStyle name="Normal 6 8 2 5 7" xfId="17164" xr:uid="{00000000-0005-0000-0000-000020430000}"/>
    <cellStyle name="Normal 6 8 2 6" xfId="2860" xr:uid="{00000000-0005-0000-0000-00003D0B0000}"/>
    <cellStyle name="Normal 6 8 2 6 2" xfId="12934" xr:uid="{00000000-0005-0000-0000-000097320000}"/>
    <cellStyle name="Normal 6 8 2 6 2 3" xfId="28029" xr:uid="{00000000-0005-0000-0000-0000916D0000}"/>
    <cellStyle name="Normal 6 8 2 6 3" xfId="7914" xr:uid="{00000000-0005-0000-0000-0000FB1E0000}"/>
    <cellStyle name="Normal 6 8 2 6 3 3" xfId="23012" xr:uid="{00000000-0005-0000-0000-0000F8590000}"/>
    <cellStyle name="Normal 6 8 2 6 5" xfId="17999" xr:uid="{00000000-0005-0000-0000-000063460000}"/>
    <cellStyle name="Normal 6 8 2 7" xfId="4553" xr:uid="{00000000-0005-0000-0000-0000DA110000}"/>
    <cellStyle name="Normal 6 8 2 7 2" xfId="14605" xr:uid="{00000000-0005-0000-0000-00001E390000}"/>
    <cellStyle name="Normal 6 8 2 7 2 3" xfId="29700" xr:uid="{00000000-0005-0000-0000-000018740000}"/>
    <cellStyle name="Normal 6 8 2 7 3" xfId="9585" xr:uid="{00000000-0005-0000-0000-000082250000}"/>
    <cellStyle name="Normal 6 8 2 7 3 3" xfId="24683" xr:uid="{00000000-0005-0000-0000-00007F600000}"/>
    <cellStyle name="Normal 6 8 2 7 5" xfId="19670" xr:uid="{00000000-0005-0000-0000-0000EA4C0000}"/>
    <cellStyle name="Normal 6 8 2 8" xfId="11263" xr:uid="{00000000-0005-0000-0000-0000102C0000}"/>
    <cellStyle name="Normal 6 8 2 8 3" xfId="26358" xr:uid="{00000000-0005-0000-0000-00000A670000}"/>
    <cellStyle name="Normal 6 8 2 9" xfId="6242" xr:uid="{00000000-0005-0000-0000-000073180000}"/>
    <cellStyle name="Normal 6 8 2 9 3" xfId="21341" xr:uid="{00000000-0005-0000-0000-000071530000}"/>
    <cellStyle name="Normal 6 8 3" xfId="1207" xr:uid="{00000000-0005-0000-0000-0000C7040000}"/>
    <cellStyle name="Normal 6 8 3 10" xfId="16380" xr:uid="{00000000-0005-0000-0000-000010400000}"/>
    <cellStyle name="Normal 6 8 3 2" xfId="1426" xr:uid="{00000000-0005-0000-0000-0000A2050000}"/>
    <cellStyle name="Normal 6 8 3 2 2" xfId="1847" xr:uid="{00000000-0005-0000-0000-000047070000}"/>
    <cellStyle name="Normal 6 8 3 2 2 2" xfId="2686" xr:uid="{00000000-0005-0000-0000-00008E0A0000}"/>
    <cellStyle name="Normal 6 8 3 2 2 2 2" xfId="4375" xr:uid="{00000000-0005-0000-0000-000028110000}"/>
    <cellStyle name="Normal 6 8 3 2 2 2 2 2" xfId="14448" xr:uid="{00000000-0005-0000-0000-000081380000}"/>
    <cellStyle name="Normal 6 8 3 2 2 2 2 2 3" xfId="29543" xr:uid="{00000000-0005-0000-0000-00007B730000}"/>
    <cellStyle name="Normal 6 8 3 2 2 2 2 3" xfId="9428" xr:uid="{00000000-0005-0000-0000-0000E5240000}"/>
    <cellStyle name="Normal 6 8 3 2 2 2 2 3 3" xfId="24526" xr:uid="{00000000-0005-0000-0000-0000E25F0000}"/>
    <cellStyle name="Normal 6 8 3 2 2 2 2 5" xfId="19513" xr:uid="{00000000-0005-0000-0000-00004D4C0000}"/>
    <cellStyle name="Normal 6 8 3 2 2 2 3" xfId="6067" xr:uid="{00000000-0005-0000-0000-0000C4170000}"/>
    <cellStyle name="Normal 6 8 3 2 2 2 3 2" xfId="16119" xr:uid="{00000000-0005-0000-0000-0000083F0000}"/>
    <cellStyle name="Normal 6 8 3 2 2 2 3 2 3" xfId="31214" xr:uid="{00000000-0005-0000-0000-0000027A0000}"/>
    <cellStyle name="Normal 6 8 3 2 2 2 3 3" xfId="11099" xr:uid="{00000000-0005-0000-0000-00006C2B0000}"/>
    <cellStyle name="Normal 6 8 3 2 2 2 3 3 3" xfId="26197" xr:uid="{00000000-0005-0000-0000-000069660000}"/>
    <cellStyle name="Normal 6 8 3 2 2 2 3 5" xfId="21184" xr:uid="{00000000-0005-0000-0000-0000D4520000}"/>
    <cellStyle name="Normal 6 8 3 2 2 2 4" xfId="12777" xr:uid="{00000000-0005-0000-0000-0000FA310000}"/>
    <cellStyle name="Normal 6 8 3 2 2 2 4 3" xfId="27872" xr:uid="{00000000-0005-0000-0000-0000F46C0000}"/>
    <cellStyle name="Normal 6 8 3 2 2 2 5" xfId="7756" xr:uid="{00000000-0005-0000-0000-00005D1E0000}"/>
    <cellStyle name="Normal 6 8 3 2 2 2 5 3" xfId="22855" xr:uid="{00000000-0005-0000-0000-00005B590000}"/>
    <cellStyle name="Normal 6 8 3 2 2 2 7" xfId="17842" xr:uid="{00000000-0005-0000-0000-0000C6450000}"/>
    <cellStyle name="Normal 6 8 3 2 2 3" xfId="3538" xr:uid="{00000000-0005-0000-0000-0000E30D0000}"/>
    <cellStyle name="Normal 6 8 3 2 2 3 2" xfId="13612" xr:uid="{00000000-0005-0000-0000-00003D350000}"/>
    <cellStyle name="Normal 6 8 3 2 2 3 2 3" xfId="28707" xr:uid="{00000000-0005-0000-0000-000037700000}"/>
    <cellStyle name="Normal 6 8 3 2 2 3 3" xfId="8592" xr:uid="{00000000-0005-0000-0000-0000A1210000}"/>
    <cellStyle name="Normal 6 8 3 2 2 3 3 3" xfId="23690" xr:uid="{00000000-0005-0000-0000-00009E5C0000}"/>
    <cellStyle name="Normal 6 8 3 2 2 3 5" xfId="18677" xr:uid="{00000000-0005-0000-0000-000009490000}"/>
    <cellStyle name="Normal 6 8 3 2 2 4" xfId="5231" xr:uid="{00000000-0005-0000-0000-000080140000}"/>
    <cellStyle name="Normal 6 8 3 2 2 4 2" xfId="15283" xr:uid="{00000000-0005-0000-0000-0000C43B0000}"/>
    <cellStyle name="Normal 6 8 3 2 2 4 2 3" xfId="30378" xr:uid="{00000000-0005-0000-0000-0000BE760000}"/>
    <cellStyle name="Normal 6 8 3 2 2 4 3" xfId="10263" xr:uid="{00000000-0005-0000-0000-000028280000}"/>
    <cellStyle name="Normal 6 8 3 2 2 4 3 3" xfId="25361" xr:uid="{00000000-0005-0000-0000-000025630000}"/>
    <cellStyle name="Normal 6 8 3 2 2 4 5" xfId="20348" xr:uid="{00000000-0005-0000-0000-0000904F0000}"/>
    <cellStyle name="Normal 6 8 3 2 2 5" xfId="11941" xr:uid="{00000000-0005-0000-0000-0000B62E0000}"/>
    <cellStyle name="Normal 6 8 3 2 2 5 3" xfId="27036" xr:uid="{00000000-0005-0000-0000-0000B0690000}"/>
    <cellStyle name="Normal 6 8 3 2 2 6" xfId="6920" xr:uid="{00000000-0005-0000-0000-0000191B0000}"/>
    <cellStyle name="Normal 6 8 3 2 2 6 3" xfId="22019" xr:uid="{00000000-0005-0000-0000-000017560000}"/>
    <cellStyle name="Normal 6 8 3 2 2 8" xfId="17006" xr:uid="{00000000-0005-0000-0000-000082420000}"/>
    <cellStyle name="Normal 6 8 3 2 3" xfId="2268" xr:uid="{00000000-0005-0000-0000-0000EC080000}"/>
    <cellStyle name="Normal 6 8 3 2 3 2" xfId="3957" xr:uid="{00000000-0005-0000-0000-0000860F0000}"/>
    <cellStyle name="Normal 6 8 3 2 3 2 2" xfId="14030" xr:uid="{00000000-0005-0000-0000-0000DF360000}"/>
    <cellStyle name="Normal 6 8 3 2 3 2 2 3" xfId="29125" xr:uid="{00000000-0005-0000-0000-0000D9710000}"/>
    <cellStyle name="Normal 6 8 3 2 3 2 3" xfId="9010" xr:uid="{00000000-0005-0000-0000-000043230000}"/>
    <cellStyle name="Normal 6 8 3 2 3 2 3 3" xfId="24108" xr:uid="{00000000-0005-0000-0000-0000405E0000}"/>
    <cellStyle name="Normal 6 8 3 2 3 2 5" xfId="19095" xr:uid="{00000000-0005-0000-0000-0000AB4A0000}"/>
    <cellStyle name="Normal 6 8 3 2 3 3" xfId="5649" xr:uid="{00000000-0005-0000-0000-000022160000}"/>
    <cellStyle name="Normal 6 8 3 2 3 3 2" xfId="15701" xr:uid="{00000000-0005-0000-0000-0000663D0000}"/>
    <cellStyle name="Normal 6 8 3 2 3 3 2 3" xfId="30796" xr:uid="{00000000-0005-0000-0000-000060780000}"/>
    <cellStyle name="Normal 6 8 3 2 3 3 3" xfId="10681" xr:uid="{00000000-0005-0000-0000-0000CA290000}"/>
    <cellStyle name="Normal 6 8 3 2 3 3 3 3" xfId="25779" xr:uid="{00000000-0005-0000-0000-0000C7640000}"/>
    <cellStyle name="Normal 6 8 3 2 3 3 5" xfId="20766" xr:uid="{00000000-0005-0000-0000-000032510000}"/>
    <cellStyle name="Normal 6 8 3 2 3 4" xfId="12359" xr:uid="{00000000-0005-0000-0000-000058300000}"/>
    <cellStyle name="Normal 6 8 3 2 3 4 3" xfId="27454" xr:uid="{00000000-0005-0000-0000-0000526B0000}"/>
    <cellStyle name="Normal 6 8 3 2 3 5" xfId="7338" xr:uid="{00000000-0005-0000-0000-0000BB1C0000}"/>
    <cellStyle name="Normal 6 8 3 2 3 5 3" xfId="22437" xr:uid="{00000000-0005-0000-0000-0000B9570000}"/>
    <cellStyle name="Normal 6 8 3 2 3 7" xfId="17424" xr:uid="{00000000-0005-0000-0000-000024440000}"/>
    <cellStyle name="Normal 6 8 3 2 4" xfId="3120" xr:uid="{00000000-0005-0000-0000-0000410C0000}"/>
    <cellStyle name="Normal 6 8 3 2 4 2" xfId="13194" xr:uid="{00000000-0005-0000-0000-00009B330000}"/>
    <cellStyle name="Normal 6 8 3 2 4 2 3" xfId="28289" xr:uid="{00000000-0005-0000-0000-0000956E0000}"/>
    <cellStyle name="Normal 6 8 3 2 4 3" xfId="8174" xr:uid="{00000000-0005-0000-0000-0000FF1F0000}"/>
    <cellStyle name="Normal 6 8 3 2 4 3 3" xfId="23272" xr:uid="{00000000-0005-0000-0000-0000FC5A0000}"/>
    <cellStyle name="Normal 6 8 3 2 4 5" xfId="18259" xr:uid="{00000000-0005-0000-0000-000067470000}"/>
    <cellStyle name="Normal 6 8 3 2 5" xfId="4813" xr:uid="{00000000-0005-0000-0000-0000DE120000}"/>
    <cellStyle name="Normal 6 8 3 2 5 2" xfId="14865" xr:uid="{00000000-0005-0000-0000-0000223A0000}"/>
    <cellStyle name="Normal 6 8 3 2 5 2 3" xfId="29960" xr:uid="{00000000-0005-0000-0000-00001C750000}"/>
    <cellStyle name="Normal 6 8 3 2 5 3" xfId="9845" xr:uid="{00000000-0005-0000-0000-000086260000}"/>
    <cellStyle name="Normal 6 8 3 2 5 3 3" xfId="24943" xr:uid="{00000000-0005-0000-0000-000083610000}"/>
    <cellStyle name="Normal 6 8 3 2 5 5" xfId="19930" xr:uid="{00000000-0005-0000-0000-0000EE4D0000}"/>
    <cellStyle name="Normal 6 8 3 2 6" xfId="11523" xr:uid="{00000000-0005-0000-0000-0000142D0000}"/>
    <cellStyle name="Normal 6 8 3 2 6 3" xfId="26618" xr:uid="{00000000-0005-0000-0000-00000E680000}"/>
    <cellStyle name="Normal 6 8 3 2 7" xfId="6502" xr:uid="{00000000-0005-0000-0000-000077190000}"/>
    <cellStyle name="Normal 6 8 3 2 7 3" xfId="21601" xr:uid="{00000000-0005-0000-0000-000075540000}"/>
    <cellStyle name="Normal 6 8 3 2 9" xfId="16588" xr:uid="{00000000-0005-0000-0000-0000E0400000}"/>
    <cellStyle name="Normal 6 8 3 3" xfId="1639" xr:uid="{00000000-0005-0000-0000-000077060000}"/>
    <cellStyle name="Normal 6 8 3 3 2" xfId="2478" xr:uid="{00000000-0005-0000-0000-0000BE090000}"/>
    <cellStyle name="Normal 6 8 3 3 2 2" xfId="4167" xr:uid="{00000000-0005-0000-0000-000058100000}"/>
    <cellStyle name="Normal 6 8 3 3 2 2 2" xfId="14240" xr:uid="{00000000-0005-0000-0000-0000B1370000}"/>
    <cellStyle name="Normal 6 8 3 3 2 2 2 3" xfId="29335" xr:uid="{00000000-0005-0000-0000-0000AB720000}"/>
    <cellStyle name="Normal 6 8 3 3 2 2 3" xfId="9220" xr:uid="{00000000-0005-0000-0000-000015240000}"/>
    <cellStyle name="Normal 6 8 3 3 2 2 3 3" xfId="24318" xr:uid="{00000000-0005-0000-0000-0000125F0000}"/>
    <cellStyle name="Normal 6 8 3 3 2 2 5" xfId="19305" xr:uid="{00000000-0005-0000-0000-00007D4B0000}"/>
    <cellStyle name="Normal 6 8 3 3 2 3" xfId="5859" xr:uid="{00000000-0005-0000-0000-0000F4160000}"/>
    <cellStyle name="Normal 6 8 3 3 2 3 2" xfId="15911" xr:uid="{00000000-0005-0000-0000-0000383E0000}"/>
    <cellStyle name="Normal 6 8 3 3 2 3 2 3" xfId="31006" xr:uid="{00000000-0005-0000-0000-000032790000}"/>
    <cellStyle name="Normal 6 8 3 3 2 3 3" xfId="10891" xr:uid="{00000000-0005-0000-0000-00009C2A0000}"/>
    <cellStyle name="Normal 6 8 3 3 2 3 3 3" xfId="25989" xr:uid="{00000000-0005-0000-0000-000099650000}"/>
    <cellStyle name="Normal 6 8 3 3 2 3 5" xfId="20976" xr:uid="{00000000-0005-0000-0000-000004520000}"/>
    <cellStyle name="Normal 6 8 3 3 2 4" xfId="12569" xr:uid="{00000000-0005-0000-0000-00002A310000}"/>
    <cellStyle name="Normal 6 8 3 3 2 4 3" xfId="27664" xr:uid="{00000000-0005-0000-0000-0000246C0000}"/>
    <cellStyle name="Normal 6 8 3 3 2 5" xfId="7548" xr:uid="{00000000-0005-0000-0000-00008D1D0000}"/>
    <cellStyle name="Normal 6 8 3 3 2 5 3" xfId="22647" xr:uid="{00000000-0005-0000-0000-00008B580000}"/>
    <cellStyle name="Normal 6 8 3 3 2 7" xfId="17634" xr:uid="{00000000-0005-0000-0000-0000F6440000}"/>
    <cellStyle name="Normal 6 8 3 3 3" xfId="3330" xr:uid="{00000000-0005-0000-0000-0000130D0000}"/>
    <cellStyle name="Normal 6 8 3 3 3 2" xfId="13404" xr:uid="{00000000-0005-0000-0000-00006D340000}"/>
    <cellStyle name="Normal 6 8 3 3 3 2 3" xfId="28499" xr:uid="{00000000-0005-0000-0000-0000676F0000}"/>
    <cellStyle name="Normal 6 8 3 3 3 3" xfId="8384" xr:uid="{00000000-0005-0000-0000-0000D1200000}"/>
    <cellStyle name="Normal 6 8 3 3 3 3 3" xfId="23482" xr:uid="{00000000-0005-0000-0000-0000CE5B0000}"/>
    <cellStyle name="Normal 6 8 3 3 3 5" xfId="18469" xr:uid="{00000000-0005-0000-0000-000039480000}"/>
    <cellStyle name="Normal 6 8 3 3 4" xfId="5023" xr:uid="{00000000-0005-0000-0000-0000B0130000}"/>
    <cellStyle name="Normal 6 8 3 3 4 2" xfId="15075" xr:uid="{00000000-0005-0000-0000-0000F43A0000}"/>
    <cellStyle name="Normal 6 8 3 3 4 2 3" xfId="30170" xr:uid="{00000000-0005-0000-0000-0000EE750000}"/>
    <cellStyle name="Normal 6 8 3 3 4 3" xfId="10055" xr:uid="{00000000-0005-0000-0000-000058270000}"/>
    <cellStyle name="Normal 6 8 3 3 4 3 3" xfId="25153" xr:uid="{00000000-0005-0000-0000-000055620000}"/>
    <cellStyle name="Normal 6 8 3 3 4 5" xfId="20140" xr:uid="{00000000-0005-0000-0000-0000C04E0000}"/>
    <cellStyle name="Normal 6 8 3 3 5" xfId="11733" xr:uid="{00000000-0005-0000-0000-0000E62D0000}"/>
    <cellStyle name="Normal 6 8 3 3 5 3" xfId="26828" xr:uid="{00000000-0005-0000-0000-0000E0680000}"/>
    <cellStyle name="Normal 6 8 3 3 6" xfId="6712" xr:uid="{00000000-0005-0000-0000-0000491A0000}"/>
    <cellStyle name="Normal 6 8 3 3 6 3" xfId="21811" xr:uid="{00000000-0005-0000-0000-000047550000}"/>
    <cellStyle name="Normal 6 8 3 3 8" xfId="16798" xr:uid="{00000000-0005-0000-0000-0000B2410000}"/>
    <cellStyle name="Normal 6 8 3 4" xfId="2060" xr:uid="{00000000-0005-0000-0000-00001C080000}"/>
    <cellStyle name="Normal 6 8 3 4 2" xfId="3749" xr:uid="{00000000-0005-0000-0000-0000B60E0000}"/>
    <cellStyle name="Normal 6 8 3 4 2 2" xfId="13822" xr:uid="{00000000-0005-0000-0000-00000F360000}"/>
    <cellStyle name="Normal 6 8 3 4 2 2 3" xfId="28917" xr:uid="{00000000-0005-0000-0000-000009710000}"/>
    <cellStyle name="Normal 6 8 3 4 2 3" xfId="8802" xr:uid="{00000000-0005-0000-0000-000073220000}"/>
    <cellStyle name="Normal 6 8 3 4 2 3 3" xfId="23900" xr:uid="{00000000-0005-0000-0000-0000705D0000}"/>
    <cellStyle name="Normal 6 8 3 4 2 5" xfId="18887" xr:uid="{00000000-0005-0000-0000-0000DB490000}"/>
    <cellStyle name="Normal 6 8 3 4 3" xfId="5441" xr:uid="{00000000-0005-0000-0000-000052150000}"/>
    <cellStyle name="Normal 6 8 3 4 3 2" xfId="15493" xr:uid="{00000000-0005-0000-0000-0000963C0000}"/>
    <cellStyle name="Normal 6 8 3 4 3 2 3" xfId="30588" xr:uid="{00000000-0005-0000-0000-000090770000}"/>
    <cellStyle name="Normal 6 8 3 4 3 3" xfId="10473" xr:uid="{00000000-0005-0000-0000-0000FA280000}"/>
    <cellStyle name="Normal 6 8 3 4 3 3 3" xfId="25571" xr:uid="{00000000-0005-0000-0000-0000F7630000}"/>
    <cellStyle name="Normal 6 8 3 4 3 5" xfId="20558" xr:uid="{00000000-0005-0000-0000-000062500000}"/>
    <cellStyle name="Normal 6 8 3 4 4" xfId="12151" xr:uid="{00000000-0005-0000-0000-0000882F0000}"/>
    <cellStyle name="Normal 6 8 3 4 4 3" xfId="27246" xr:uid="{00000000-0005-0000-0000-0000826A0000}"/>
    <cellStyle name="Normal 6 8 3 4 5" xfId="7130" xr:uid="{00000000-0005-0000-0000-0000EB1B0000}"/>
    <cellStyle name="Normal 6 8 3 4 5 3" xfId="22229" xr:uid="{00000000-0005-0000-0000-0000E9560000}"/>
    <cellStyle name="Normal 6 8 3 4 7" xfId="17216" xr:uid="{00000000-0005-0000-0000-000054430000}"/>
    <cellStyle name="Normal 6 8 3 5" xfId="2912" xr:uid="{00000000-0005-0000-0000-0000710B0000}"/>
    <cellStyle name="Normal 6 8 3 5 2" xfId="12986" xr:uid="{00000000-0005-0000-0000-0000CB320000}"/>
    <cellStyle name="Normal 6 8 3 5 2 3" xfId="28081" xr:uid="{00000000-0005-0000-0000-0000C56D0000}"/>
    <cellStyle name="Normal 6 8 3 5 3" xfId="7966" xr:uid="{00000000-0005-0000-0000-00002F1F0000}"/>
    <cellStyle name="Normal 6 8 3 5 3 3" xfId="23064" xr:uid="{00000000-0005-0000-0000-00002C5A0000}"/>
    <cellStyle name="Normal 6 8 3 5 5" xfId="18051" xr:uid="{00000000-0005-0000-0000-000097460000}"/>
    <cellStyle name="Normal 6 8 3 6" xfId="4605" xr:uid="{00000000-0005-0000-0000-00000E120000}"/>
    <cellStyle name="Normal 6 8 3 6 2" xfId="14657" xr:uid="{00000000-0005-0000-0000-000052390000}"/>
    <cellStyle name="Normal 6 8 3 6 2 3" xfId="29752" xr:uid="{00000000-0005-0000-0000-00004C740000}"/>
    <cellStyle name="Normal 6 8 3 6 3" xfId="9637" xr:uid="{00000000-0005-0000-0000-0000B6250000}"/>
    <cellStyle name="Normal 6 8 3 6 3 3" xfId="24735" xr:uid="{00000000-0005-0000-0000-0000B3600000}"/>
    <cellStyle name="Normal 6 8 3 6 5" xfId="19722" xr:uid="{00000000-0005-0000-0000-00001E4D0000}"/>
    <cellStyle name="Normal 6 8 3 7" xfId="11315" xr:uid="{00000000-0005-0000-0000-0000442C0000}"/>
    <cellStyle name="Normal 6 8 3 7 3" xfId="26410" xr:uid="{00000000-0005-0000-0000-00003E670000}"/>
    <cellStyle name="Normal 6 8 3 8" xfId="6294" xr:uid="{00000000-0005-0000-0000-0000A7180000}"/>
    <cellStyle name="Normal 6 8 3 8 3" xfId="21393" xr:uid="{00000000-0005-0000-0000-0000A5530000}"/>
    <cellStyle name="Normal 6 8 4" xfId="1320" xr:uid="{00000000-0005-0000-0000-000038050000}"/>
    <cellStyle name="Normal 6 8 4 2" xfId="1743" xr:uid="{00000000-0005-0000-0000-0000DF060000}"/>
    <cellStyle name="Normal 6 8 4 2 2" xfId="2582" xr:uid="{00000000-0005-0000-0000-0000260A0000}"/>
    <cellStyle name="Normal 6 8 4 2 2 2" xfId="4271" xr:uid="{00000000-0005-0000-0000-0000C0100000}"/>
    <cellStyle name="Normal 6 8 4 2 2 2 2" xfId="14344" xr:uid="{00000000-0005-0000-0000-000019380000}"/>
    <cellStyle name="Normal 6 8 4 2 2 2 2 3" xfId="29439" xr:uid="{00000000-0005-0000-0000-000013730000}"/>
    <cellStyle name="Normal 6 8 4 2 2 2 3" xfId="9324" xr:uid="{00000000-0005-0000-0000-00007D240000}"/>
    <cellStyle name="Normal 6 8 4 2 2 2 3 3" xfId="24422" xr:uid="{00000000-0005-0000-0000-00007A5F0000}"/>
    <cellStyle name="Normal 6 8 4 2 2 2 5" xfId="19409" xr:uid="{00000000-0005-0000-0000-0000E54B0000}"/>
    <cellStyle name="Normal 6 8 4 2 2 3" xfId="5963" xr:uid="{00000000-0005-0000-0000-00005C170000}"/>
    <cellStyle name="Normal 6 8 4 2 2 3 2" xfId="16015" xr:uid="{00000000-0005-0000-0000-0000A03E0000}"/>
    <cellStyle name="Normal 6 8 4 2 2 3 2 3" xfId="31110" xr:uid="{00000000-0005-0000-0000-00009A790000}"/>
    <cellStyle name="Normal 6 8 4 2 2 3 3" xfId="10995" xr:uid="{00000000-0005-0000-0000-0000042B0000}"/>
    <cellStyle name="Normal 6 8 4 2 2 3 3 3" xfId="26093" xr:uid="{00000000-0005-0000-0000-000001660000}"/>
    <cellStyle name="Normal 6 8 4 2 2 3 5" xfId="21080" xr:uid="{00000000-0005-0000-0000-00006C520000}"/>
    <cellStyle name="Normal 6 8 4 2 2 4" xfId="12673" xr:uid="{00000000-0005-0000-0000-000092310000}"/>
    <cellStyle name="Normal 6 8 4 2 2 4 3" xfId="27768" xr:uid="{00000000-0005-0000-0000-00008C6C0000}"/>
    <cellStyle name="Normal 6 8 4 2 2 5" xfId="7652" xr:uid="{00000000-0005-0000-0000-0000F51D0000}"/>
    <cellStyle name="Normal 6 8 4 2 2 5 3" xfId="22751" xr:uid="{00000000-0005-0000-0000-0000F3580000}"/>
    <cellStyle name="Normal 6 8 4 2 2 7" xfId="17738" xr:uid="{00000000-0005-0000-0000-00005E450000}"/>
    <cellStyle name="Normal 6 8 4 2 3" xfId="3434" xr:uid="{00000000-0005-0000-0000-00007B0D0000}"/>
    <cellStyle name="Normal 6 8 4 2 3 2" xfId="13508" xr:uid="{00000000-0005-0000-0000-0000D5340000}"/>
    <cellStyle name="Normal 6 8 4 2 3 2 3" xfId="28603" xr:uid="{00000000-0005-0000-0000-0000CF6F0000}"/>
    <cellStyle name="Normal 6 8 4 2 3 3" xfId="8488" xr:uid="{00000000-0005-0000-0000-000039210000}"/>
    <cellStyle name="Normal 6 8 4 2 3 3 3" xfId="23586" xr:uid="{00000000-0005-0000-0000-0000365C0000}"/>
    <cellStyle name="Normal 6 8 4 2 3 5" xfId="18573" xr:uid="{00000000-0005-0000-0000-0000A1480000}"/>
    <cellStyle name="Normal 6 8 4 2 4" xfId="5127" xr:uid="{00000000-0005-0000-0000-000018140000}"/>
    <cellStyle name="Normal 6 8 4 2 4 2" xfId="15179" xr:uid="{00000000-0005-0000-0000-00005C3B0000}"/>
    <cellStyle name="Normal 6 8 4 2 4 2 3" xfId="30274" xr:uid="{00000000-0005-0000-0000-000056760000}"/>
    <cellStyle name="Normal 6 8 4 2 4 3" xfId="10159" xr:uid="{00000000-0005-0000-0000-0000C0270000}"/>
    <cellStyle name="Normal 6 8 4 2 4 3 3" xfId="25257" xr:uid="{00000000-0005-0000-0000-0000BD620000}"/>
    <cellStyle name="Normal 6 8 4 2 4 5" xfId="20244" xr:uid="{00000000-0005-0000-0000-0000284F0000}"/>
    <cellStyle name="Normal 6 8 4 2 5" xfId="11837" xr:uid="{00000000-0005-0000-0000-00004E2E0000}"/>
    <cellStyle name="Normal 6 8 4 2 5 3" xfId="26932" xr:uid="{00000000-0005-0000-0000-000048690000}"/>
    <cellStyle name="Normal 6 8 4 2 6" xfId="6816" xr:uid="{00000000-0005-0000-0000-0000B11A0000}"/>
    <cellStyle name="Normal 6 8 4 2 6 3" xfId="21915" xr:uid="{00000000-0005-0000-0000-0000AF550000}"/>
    <cellStyle name="Normal 6 8 4 2 8" xfId="16902" xr:uid="{00000000-0005-0000-0000-00001A420000}"/>
    <cellStyle name="Normal 6 8 4 3" xfId="2164" xr:uid="{00000000-0005-0000-0000-000084080000}"/>
    <cellStyle name="Normal 6 8 4 3 2" xfId="3853" xr:uid="{00000000-0005-0000-0000-00001E0F0000}"/>
    <cellStyle name="Normal 6 8 4 3 2 2" xfId="13926" xr:uid="{00000000-0005-0000-0000-000077360000}"/>
    <cellStyle name="Normal 6 8 4 3 2 2 3" xfId="29021" xr:uid="{00000000-0005-0000-0000-000071710000}"/>
    <cellStyle name="Normal 6 8 4 3 2 3" xfId="8906" xr:uid="{00000000-0005-0000-0000-0000DB220000}"/>
    <cellStyle name="Normal 6 8 4 3 2 3 3" xfId="24004" xr:uid="{00000000-0005-0000-0000-0000D85D0000}"/>
    <cellStyle name="Normal 6 8 4 3 2 5" xfId="18991" xr:uid="{00000000-0005-0000-0000-0000434A0000}"/>
    <cellStyle name="Normal 6 8 4 3 3" xfId="5545" xr:uid="{00000000-0005-0000-0000-0000BA150000}"/>
    <cellStyle name="Normal 6 8 4 3 3 2" xfId="15597" xr:uid="{00000000-0005-0000-0000-0000FE3C0000}"/>
    <cellStyle name="Normal 6 8 4 3 3 2 3" xfId="30692" xr:uid="{00000000-0005-0000-0000-0000F8770000}"/>
    <cellStyle name="Normal 6 8 4 3 3 3" xfId="10577" xr:uid="{00000000-0005-0000-0000-000062290000}"/>
    <cellStyle name="Normal 6 8 4 3 3 3 3" xfId="25675" xr:uid="{00000000-0005-0000-0000-00005F640000}"/>
    <cellStyle name="Normal 6 8 4 3 3 5" xfId="20662" xr:uid="{00000000-0005-0000-0000-0000CA500000}"/>
    <cellStyle name="Normal 6 8 4 3 4" xfId="12255" xr:uid="{00000000-0005-0000-0000-0000F02F0000}"/>
    <cellStyle name="Normal 6 8 4 3 4 3" xfId="27350" xr:uid="{00000000-0005-0000-0000-0000EA6A0000}"/>
    <cellStyle name="Normal 6 8 4 3 5" xfId="7234" xr:uid="{00000000-0005-0000-0000-0000531C0000}"/>
    <cellStyle name="Normal 6 8 4 3 5 3" xfId="22333" xr:uid="{00000000-0005-0000-0000-000051570000}"/>
    <cellStyle name="Normal 6 8 4 3 7" xfId="17320" xr:uid="{00000000-0005-0000-0000-0000BC430000}"/>
    <cellStyle name="Normal 6 8 4 4" xfId="3016" xr:uid="{00000000-0005-0000-0000-0000D90B0000}"/>
    <cellStyle name="Normal 6 8 4 4 2" xfId="13090" xr:uid="{00000000-0005-0000-0000-000033330000}"/>
    <cellStyle name="Normal 6 8 4 4 2 3" xfId="28185" xr:uid="{00000000-0005-0000-0000-00002D6E0000}"/>
    <cellStyle name="Normal 6 8 4 4 3" xfId="8070" xr:uid="{00000000-0005-0000-0000-0000971F0000}"/>
    <cellStyle name="Normal 6 8 4 4 3 3" xfId="23168" xr:uid="{00000000-0005-0000-0000-0000945A0000}"/>
    <cellStyle name="Normal 6 8 4 4 5" xfId="18155" xr:uid="{00000000-0005-0000-0000-0000FF460000}"/>
    <cellStyle name="Normal 6 8 4 5" xfId="4709" xr:uid="{00000000-0005-0000-0000-000076120000}"/>
    <cellStyle name="Normal 6 8 4 5 2" xfId="14761" xr:uid="{00000000-0005-0000-0000-0000BA390000}"/>
    <cellStyle name="Normal 6 8 4 5 2 3" xfId="29856" xr:uid="{00000000-0005-0000-0000-0000B4740000}"/>
    <cellStyle name="Normal 6 8 4 5 3" xfId="9741" xr:uid="{00000000-0005-0000-0000-00001E260000}"/>
    <cellStyle name="Normal 6 8 4 5 3 3" xfId="24839" xr:uid="{00000000-0005-0000-0000-00001B610000}"/>
    <cellStyle name="Normal 6 8 4 5 5" xfId="19826" xr:uid="{00000000-0005-0000-0000-0000864D0000}"/>
    <cellStyle name="Normal 6 8 4 6" xfId="11419" xr:uid="{00000000-0005-0000-0000-0000AC2C0000}"/>
    <cellStyle name="Normal 6 8 4 6 3" xfId="26514" xr:uid="{00000000-0005-0000-0000-0000A6670000}"/>
    <cellStyle name="Normal 6 8 4 7" xfId="6398" xr:uid="{00000000-0005-0000-0000-00000F190000}"/>
    <cellStyle name="Normal 6 8 4 7 3" xfId="21497" xr:uid="{00000000-0005-0000-0000-00000D540000}"/>
    <cellStyle name="Normal 6 8 4 9" xfId="16484" xr:uid="{00000000-0005-0000-0000-000078400000}"/>
    <cellStyle name="Normal 6 8 5" xfId="1533" xr:uid="{00000000-0005-0000-0000-00000D060000}"/>
    <cellStyle name="Normal 6 8 5 2" xfId="2374" xr:uid="{00000000-0005-0000-0000-000056090000}"/>
    <cellStyle name="Normal 6 8 5 2 2" xfId="4063" xr:uid="{00000000-0005-0000-0000-0000F00F0000}"/>
    <cellStyle name="Normal 6 8 5 2 2 2" xfId="14136" xr:uid="{00000000-0005-0000-0000-000049370000}"/>
    <cellStyle name="Normal 6 8 5 2 2 2 3" xfId="29231" xr:uid="{00000000-0005-0000-0000-000043720000}"/>
    <cellStyle name="Normal 6 8 5 2 2 3" xfId="9116" xr:uid="{00000000-0005-0000-0000-0000AD230000}"/>
    <cellStyle name="Normal 6 8 5 2 2 3 3" xfId="24214" xr:uid="{00000000-0005-0000-0000-0000AA5E0000}"/>
    <cellStyle name="Normal 6 8 5 2 2 5" xfId="19201" xr:uid="{00000000-0005-0000-0000-0000154B0000}"/>
    <cellStyle name="Normal 6 8 5 2 3" xfId="5755" xr:uid="{00000000-0005-0000-0000-00008C160000}"/>
    <cellStyle name="Normal 6 8 5 2 3 2" xfId="15807" xr:uid="{00000000-0005-0000-0000-0000D03D0000}"/>
    <cellStyle name="Normal 6 8 5 2 3 2 3" xfId="30902" xr:uid="{00000000-0005-0000-0000-0000CA780000}"/>
    <cellStyle name="Normal 6 8 5 2 3 3" xfId="10787" xr:uid="{00000000-0005-0000-0000-0000342A0000}"/>
    <cellStyle name="Normal 6 8 5 2 3 3 3" xfId="25885" xr:uid="{00000000-0005-0000-0000-000031650000}"/>
    <cellStyle name="Normal 6 8 5 2 3 5" xfId="20872" xr:uid="{00000000-0005-0000-0000-00009C510000}"/>
    <cellStyle name="Normal 6 8 5 2 4" xfId="12465" xr:uid="{00000000-0005-0000-0000-0000C2300000}"/>
    <cellStyle name="Normal 6 8 5 2 4 3" xfId="27560" xr:uid="{00000000-0005-0000-0000-0000BC6B0000}"/>
    <cellStyle name="Normal 6 8 5 2 5" xfId="7444" xr:uid="{00000000-0005-0000-0000-0000251D0000}"/>
    <cellStyle name="Normal 6 8 5 2 5 3" xfId="22543" xr:uid="{00000000-0005-0000-0000-000023580000}"/>
    <cellStyle name="Normal 6 8 5 2 7" xfId="17530" xr:uid="{00000000-0005-0000-0000-00008E440000}"/>
    <cellStyle name="Normal 6 8 5 3" xfId="3226" xr:uid="{00000000-0005-0000-0000-0000AB0C0000}"/>
    <cellStyle name="Normal 6 8 5 3 2" xfId="13300" xr:uid="{00000000-0005-0000-0000-000005340000}"/>
    <cellStyle name="Normal 6 8 5 3 2 3" xfId="28395" xr:uid="{00000000-0005-0000-0000-0000FF6E0000}"/>
    <cellStyle name="Normal 6 8 5 3 3" xfId="8280" xr:uid="{00000000-0005-0000-0000-000069200000}"/>
    <cellStyle name="Normal 6 8 5 3 3 3" xfId="23378" xr:uid="{00000000-0005-0000-0000-0000665B0000}"/>
    <cellStyle name="Normal 6 8 5 3 5" xfId="18365" xr:uid="{00000000-0005-0000-0000-0000D1470000}"/>
    <cellStyle name="Normal 6 8 5 4" xfId="4919" xr:uid="{00000000-0005-0000-0000-000048130000}"/>
    <cellStyle name="Normal 6 8 5 4 2" xfId="14971" xr:uid="{00000000-0005-0000-0000-00008C3A0000}"/>
    <cellStyle name="Normal 6 8 5 4 2 3" xfId="30066" xr:uid="{00000000-0005-0000-0000-000086750000}"/>
    <cellStyle name="Normal 6 8 5 4 3" xfId="9951" xr:uid="{00000000-0005-0000-0000-0000F0260000}"/>
    <cellStyle name="Normal 6 8 5 4 3 3" xfId="25049" xr:uid="{00000000-0005-0000-0000-0000ED610000}"/>
    <cellStyle name="Normal 6 8 5 4 5" xfId="20036" xr:uid="{00000000-0005-0000-0000-0000584E0000}"/>
    <cellStyle name="Normal 6 8 5 5" xfId="11629" xr:uid="{00000000-0005-0000-0000-00007E2D0000}"/>
    <cellStyle name="Normal 6 8 5 5 3" xfId="26724" xr:uid="{00000000-0005-0000-0000-000078680000}"/>
    <cellStyle name="Normal 6 8 5 6" xfId="6608" xr:uid="{00000000-0005-0000-0000-0000E1190000}"/>
    <cellStyle name="Normal 6 8 5 6 3" xfId="21707" xr:uid="{00000000-0005-0000-0000-0000DF540000}"/>
    <cellStyle name="Normal 6 8 5 8" xfId="16694" xr:uid="{00000000-0005-0000-0000-00004A410000}"/>
    <cellStyle name="Normal 6 8 6" xfId="1954" xr:uid="{00000000-0005-0000-0000-0000B2070000}"/>
    <cellStyle name="Normal 6 8 6 2" xfId="3645" xr:uid="{00000000-0005-0000-0000-00004E0E0000}"/>
    <cellStyle name="Normal 6 8 6 2 2" xfId="13718" xr:uid="{00000000-0005-0000-0000-0000A7350000}"/>
    <cellStyle name="Normal 6 8 6 2 2 3" xfId="28813" xr:uid="{00000000-0005-0000-0000-0000A1700000}"/>
    <cellStyle name="Normal 6 8 6 2 3" xfId="8698" xr:uid="{00000000-0005-0000-0000-00000B220000}"/>
    <cellStyle name="Normal 6 8 6 2 3 3" xfId="23796" xr:uid="{00000000-0005-0000-0000-0000085D0000}"/>
    <cellStyle name="Normal 6 8 6 2 5" xfId="18783" xr:uid="{00000000-0005-0000-0000-000073490000}"/>
    <cellStyle name="Normal 6 8 6 3" xfId="5337" xr:uid="{00000000-0005-0000-0000-0000EA140000}"/>
    <cellStyle name="Normal 6 8 6 3 2" xfId="15389" xr:uid="{00000000-0005-0000-0000-00002E3C0000}"/>
    <cellStyle name="Normal 6 8 6 3 2 3" xfId="30484" xr:uid="{00000000-0005-0000-0000-000028770000}"/>
    <cellStyle name="Normal 6 8 6 3 3" xfId="10369" xr:uid="{00000000-0005-0000-0000-000092280000}"/>
    <cellStyle name="Normal 6 8 6 3 3 3" xfId="25467" xr:uid="{00000000-0005-0000-0000-00008F630000}"/>
    <cellStyle name="Normal 6 8 6 3 5" xfId="20454" xr:uid="{00000000-0005-0000-0000-0000FA4F0000}"/>
    <cellStyle name="Normal 6 8 6 4" xfId="12047" xr:uid="{00000000-0005-0000-0000-0000202F0000}"/>
    <cellStyle name="Normal 6 8 6 4 3" xfId="27142" xr:uid="{00000000-0005-0000-0000-00001A6A0000}"/>
    <cellStyle name="Normal 6 8 6 5" xfId="7026" xr:uid="{00000000-0005-0000-0000-0000831B0000}"/>
    <cellStyle name="Normal 6 8 6 5 3" xfId="22125" xr:uid="{00000000-0005-0000-0000-000081560000}"/>
    <cellStyle name="Normal 6 8 6 7" xfId="17112" xr:uid="{00000000-0005-0000-0000-0000EC420000}"/>
    <cellStyle name="Normal 6 8 7" xfId="2801" xr:uid="{00000000-0005-0000-0000-0000020B0000}"/>
    <cellStyle name="Normal 6 8 7 2" xfId="12882" xr:uid="{00000000-0005-0000-0000-000063320000}"/>
    <cellStyle name="Normal 6 8 7 2 3" xfId="27977" xr:uid="{00000000-0005-0000-0000-00005D6D0000}"/>
    <cellStyle name="Normal 6 8 7 3" xfId="7861" xr:uid="{00000000-0005-0000-0000-0000C61E0000}"/>
    <cellStyle name="Normal 6 8 7 3 3" xfId="22960" xr:uid="{00000000-0005-0000-0000-0000C4590000}"/>
    <cellStyle name="Normal 6 8 7 5" xfId="17947" xr:uid="{00000000-0005-0000-0000-00002F460000}"/>
    <cellStyle name="Normal 6 8 8" xfId="4497" xr:uid="{00000000-0005-0000-0000-0000A2110000}"/>
    <cellStyle name="Normal 6 8 8 2" xfId="14553" xr:uid="{00000000-0005-0000-0000-0000EA380000}"/>
    <cellStyle name="Normal 6 8 8 2 3" xfId="29648" xr:uid="{00000000-0005-0000-0000-0000E4730000}"/>
    <cellStyle name="Normal 6 8 8 3" xfId="9533" xr:uid="{00000000-0005-0000-0000-00004E250000}"/>
    <cellStyle name="Normal 6 8 8 3 3" xfId="24631" xr:uid="{00000000-0005-0000-0000-00004B600000}"/>
    <cellStyle name="Normal 6 8 8 5" xfId="19618" xr:uid="{00000000-0005-0000-0000-0000B64C0000}"/>
    <cellStyle name="Normal 6 8 9" xfId="11209" xr:uid="{00000000-0005-0000-0000-0000DA2B0000}"/>
    <cellStyle name="Normal 6 8 9 3" xfId="26306" xr:uid="{00000000-0005-0000-0000-0000D6660000}"/>
    <cellStyle name="Normal 6 9" xfId="31366" xr:uid="{F7D6E985-A647-441D-B1B2-6140407FE5A7}"/>
    <cellStyle name="Normal 60" xfId="877" xr:uid="{00000000-0005-0000-0000-00007C030000}"/>
    <cellStyle name="Normal 60 10" xfId="6223" xr:uid="{00000000-0005-0000-0000-000060180000}"/>
    <cellStyle name="Normal 60 10 3" xfId="21324" xr:uid="{00000000-0005-0000-0000-000060530000}"/>
    <cellStyle name="Normal 60 12" xfId="16309" xr:uid="{00000000-0005-0000-0000-0000C93F0000}"/>
    <cellStyle name="Normal 60 2" xfId="1188" xr:uid="{00000000-0005-0000-0000-0000B4040000}"/>
    <cellStyle name="Normal 60 2 11" xfId="16363" xr:uid="{00000000-0005-0000-0000-0000FF3F0000}"/>
    <cellStyle name="Normal 60 2 2" xfId="1296" xr:uid="{00000000-0005-0000-0000-000020050000}"/>
    <cellStyle name="Normal 60 2 2 10" xfId="16467" xr:uid="{00000000-0005-0000-0000-000067400000}"/>
    <cellStyle name="Normal 60 2 2 2" xfId="1513" xr:uid="{00000000-0005-0000-0000-0000F9050000}"/>
    <cellStyle name="Normal 60 2 2 2 2" xfId="1934" xr:uid="{00000000-0005-0000-0000-00009E070000}"/>
    <cellStyle name="Normal 60 2 2 2 2 2" xfId="2773" xr:uid="{00000000-0005-0000-0000-0000E50A0000}"/>
    <cellStyle name="Normal 60 2 2 2 2 2 2" xfId="4462" xr:uid="{00000000-0005-0000-0000-00007F110000}"/>
    <cellStyle name="Normal 60 2 2 2 2 2 2 2" xfId="14535" xr:uid="{00000000-0005-0000-0000-0000D8380000}"/>
    <cellStyle name="Normal 60 2 2 2 2 2 2 2 3" xfId="29630" xr:uid="{00000000-0005-0000-0000-0000D2730000}"/>
    <cellStyle name="Normal 60 2 2 2 2 2 2 3" xfId="9515" xr:uid="{00000000-0005-0000-0000-00003C250000}"/>
    <cellStyle name="Normal 60 2 2 2 2 2 2 3 3" xfId="24613" xr:uid="{00000000-0005-0000-0000-000039600000}"/>
    <cellStyle name="Normal 60 2 2 2 2 2 2 5" xfId="19600" xr:uid="{00000000-0005-0000-0000-0000A44C0000}"/>
    <cellStyle name="Normal 60 2 2 2 2 2 3" xfId="6154" xr:uid="{00000000-0005-0000-0000-00001B180000}"/>
    <cellStyle name="Normal 60 2 2 2 2 2 3 2" xfId="16206" xr:uid="{00000000-0005-0000-0000-00005F3F0000}"/>
    <cellStyle name="Normal 60 2 2 2 2 2 3 3" xfId="11186" xr:uid="{00000000-0005-0000-0000-0000C32B0000}"/>
    <cellStyle name="Normal 60 2 2 2 2 2 3 3 3" xfId="26284" xr:uid="{00000000-0005-0000-0000-0000C0660000}"/>
    <cellStyle name="Normal 60 2 2 2 2 2 3 5" xfId="21271" xr:uid="{00000000-0005-0000-0000-00002B530000}"/>
    <cellStyle name="Normal 60 2 2 2 2 2 4" xfId="12864" xr:uid="{00000000-0005-0000-0000-000051320000}"/>
    <cellStyle name="Normal 60 2 2 2 2 2 4 3" xfId="27959" xr:uid="{00000000-0005-0000-0000-00004B6D0000}"/>
    <cellStyle name="Normal 60 2 2 2 2 2 5" xfId="7843" xr:uid="{00000000-0005-0000-0000-0000B41E0000}"/>
    <cellStyle name="Normal 60 2 2 2 2 2 5 3" xfId="22942" xr:uid="{00000000-0005-0000-0000-0000B2590000}"/>
    <cellStyle name="Normal 60 2 2 2 2 2 7" xfId="17929" xr:uid="{00000000-0005-0000-0000-00001D460000}"/>
    <cellStyle name="Normal 60 2 2 2 2 3" xfId="3625" xr:uid="{00000000-0005-0000-0000-00003A0E0000}"/>
    <cellStyle name="Normal 60 2 2 2 2 3 2" xfId="13699" xr:uid="{00000000-0005-0000-0000-000094350000}"/>
    <cellStyle name="Normal 60 2 2 2 2 3 2 3" xfId="28794" xr:uid="{00000000-0005-0000-0000-00008E700000}"/>
    <cellStyle name="Normal 60 2 2 2 2 3 3" xfId="8679" xr:uid="{00000000-0005-0000-0000-0000F8210000}"/>
    <cellStyle name="Normal 60 2 2 2 2 3 3 3" xfId="23777" xr:uid="{00000000-0005-0000-0000-0000F55C0000}"/>
    <cellStyle name="Normal 60 2 2 2 2 3 5" xfId="18764" xr:uid="{00000000-0005-0000-0000-000060490000}"/>
    <cellStyle name="Normal 60 2 2 2 2 4" xfId="5318" xr:uid="{00000000-0005-0000-0000-0000D7140000}"/>
    <cellStyle name="Normal 60 2 2 2 2 4 2" xfId="15370" xr:uid="{00000000-0005-0000-0000-00001B3C0000}"/>
    <cellStyle name="Normal 60 2 2 2 2 4 2 3" xfId="30465" xr:uid="{00000000-0005-0000-0000-000015770000}"/>
    <cellStyle name="Normal 60 2 2 2 2 4 3" xfId="10350" xr:uid="{00000000-0005-0000-0000-00007F280000}"/>
    <cellStyle name="Normal 60 2 2 2 2 4 3 3" xfId="25448" xr:uid="{00000000-0005-0000-0000-00007C630000}"/>
    <cellStyle name="Normal 60 2 2 2 2 4 5" xfId="20435" xr:uid="{00000000-0005-0000-0000-0000E74F0000}"/>
    <cellStyle name="Normal 60 2 2 2 2 5" xfId="12028" xr:uid="{00000000-0005-0000-0000-00000D2F0000}"/>
    <cellStyle name="Normal 60 2 2 2 2 5 3" xfId="27123" xr:uid="{00000000-0005-0000-0000-0000076A0000}"/>
    <cellStyle name="Normal 60 2 2 2 2 6" xfId="7007" xr:uid="{00000000-0005-0000-0000-0000701B0000}"/>
    <cellStyle name="Normal 60 2 2 2 2 6 3" xfId="22106" xr:uid="{00000000-0005-0000-0000-00006E560000}"/>
    <cellStyle name="Normal 60 2 2 2 2 8" xfId="17093" xr:uid="{00000000-0005-0000-0000-0000D9420000}"/>
    <cellStyle name="Normal 60 2 2 2 3" xfId="2355" xr:uid="{00000000-0005-0000-0000-000043090000}"/>
    <cellStyle name="Normal 60 2 2 2 3 2" xfId="4044" xr:uid="{00000000-0005-0000-0000-0000DD0F0000}"/>
    <cellStyle name="Normal 60 2 2 2 3 2 2" xfId="14117" xr:uid="{00000000-0005-0000-0000-000036370000}"/>
    <cellStyle name="Normal 60 2 2 2 3 2 2 3" xfId="29212" xr:uid="{00000000-0005-0000-0000-000030720000}"/>
    <cellStyle name="Normal 60 2 2 2 3 2 3" xfId="9097" xr:uid="{00000000-0005-0000-0000-00009A230000}"/>
    <cellStyle name="Normal 60 2 2 2 3 2 3 3" xfId="24195" xr:uid="{00000000-0005-0000-0000-0000975E0000}"/>
    <cellStyle name="Normal 60 2 2 2 3 2 5" xfId="19182" xr:uid="{00000000-0005-0000-0000-0000024B0000}"/>
    <cellStyle name="Normal 60 2 2 2 3 3" xfId="5736" xr:uid="{00000000-0005-0000-0000-000079160000}"/>
    <cellStyle name="Normal 60 2 2 2 3 3 2" xfId="15788" xr:uid="{00000000-0005-0000-0000-0000BD3D0000}"/>
    <cellStyle name="Normal 60 2 2 2 3 3 2 3" xfId="30883" xr:uid="{00000000-0005-0000-0000-0000B7780000}"/>
    <cellStyle name="Normal 60 2 2 2 3 3 3" xfId="10768" xr:uid="{00000000-0005-0000-0000-0000212A0000}"/>
    <cellStyle name="Normal 60 2 2 2 3 3 3 3" xfId="25866" xr:uid="{00000000-0005-0000-0000-00001E650000}"/>
    <cellStyle name="Normal 60 2 2 2 3 3 5" xfId="20853" xr:uid="{00000000-0005-0000-0000-000089510000}"/>
    <cellStyle name="Normal 60 2 2 2 3 4" xfId="12446" xr:uid="{00000000-0005-0000-0000-0000AF300000}"/>
    <cellStyle name="Normal 60 2 2 2 3 4 3" xfId="27541" xr:uid="{00000000-0005-0000-0000-0000A96B0000}"/>
    <cellStyle name="Normal 60 2 2 2 3 5" xfId="7425" xr:uid="{00000000-0005-0000-0000-0000121D0000}"/>
    <cellStyle name="Normal 60 2 2 2 3 5 3" xfId="22524" xr:uid="{00000000-0005-0000-0000-000010580000}"/>
    <cellStyle name="Normal 60 2 2 2 3 7" xfId="17511" xr:uid="{00000000-0005-0000-0000-00007B440000}"/>
    <cellStyle name="Normal 60 2 2 2 4" xfId="3207" xr:uid="{00000000-0005-0000-0000-0000980C0000}"/>
    <cellStyle name="Normal 60 2 2 2 4 2" xfId="13281" xr:uid="{00000000-0005-0000-0000-0000F2330000}"/>
    <cellStyle name="Normal 60 2 2 2 4 2 3" xfId="28376" xr:uid="{00000000-0005-0000-0000-0000EC6E0000}"/>
    <cellStyle name="Normal 60 2 2 2 4 3" xfId="8261" xr:uid="{00000000-0005-0000-0000-000056200000}"/>
    <cellStyle name="Normal 60 2 2 2 4 3 3" xfId="23359" xr:uid="{00000000-0005-0000-0000-0000535B0000}"/>
    <cellStyle name="Normal 60 2 2 2 4 5" xfId="18346" xr:uid="{00000000-0005-0000-0000-0000BE470000}"/>
    <cellStyle name="Normal 60 2 2 2 5" xfId="4900" xr:uid="{00000000-0005-0000-0000-000035130000}"/>
    <cellStyle name="Normal 60 2 2 2 5 2" xfId="14952" xr:uid="{00000000-0005-0000-0000-0000793A0000}"/>
    <cellStyle name="Normal 60 2 2 2 5 2 3" xfId="30047" xr:uid="{00000000-0005-0000-0000-000073750000}"/>
    <cellStyle name="Normal 60 2 2 2 5 3" xfId="9932" xr:uid="{00000000-0005-0000-0000-0000DD260000}"/>
    <cellStyle name="Normal 60 2 2 2 5 3 3" xfId="25030" xr:uid="{00000000-0005-0000-0000-0000DA610000}"/>
    <cellStyle name="Normal 60 2 2 2 5 5" xfId="20017" xr:uid="{00000000-0005-0000-0000-0000454E0000}"/>
    <cellStyle name="Normal 60 2 2 2 6" xfId="11610" xr:uid="{00000000-0005-0000-0000-00006B2D0000}"/>
    <cellStyle name="Normal 60 2 2 2 6 3" xfId="26705" xr:uid="{00000000-0005-0000-0000-000065680000}"/>
    <cellStyle name="Normal 60 2 2 2 7" xfId="6589" xr:uid="{00000000-0005-0000-0000-0000CE190000}"/>
    <cellStyle name="Normal 60 2 2 2 7 3" xfId="21688" xr:uid="{00000000-0005-0000-0000-0000CC540000}"/>
    <cellStyle name="Normal 60 2 2 2 9" xfId="16675" xr:uid="{00000000-0005-0000-0000-000037410000}"/>
    <cellStyle name="Normal 60 2 2 3" xfId="1726" xr:uid="{00000000-0005-0000-0000-0000CE060000}"/>
    <cellStyle name="Normal 60 2 2 3 2" xfId="2565" xr:uid="{00000000-0005-0000-0000-0000150A0000}"/>
    <cellStyle name="Normal 60 2 2 3 2 2" xfId="4254" xr:uid="{00000000-0005-0000-0000-0000AF100000}"/>
    <cellStyle name="Normal 60 2 2 3 2 2 2" xfId="14327" xr:uid="{00000000-0005-0000-0000-000008380000}"/>
    <cellStyle name="Normal 60 2 2 3 2 2 2 3" xfId="29422" xr:uid="{00000000-0005-0000-0000-000002730000}"/>
    <cellStyle name="Normal 60 2 2 3 2 2 3" xfId="9307" xr:uid="{00000000-0005-0000-0000-00006C240000}"/>
    <cellStyle name="Normal 60 2 2 3 2 2 3 3" xfId="24405" xr:uid="{00000000-0005-0000-0000-0000695F0000}"/>
    <cellStyle name="Normal 60 2 2 3 2 2 5" xfId="19392" xr:uid="{00000000-0005-0000-0000-0000D44B0000}"/>
    <cellStyle name="Normal 60 2 2 3 2 3" xfId="5946" xr:uid="{00000000-0005-0000-0000-00004B170000}"/>
    <cellStyle name="Normal 60 2 2 3 2 3 2" xfId="15998" xr:uid="{00000000-0005-0000-0000-00008F3E0000}"/>
    <cellStyle name="Normal 60 2 2 3 2 3 2 3" xfId="31093" xr:uid="{00000000-0005-0000-0000-000089790000}"/>
    <cellStyle name="Normal 60 2 2 3 2 3 3" xfId="10978" xr:uid="{00000000-0005-0000-0000-0000F32A0000}"/>
    <cellStyle name="Normal 60 2 2 3 2 3 3 3" xfId="26076" xr:uid="{00000000-0005-0000-0000-0000F0650000}"/>
    <cellStyle name="Normal 60 2 2 3 2 3 5" xfId="21063" xr:uid="{00000000-0005-0000-0000-00005B520000}"/>
    <cellStyle name="Normal 60 2 2 3 2 4" xfId="12656" xr:uid="{00000000-0005-0000-0000-000081310000}"/>
    <cellStyle name="Normal 60 2 2 3 2 4 3" xfId="27751" xr:uid="{00000000-0005-0000-0000-00007B6C0000}"/>
    <cellStyle name="Normal 60 2 2 3 2 5" xfId="7635" xr:uid="{00000000-0005-0000-0000-0000E41D0000}"/>
    <cellStyle name="Normal 60 2 2 3 2 5 3" xfId="22734" xr:uid="{00000000-0005-0000-0000-0000E2580000}"/>
    <cellStyle name="Normal 60 2 2 3 2 7" xfId="17721" xr:uid="{00000000-0005-0000-0000-00004D450000}"/>
    <cellStyle name="Normal 60 2 2 3 3" xfId="3417" xr:uid="{00000000-0005-0000-0000-00006A0D0000}"/>
    <cellStyle name="Normal 60 2 2 3 3 2" xfId="13491" xr:uid="{00000000-0005-0000-0000-0000C4340000}"/>
    <cellStyle name="Normal 60 2 2 3 3 2 3" xfId="28586" xr:uid="{00000000-0005-0000-0000-0000BE6F0000}"/>
    <cellStyle name="Normal 60 2 2 3 3 3" xfId="8471" xr:uid="{00000000-0005-0000-0000-000028210000}"/>
    <cellStyle name="Normal 60 2 2 3 3 3 3" xfId="23569" xr:uid="{00000000-0005-0000-0000-0000255C0000}"/>
    <cellStyle name="Normal 60 2 2 3 3 5" xfId="18556" xr:uid="{00000000-0005-0000-0000-000090480000}"/>
    <cellStyle name="Normal 60 2 2 3 4" xfId="5110" xr:uid="{00000000-0005-0000-0000-000007140000}"/>
    <cellStyle name="Normal 60 2 2 3 4 2" xfId="15162" xr:uid="{00000000-0005-0000-0000-00004B3B0000}"/>
    <cellStyle name="Normal 60 2 2 3 4 2 3" xfId="30257" xr:uid="{00000000-0005-0000-0000-000045760000}"/>
    <cellStyle name="Normal 60 2 2 3 4 3" xfId="10142" xr:uid="{00000000-0005-0000-0000-0000AF270000}"/>
    <cellStyle name="Normal 60 2 2 3 4 3 3" xfId="25240" xr:uid="{00000000-0005-0000-0000-0000AC620000}"/>
    <cellStyle name="Normal 60 2 2 3 4 5" xfId="20227" xr:uid="{00000000-0005-0000-0000-0000174F0000}"/>
    <cellStyle name="Normal 60 2 2 3 5" xfId="11820" xr:uid="{00000000-0005-0000-0000-00003D2E0000}"/>
    <cellStyle name="Normal 60 2 2 3 5 3" xfId="26915" xr:uid="{00000000-0005-0000-0000-000037690000}"/>
    <cellStyle name="Normal 60 2 2 3 6" xfId="6799" xr:uid="{00000000-0005-0000-0000-0000A01A0000}"/>
    <cellStyle name="Normal 60 2 2 3 6 3" xfId="21898" xr:uid="{00000000-0005-0000-0000-00009E550000}"/>
    <cellStyle name="Normal 60 2 2 3 8" xfId="16885" xr:uid="{00000000-0005-0000-0000-000009420000}"/>
    <cellStyle name="Normal 60 2 2 4" xfId="2147" xr:uid="{00000000-0005-0000-0000-000073080000}"/>
    <cellStyle name="Normal 60 2 2 4 2" xfId="3836" xr:uid="{00000000-0005-0000-0000-00000D0F0000}"/>
    <cellStyle name="Normal 60 2 2 4 2 2" xfId="13909" xr:uid="{00000000-0005-0000-0000-000066360000}"/>
    <cellStyle name="Normal 60 2 2 4 2 2 3" xfId="29004" xr:uid="{00000000-0005-0000-0000-000060710000}"/>
    <cellStyle name="Normal 60 2 2 4 2 3" xfId="8889" xr:uid="{00000000-0005-0000-0000-0000CA220000}"/>
    <cellStyle name="Normal 60 2 2 4 2 3 3" xfId="23987" xr:uid="{00000000-0005-0000-0000-0000C75D0000}"/>
    <cellStyle name="Normal 60 2 2 4 2 5" xfId="18974" xr:uid="{00000000-0005-0000-0000-0000324A0000}"/>
    <cellStyle name="Normal 60 2 2 4 3" xfId="5528" xr:uid="{00000000-0005-0000-0000-0000A9150000}"/>
    <cellStyle name="Normal 60 2 2 4 3 2" xfId="15580" xr:uid="{00000000-0005-0000-0000-0000ED3C0000}"/>
    <cellStyle name="Normal 60 2 2 4 3 2 3" xfId="30675" xr:uid="{00000000-0005-0000-0000-0000E7770000}"/>
    <cellStyle name="Normal 60 2 2 4 3 3" xfId="10560" xr:uid="{00000000-0005-0000-0000-000051290000}"/>
    <cellStyle name="Normal 60 2 2 4 3 3 3" xfId="25658" xr:uid="{00000000-0005-0000-0000-00004E640000}"/>
    <cellStyle name="Normal 60 2 2 4 3 5" xfId="20645" xr:uid="{00000000-0005-0000-0000-0000B9500000}"/>
    <cellStyle name="Normal 60 2 2 4 4" xfId="12238" xr:uid="{00000000-0005-0000-0000-0000DF2F0000}"/>
    <cellStyle name="Normal 60 2 2 4 4 3" xfId="27333" xr:uid="{00000000-0005-0000-0000-0000D96A0000}"/>
    <cellStyle name="Normal 60 2 2 4 5" xfId="7217" xr:uid="{00000000-0005-0000-0000-0000421C0000}"/>
    <cellStyle name="Normal 60 2 2 4 5 3" xfId="22316" xr:uid="{00000000-0005-0000-0000-000040570000}"/>
    <cellStyle name="Normal 60 2 2 4 7" xfId="17303" xr:uid="{00000000-0005-0000-0000-0000AB430000}"/>
    <cellStyle name="Normal 60 2 2 5" xfId="2999" xr:uid="{00000000-0005-0000-0000-0000C80B0000}"/>
    <cellStyle name="Normal 60 2 2 5 2" xfId="13073" xr:uid="{00000000-0005-0000-0000-000022330000}"/>
    <cellStyle name="Normal 60 2 2 5 2 3" xfId="28168" xr:uid="{00000000-0005-0000-0000-00001C6E0000}"/>
    <cellStyle name="Normal 60 2 2 5 3" xfId="8053" xr:uid="{00000000-0005-0000-0000-0000861F0000}"/>
    <cellStyle name="Normal 60 2 2 5 3 3" xfId="23151" xr:uid="{00000000-0005-0000-0000-0000835A0000}"/>
    <cellStyle name="Normal 60 2 2 5 5" xfId="18138" xr:uid="{00000000-0005-0000-0000-0000EE460000}"/>
    <cellStyle name="Normal 60 2 2 6" xfId="4692" xr:uid="{00000000-0005-0000-0000-000065120000}"/>
    <cellStyle name="Normal 60 2 2 6 2" xfId="14744" xr:uid="{00000000-0005-0000-0000-0000A9390000}"/>
    <cellStyle name="Normal 60 2 2 6 2 3" xfId="29839" xr:uid="{00000000-0005-0000-0000-0000A3740000}"/>
    <cellStyle name="Normal 60 2 2 6 3" xfId="9724" xr:uid="{00000000-0005-0000-0000-00000D260000}"/>
    <cellStyle name="Normal 60 2 2 6 3 3" xfId="24822" xr:uid="{00000000-0005-0000-0000-00000A610000}"/>
    <cellStyle name="Normal 60 2 2 6 5" xfId="19809" xr:uid="{00000000-0005-0000-0000-0000754D0000}"/>
    <cellStyle name="Normal 60 2 2 7" xfId="11402" xr:uid="{00000000-0005-0000-0000-00009B2C0000}"/>
    <cellStyle name="Normal 60 2 2 7 3" xfId="26497" xr:uid="{00000000-0005-0000-0000-000095670000}"/>
    <cellStyle name="Normal 60 2 2 8" xfId="6381" xr:uid="{00000000-0005-0000-0000-0000FE180000}"/>
    <cellStyle name="Normal 60 2 2 8 3" xfId="21480" xr:uid="{00000000-0005-0000-0000-0000FC530000}"/>
    <cellStyle name="Normal 60 2 3" xfId="1409" xr:uid="{00000000-0005-0000-0000-000091050000}"/>
    <cellStyle name="Normal 60 2 3 2" xfId="1830" xr:uid="{00000000-0005-0000-0000-000036070000}"/>
    <cellStyle name="Normal 60 2 3 2 2" xfId="2669" xr:uid="{00000000-0005-0000-0000-00007D0A0000}"/>
    <cellStyle name="Normal 60 2 3 2 2 2" xfId="4358" xr:uid="{00000000-0005-0000-0000-000017110000}"/>
    <cellStyle name="Normal 60 2 3 2 2 2 2" xfId="14431" xr:uid="{00000000-0005-0000-0000-000070380000}"/>
    <cellStyle name="Normal 60 2 3 2 2 2 2 3" xfId="29526" xr:uid="{00000000-0005-0000-0000-00006A730000}"/>
    <cellStyle name="Normal 60 2 3 2 2 2 3" xfId="9411" xr:uid="{00000000-0005-0000-0000-0000D4240000}"/>
    <cellStyle name="Normal 60 2 3 2 2 2 3 3" xfId="24509" xr:uid="{00000000-0005-0000-0000-0000D15F0000}"/>
    <cellStyle name="Normal 60 2 3 2 2 2 5" xfId="19496" xr:uid="{00000000-0005-0000-0000-00003C4C0000}"/>
    <cellStyle name="Normal 60 2 3 2 2 3" xfId="6050" xr:uid="{00000000-0005-0000-0000-0000B3170000}"/>
    <cellStyle name="Normal 60 2 3 2 2 3 2" xfId="16102" xr:uid="{00000000-0005-0000-0000-0000F73E0000}"/>
    <cellStyle name="Normal 60 2 3 2 2 3 2 3" xfId="31197" xr:uid="{00000000-0005-0000-0000-0000F1790000}"/>
    <cellStyle name="Normal 60 2 3 2 2 3 3" xfId="11082" xr:uid="{00000000-0005-0000-0000-00005B2B0000}"/>
    <cellStyle name="Normal 60 2 3 2 2 3 3 3" xfId="26180" xr:uid="{00000000-0005-0000-0000-000058660000}"/>
    <cellStyle name="Normal 60 2 3 2 2 3 5" xfId="21167" xr:uid="{00000000-0005-0000-0000-0000C3520000}"/>
    <cellStyle name="Normal 60 2 3 2 2 4" xfId="12760" xr:uid="{00000000-0005-0000-0000-0000E9310000}"/>
    <cellStyle name="Normal 60 2 3 2 2 4 3" xfId="27855" xr:uid="{00000000-0005-0000-0000-0000E36C0000}"/>
    <cellStyle name="Normal 60 2 3 2 2 5" xfId="7739" xr:uid="{00000000-0005-0000-0000-00004C1E0000}"/>
    <cellStyle name="Normal 60 2 3 2 2 5 3" xfId="22838" xr:uid="{00000000-0005-0000-0000-00004A590000}"/>
    <cellStyle name="Normal 60 2 3 2 2 7" xfId="17825" xr:uid="{00000000-0005-0000-0000-0000B5450000}"/>
    <cellStyle name="Normal 60 2 3 2 3" xfId="3521" xr:uid="{00000000-0005-0000-0000-0000D20D0000}"/>
    <cellStyle name="Normal 60 2 3 2 3 2" xfId="13595" xr:uid="{00000000-0005-0000-0000-00002C350000}"/>
    <cellStyle name="Normal 60 2 3 2 3 2 3" xfId="28690" xr:uid="{00000000-0005-0000-0000-000026700000}"/>
    <cellStyle name="Normal 60 2 3 2 3 3" xfId="8575" xr:uid="{00000000-0005-0000-0000-000090210000}"/>
    <cellStyle name="Normal 60 2 3 2 3 3 3" xfId="23673" xr:uid="{00000000-0005-0000-0000-00008D5C0000}"/>
    <cellStyle name="Normal 60 2 3 2 3 5" xfId="18660" xr:uid="{00000000-0005-0000-0000-0000F8480000}"/>
    <cellStyle name="Normal 60 2 3 2 4" xfId="5214" xr:uid="{00000000-0005-0000-0000-00006F140000}"/>
    <cellStyle name="Normal 60 2 3 2 4 2" xfId="15266" xr:uid="{00000000-0005-0000-0000-0000B33B0000}"/>
    <cellStyle name="Normal 60 2 3 2 4 2 3" xfId="30361" xr:uid="{00000000-0005-0000-0000-0000AD760000}"/>
    <cellStyle name="Normal 60 2 3 2 4 3" xfId="10246" xr:uid="{00000000-0005-0000-0000-000017280000}"/>
    <cellStyle name="Normal 60 2 3 2 4 3 3" xfId="25344" xr:uid="{00000000-0005-0000-0000-000014630000}"/>
    <cellStyle name="Normal 60 2 3 2 4 5" xfId="20331" xr:uid="{00000000-0005-0000-0000-00007F4F0000}"/>
    <cellStyle name="Normal 60 2 3 2 5" xfId="11924" xr:uid="{00000000-0005-0000-0000-0000A52E0000}"/>
    <cellStyle name="Normal 60 2 3 2 5 3" xfId="27019" xr:uid="{00000000-0005-0000-0000-00009F690000}"/>
    <cellStyle name="Normal 60 2 3 2 6" xfId="6903" xr:uid="{00000000-0005-0000-0000-0000081B0000}"/>
    <cellStyle name="Normal 60 2 3 2 6 3" xfId="22002" xr:uid="{00000000-0005-0000-0000-000006560000}"/>
    <cellStyle name="Normal 60 2 3 2 8" xfId="16989" xr:uid="{00000000-0005-0000-0000-000071420000}"/>
    <cellStyle name="Normal 60 2 3 3" xfId="2251" xr:uid="{00000000-0005-0000-0000-0000DB080000}"/>
    <cellStyle name="Normal 60 2 3 3 2" xfId="3940" xr:uid="{00000000-0005-0000-0000-0000750F0000}"/>
    <cellStyle name="Normal 60 2 3 3 2 2" xfId="14013" xr:uid="{00000000-0005-0000-0000-0000CE360000}"/>
    <cellStyle name="Normal 60 2 3 3 2 2 3" xfId="29108" xr:uid="{00000000-0005-0000-0000-0000C8710000}"/>
    <cellStyle name="Normal 60 2 3 3 2 3" xfId="8993" xr:uid="{00000000-0005-0000-0000-000032230000}"/>
    <cellStyle name="Normal 60 2 3 3 2 3 3" xfId="24091" xr:uid="{00000000-0005-0000-0000-00002F5E0000}"/>
    <cellStyle name="Normal 60 2 3 3 2 5" xfId="19078" xr:uid="{00000000-0005-0000-0000-00009A4A0000}"/>
    <cellStyle name="Normal 60 2 3 3 3" xfId="5632" xr:uid="{00000000-0005-0000-0000-000011160000}"/>
    <cellStyle name="Normal 60 2 3 3 3 2" xfId="15684" xr:uid="{00000000-0005-0000-0000-0000553D0000}"/>
    <cellStyle name="Normal 60 2 3 3 3 2 3" xfId="30779" xr:uid="{00000000-0005-0000-0000-00004F780000}"/>
    <cellStyle name="Normal 60 2 3 3 3 3" xfId="10664" xr:uid="{00000000-0005-0000-0000-0000B9290000}"/>
    <cellStyle name="Normal 60 2 3 3 3 3 3" xfId="25762" xr:uid="{00000000-0005-0000-0000-0000B6640000}"/>
    <cellStyle name="Normal 60 2 3 3 3 5" xfId="20749" xr:uid="{00000000-0005-0000-0000-000021510000}"/>
    <cellStyle name="Normal 60 2 3 3 4" xfId="12342" xr:uid="{00000000-0005-0000-0000-000047300000}"/>
    <cellStyle name="Normal 60 2 3 3 4 3" xfId="27437" xr:uid="{00000000-0005-0000-0000-0000416B0000}"/>
    <cellStyle name="Normal 60 2 3 3 5" xfId="7321" xr:uid="{00000000-0005-0000-0000-0000AA1C0000}"/>
    <cellStyle name="Normal 60 2 3 3 5 3" xfId="22420" xr:uid="{00000000-0005-0000-0000-0000A8570000}"/>
    <cellStyle name="Normal 60 2 3 3 7" xfId="17407" xr:uid="{00000000-0005-0000-0000-000013440000}"/>
    <cellStyle name="Normal 60 2 3 4" xfId="3103" xr:uid="{00000000-0005-0000-0000-0000300C0000}"/>
    <cellStyle name="Normal 60 2 3 4 2" xfId="13177" xr:uid="{00000000-0005-0000-0000-00008A330000}"/>
    <cellStyle name="Normal 60 2 3 4 2 3" xfId="28272" xr:uid="{00000000-0005-0000-0000-0000846E0000}"/>
    <cellStyle name="Normal 60 2 3 4 3" xfId="8157" xr:uid="{00000000-0005-0000-0000-0000EE1F0000}"/>
    <cellStyle name="Normal 60 2 3 4 3 3" xfId="23255" xr:uid="{00000000-0005-0000-0000-0000EB5A0000}"/>
    <cellStyle name="Normal 60 2 3 4 5" xfId="18242" xr:uid="{00000000-0005-0000-0000-000056470000}"/>
    <cellStyle name="Normal 60 2 3 5" xfId="4796" xr:uid="{00000000-0005-0000-0000-0000CD120000}"/>
    <cellStyle name="Normal 60 2 3 5 2" xfId="14848" xr:uid="{00000000-0005-0000-0000-0000113A0000}"/>
    <cellStyle name="Normal 60 2 3 5 2 3" xfId="29943" xr:uid="{00000000-0005-0000-0000-00000B750000}"/>
    <cellStyle name="Normal 60 2 3 5 3" xfId="9828" xr:uid="{00000000-0005-0000-0000-000075260000}"/>
    <cellStyle name="Normal 60 2 3 5 3 3" xfId="24926" xr:uid="{00000000-0005-0000-0000-000072610000}"/>
    <cellStyle name="Normal 60 2 3 5 5" xfId="19913" xr:uid="{00000000-0005-0000-0000-0000DD4D0000}"/>
    <cellStyle name="Normal 60 2 3 6" xfId="11506" xr:uid="{00000000-0005-0000-0000-0000032D0000}"/>
    <cellStyle name="Normal 60 2 3 6 3" xfId="26601" xr:uid="{00000000-0005-0000-0000-0000FD670000}"/>
    <cellStyle name="Normal 60 2 3 7" xfId="6485" xr:uid="{00000000-0005-0000-0000-000066190000}"/>
    <cellStyle name="Normal 60 2 3 7 3" xfId="21584" xr:uid="{00000000-0005-0000-0000-000064540000}"/>
    <cellStyle name="Normal 60 2 3 9" xfId="16571" xr:uid="{00000000-0005-0000-0000-0000CF400000}"/>
    <cellStyle name="Normal 60 2 4" xfId="1622" xr:uid="{00000000-0005-0000-0000-000066060000}"/>
    <cellStyle name="Normal 60 2 4 2" xfId="2461" xr:uid="{00000000-0005-0000-0000-0000AD090000}"/>
    <cellStyle name="Normal 60 2 4 2 2" xfId="4150" xr:uid="{00000000-0005-0000-0000-000047100000}"/>
    <cellStyle name="Normal 60 2 4 2 2 2" xfId="14223" xr:uid="{00000000-0005-0000-0000-0000A0370000}"/>
    <cellStyle name="Normal 60 2 4 2 2 2 3" xfId="29318" xr:uid="{00000000-0005-0000-0000-00009A720000}"/>
    <cellStyle name="Normal 60 2 4 2 2 3" xfId="9203" xr:uid="{00000000-0005-0000-0000-000004240000}"/>
    <cellStyle name="Normal 60 2 4 2 2 3 3" xfId="24301" xr:uid="{00000000-0005-0000-0000-0000015F0000}"/>
    <cellStyle name="Normal 60 2 4 2 2 5" xfId="19288" xr:uid="{00000000-0005-0000-0000-00006C4B0000}"/>
    <cellStyle name="Normal 60 2 4 2 3" xfId="5842" xr:uid="{00000000-0005-0000-0000-0000E3160000}"/>
    <cellStyle name="Normal 60 2 4 2 3 2" xfId="15894" xr:uid="{00000000-0005-0000-0000-0000273E0000}"/>
    <cellStyle name="Normal 60 2 4 2 3 2 3" xfId="30989" xr:uid="{00000000-0005-0000-0000-000021790000}"/>
    <cellStyle name="Normal 60 2 4 2 3 3" xfId="10874" xr:uid="{00000000-0005-0000-0000-00008B2A0000}"/>
    <cellStyle name="Normal 60 2 4 2 3 3 3" xfId="25972" xr:uid="{00000000-0005-0000-0000-000088650000}"/>
    <cellStyle name="Normal 60 2 4 2 3 5" xfId="20959" xr:uid="{00000000-0005-0000-0000-0000F3510000}"/>
    <cellStyle name="Normal 60 2 4 2 4" xfId="12552" xr:uid="{00000000-0005-0000-0000-000019310000}"/>
    <cellStyle name="Normal 60 2 4 2 4 3" xfId="27647" xr:uid="{00000000-0005-0000-0000-0000136C0000}"/>
    <cellStyle name="Normal 60 2 4 2 5" xfId="7531" xr:uid="{00000000-0005-0000-0000-00007C1D0000}"/>
    <cellStyle name="Normal 60 2 4 2 5 3" xfId="22630" xr:uid="{00000000-0005-0000-0000-00007A580000}"/>
    <cellStyle name="Normal 60 2 4 2 7" xfId="17617" xr:uid="{00000000-0005-0000-0000-0000E5440000}"/>
    <cellStyle name="Normal 60 2 4 3" xfId="3313" xr:uid="{00000000-0005-0000-0000-0000020D0000}"/>
    <cellStyle name="Normal 60 2 4 3 2" xfId="13387" xr:uid="{00000000-0005-0000-0000-00005C340000}"/>
    <cellStyle name="Normal 60 2 4 3 2 3" xfId="28482" xr:uid="{00000000-0005-0000-0000-0000566F0000}"/>
    <cellStyle name="Normal 60 2 4 3 3" xfId="8367" xr:uid="{00000000-0005-0000-0000-0000C0200000}"/>
    <cellStyle name="Normal 60 2 4 3 3 3" xfId="23465" xr:uid="{00000000-0005-0000-0000-0000BD5B0000}"/>
    <cellStyle name="Normal 60 2 4 3 5" xfId="18452" xr:uid="{00000000-0005-0000-0000-000028480000}"/>
    <cellStyle name="Normal 60 2 4 4" xfId="5006" xr:uid="{00000000-0005-0000-0000-00009F130000}"/>
    <cellStyle name="Normal 60 2 4 4 2" xfId="15058" xr:uid="{00000000-0005-0000-0000-0000E33A0000}"/>
    <cellStyle name="Normal 60 2 4 4 2 3" xfId="30153" xr:uid="{00000000-0005-0000-0000-0000DD750000}"/>
    <cellStyle name="Normal 60 2 4 4 3" xfId="10038" xr:uid="{00000000-0005-0000-0000-000047270000}"/>
    <cellStyle name="Normal 60 2 4 4 3 3" xfId="25136" xr:uid="{00000000-0005-0000-0000-000044620000}"/>
    <cellStyle name="Normal 60 2 4 4 5" xfId="20123" xr:uid="{00000000-0005-0000-0000-0000AF4E0000}"/>
    <cellStyle name="Normal 60 2 4 5" xfId="11716" xr:uid="{00000000-0005-0000-0000-0000D52D0000}"/>
    <cellStyle name="Normal 60 2 4 5 3" xfId="26811" xr:uid="{00000000-0005-0000-0000-0000CF680000}"/>
    <cellStyle name="Normal 60 2 4 6" xfId="6695" xr:uid="{00000000-0005-0000-0000-0000381A0000}"/>
    <cellStyle name="Normal 60 2 4 6 3" xfId="21794" xr:uid="{00000000-0005-0000-0000-000036550000}"/>
    <cellStyle name="Normal 60 2 4 8" xfId="16781" xr:uid="{00000000-0005-0000-0000-0000A1410000}"/>
    <cellStyle name="Normal 60 2 5" xfId="2043" xr:uid="{00000000-0005-0000-0000-00000B080000}"/>
    <cellStyle name="Normal 60 2 5 2" xfId="3732" xr:uid="{00000000-0005-0000-0000-0000A50E0000}"/>
    <cellStyle name="Normal 60 2 5 2 2" xfId="13805" xr:uid="{00000000-0005-0000-0000-0000FE350000}"/>
    <cellStyle name="Normal 60 2 5 2 2 3" xfId="28900" xr:uid="{00000000-0005-0000-0000-0000F8700000}"/>
    <cellStyle name="Normal 60 2 5 2 3" xfId="8785" xr:uid="{00000000-0005-0000-0000-000062220000}"/>
    <cellStyle name="Normal 60 2 5 2 3 3" xfId="23883" xr:uid="{00000000-0005-0000-0000-00005F5D0000}"/>
    <cellStyle name="Normal 60 2 5 2 5" xfId="18870" xr:uid="{00000000-0005-0000-0000-0000CA490000}"/>
    <cellStyle name="Normal 60 2 5 3" xfId="5424" xr:uid="{00000000-0005-0000-0000-000041150000}"/>
    <cellStyle name="Normal 60 2 5 3 2" xfId="15476" xr:uid="{00000000-0005-0000-0000-0000853C0000}"/>
    <cellStyle name="Normal 60 2 5 3 2 3" xfId="30571" xr:uid="{00000000-0005-0000-0000-00007F770000}"/>
    <cellStyle name="Normal 60 2 5 3 3" xfId="10456" xr:uid="{00000000-0005-0000-0000-0000E9280000}"/>
    <cellStyle name="Normal 60 2 5 3 3 3" xfId="25554" xr:uid="{00000000-0005-0000-0000-0000E6630000}"/>
    <cellStyle name="Normal 60 2 5 3 5" xfId="20541" xr:uid="{00000000-0005-0000-0000-000051500000}"/>
    <cellStyle name="Normal 60 2 5 4" xfId="12134" xr:uid="{00000000-0005-0000-0000-0000772F0000}"/>
    <cellStyle name="Normal 60 2 5 4 3" xfId="27229" xr:uid="{00000000-0005-0000-0000-0000716A0000}"/>
    <cellStyle name="Normal 60 2 5 5" xfId="7113" xr:uid="{00000000-0005-0000-0000-0000DA1B0000}"/>
    <cellStyle name="Normal 60 2 5 5 3" xfId="22212" xr:uid="{00000000-0005-0000-0000-0000D8560000}"/>
    <cellStyle name="Normal 60 2 5 7" xfId="17199" xr:uid="{00000000-0005-0000-0000-000043430000}"/>
    <cellStyle name="Normal 60 2 6" xfId="2895" xr:uid="{00000000-0005-0000-0000-0000600B0000}"/>
    <cellStyle name="Normal 60 2 6 2" xfId="12969" xr:uid="{00000000-0005-0000-0000-0000BA320000}"/>
    <cellStyle name="Normal 60 2 6 2 3" xfId="28064" xr:uid="{00000000-0005-0000-0000-0000B46D0000}"/>
    <cellStyle name="Normal 60 2 6 3" xfId="7949" xr:uid="{00000000-0005-0000-0000-00001E1F0000}"/>
    <cellStyle name="Normal 60 2 6 3 3" xfId="23047" xr:uid="{00000000-0005-0000-0000-00001B5A0000}"/>
    <cellStyle name="Normal 60 2 6 5" xfId="18034" xr:uid="{00000000-0005-0000-0000-000086460000}"/>
    <cellStyle name="Normal 60 2 7" xfId="4588" xr:uid="{00000000-0005-0000-0000-0000FD110000}"/>
    <cellStyle name="Normal 60 2 7 2" xfId="14640" xr:uid="{00000000-0005-0000-0000-000041390000}"/>
    <cellStyle name="Normal 60 2 7 2 3" xfId="29735" xr:uid="{00000000-0005-0000-0000-00003B740000}"/>
    <cellStyle name="Normal 60 2 7 3" xfId="9620" xr:uid="{00000000-0005-0000-0000-0000A5250000}"/>
    <cellStyle name="Normal 60 2 7 3 3" xfId="24718" xr:uid="{00000000-0005-0000-0000-0000A2600000}"/>
    <cellStyle name="Normal 60 2 7 5" xfId="19705" xr:uid="{00000000-0005-0000-0000-00000D4D0000}"/>
    <cellStyle name="Normal 60 2 8" xfId="11298" xr:uid="{00000000-0005-0000-0000-0000332C0000}"/>
    <cellStyle name="Normal 60 2 8 3" xfId="26393" xr:uid="{00000000-0005-0000-0000-00002D670000}"/>
    <cellStyle name="Normal 60 2 9" xfId="6277" xr:uid="{00000000-0005-0000-0000-000096180000}"/>
    <cellStyle name="Normal 60 2 9 3" xfId="21376" xr:uid="{00000000-0005-0000-0000-000094530000}"/>
    <cellStyle name="Normal 60 3" xfId="1242" xr:uid="{00000000-0005-0000-0000-0000EA040000}"/>
    <cellStyle name="Normal 60 3 10" xfId="16415" xr:uid="{00000000-0005-0000-0000-000033400000}"/>
    <cellStyle name="Normal 60 3 2" xfId="1461" xr:uid="{00000000-0005-0000-0000-0000C5050000}"/>
    <cellStyle name="Normal 60 3 2 2" xfId="1882" xr:uid="{00000000-0005-0000-0000-00006A070000}"/>
    <cellStyle name="Normal 60 3 2 2 2" xfId="2721" xr:uid="{00000000-0005-0000-0000-0000B10A0000}"/>
    <cellStyle name="Normal 60 3 2 2 2 2" xfId="4410" xr:uid="{00000000-0005-0000-0000-00004B110000}"/>
    <cellStyle name="Normal 60 3 2 2 2 2 2" xfId="14483" xr:uid="{00000000-0005-0000-0000-0000A4380000}"/>
    <cellStyle name="Normal 60 3 2 2 2 2 2 3" xfId="29578" xr:uid="{00000000-0005-0000-0000-00009E730000}"/>
    <cellStyle name="Normal 60 3 2 2 2 2 3" xfId="9463" xr:uid="{00000000-0005-0000-0000-000008250000}"/>
    <cellStyle name="Normal 60 3 2 2 2 2 3 3" xfId="24561" xr:uid="{00000000-0005-0000-0000-000005600000}"/>
    <cellStyle name="Normal 60 3 2 2 2 2 5" xfId="19548" xr:uid="{00000000-0005-0000-0000-0000704C0000}"/>
    <cellStyle name="Normal 60 3 2 2 2 3" xfId="6102" xr:uid="{00000000-0005-0000-0000-0000E7170000}"/>
    <cellStyle name="Normal 60 3 2 2 2 3 2" xfId="16154" xr:uid="{00000000-0005-0000-0000-00002B3F0000}"/>
    <cellStyle name="Normal 60 3 2 2 2 3 2 3" xfId="31249" xr:uid="{00000000-0005-0000-0000-0000257A0000}"/>
    <cellStyle name="Normal 60 3 2 2 2 3 3" xfId="11134" xr:uid="{00000000-0005-0000-0000-00008F2B0000}"/>
    <cellStyle name="Normal 60 3 2 2 2 3 3 3" xfId="26232" xr:uid="{00000000-0005-0000-0000-00008C660000}"/>
    <cellStyle name="Normal 60 3 2 2 2 3 5" xfId="21219" xr:uid="{00000000-0005-0000-0000-0000F7520000}"/>
    <cellStyle name="Normal 60 3 2 2 2 4" xfId="12812" xr:uid="{00000000-0005-0000-0000-00001D320000}"/>
    <cellStyle name="Normal 60 3 2 2 2 4 3" xfId="27907" xr:uid="{00000000-0005-0000-0000-0000176D0000}"/>
    <cellStyle name="Normal 60 3 2 2 2 5" xfId="7791" xr:uid="{00000000-0005-0000-0000-0000801E0000}"/>
    <cellStyle name="Normal 60 3 2 2 2 5 3" xfId="22890" xr:uid="{00000000-0005-0000-0000-00007E590000}"/>
    <cellStyle name="Normal 60 3 2 2 2 7" xfId="17877" xr:uid="{00000000-0005-0000-0000-0000E9450000}"/>
    <cellStyle name="Normal 60 3 2 2 3" xfId="3573" xr:uid="{00000000-0005-0000-0000-0000060E0000}"/>
    <cellStyle name="Normal 60 3 2 2 3 2" xfId="13647" xr:uid="{00000000-0005-0000-0000-000060350000}"/>
    <cellStyle name="Normal 60 3 2 2 3 2 3" xfId="28742" xr:uid="{00000000-0005-0000-0000-00005A700000}"/>
    <cellStyle name="Normal 60 3 2 2 3 3" xfId="8627" xr:uid="{00000000-0005-0000-0000-0000C4210000}"/>
    <cellStyle name="Normal 60 3 2 2 3 3 3" xfId="23725" xr:uid="{00000000-0005-0000-0000-0000C15C0000}"/>
    <cellStyle name="Normal 60 3 2 2 3 5" xfId="18712" xr:uid="{00000000-0005-0000-0000-00002C490000}"/>
    <cellStyle name="Normal 60 3 2 2 4" xfId="5266" xr:uid="{00000000-0005-0000-0000-0000A3140000}"/>
    <cellStyle name="Normal 60 3 2 2 4 2" xfId="15318" xr:uid="{00000000-0005-0000-0000-0000E73B0000}"/>
    <cellStyle name="Normal 60 3 2 2 4 2 3" xfId="30413" xr:uid="{00000000-0005-0000-0000-0000E1760000}"/>
    <cellStyle name="Normal 60 3 2 2 4 3" xfId="10298" xr:uid="{00000000-0005-0000-0000-00004B280000}"/>
    <cellStyle name="Normal 60 3 2 2 4 3 3" xfId="25396" xr:uid="{00000000-0005-0000-0000-000048630000}"/>
    <cellStyle name="Normal 60 3 2 2 4 5" xfId="20383" xr:uid="{00000000-0005-0000-0000-0000B34F0000}"/>
    <cellStyle name="Normal 60 3 2 2 5" xfId="11976" xr:uid="{00000000-0005-0000-0000-0000D92E0000}"/>
    <cellStyle name="Normal 60 3 2 2 5 3" xfId="27071" xr:uid="{00000000-0005-0000-0000-0000D3690000}"/>
    <cellStyle name="Normal 60 3 2 2 6" xfId="6955" xr:uid="{00000000-0005-0000-0000-00003C1B0000}"/>
    <cellStyle name="Normal 60 3 2 2 6 3" xfId="22054" xr:uid="{00000000-0005-0000-0000-00003A560000}"/>
    <cellStyle name="Normal 60 3 2 2 8" xfId="17041" xr:uid="{00000000-0005-0000-0000-0000A5420000}"/>
    <cellStyle name="Normal 60 3 2 3" xfId="2303" xr:uid="{00000000-0005-0000-0000-00000F090000}"/>
    <cellStyle name="Normal 60 3 2 3 2" xfId="3992" xr:uid="{00000000-0005-0000-0000-0000A90F0000}"/>
    <cellStyle name="Normal 60 3 2 3 2 2" xfId="14065" xr:uid="{00000000-0005-0000-0000-000002370000}"/>
    <cellStyle name="Normal 60 3 2 3 2 2 3" xfId="29160" xr:uid="{00000000-0005-0000-0000-0000FC710000}"/>
    <cellStyle name="Normal 60 3 2 3 2 3" xfId="9045" xr:uid="{00000000-0005-0000-0000-000066230000}"/>
    <cellStyle name="Normal 60 3 2 3 2 3 3" xfId="24143" xr:uid="{00000000-0005-0000-0000-0000635E0000}"/>
    <cellStyle name="Normal 60 3 2 3 2 5" xfId="19130" xr:uid="{00000000-0005-0000-0000-0000CE4A0000}"/>
    <cellStyle name="Normal 60 3 2 3 3" xfId="5684" xr:uid="{00000000-0005-0000-0000-000045160000}"/>
    <cellStyle name="Normal 60 3 2 3 3 2" xfId="15736" xr:uid="{00000000-0005-0000-0000-0000893D0000}"/>
    <cellStyle name="Normal 60 3 2 3 3 2 3" xfId="30831" xr:uid="{00000000-0005-0000-0000-000083780000}"/>
    <cellStyle name="Normal 60 3 2 3 3 3" xfId="10716" xr:uid="{00000000-0005-0000-0000-0000ED290000}"/>
    <cellStyle name="Normal 60 3 2 3 3 3 3" xfId="25814" xr:uid="{00000000-0005-0000-0000-0000EA640000}"/>
    <cellStyle name="Normal 60 3 2 3 3 5" xfId="20801" xr:uid="{00000000-0005-0000-0000-000055510000}"/>
    <cellStyle name="Normal 60 3 2 3 4" xfId="12394" xr:uid="{00000000-0005-0000-0000-00007B300000}"/>
    <cellStyle name="Normal 60 3 2 3 4 3" xfId="27489" xr:uid="{00000000-0005-0000-0000-0000756B0000}"/>
    <cellStyle name="Normal 60 3 2 3 5" xfId="7373" xr:uid="{00000000-0005-0000-0000-0000DE1C0000}"/>
    <cellStyle name="Normal 60 3 2 3 5 3" xfId="22472" xr:uid="{00000000-0005-0000-0000-0000DC570000}"/>
    <cellStyle name="Normal 60 3 2 3 7" xfId="17459" xr:uid="{00000000-0005-0000-0000-000047440000}"/>
    <cellStyle name="Normal 60 3 2 4" xfId="3155" xr:uid="{00000000-0005-0000-0000-0000640C0000}"/>
    <cellStyle name="Normal 60 3 2 4 2" xfId="13229" xr:uid="{00000000-0005-0000-0000-0000BE330000}"/>
    <cellStyle name="Normal 60 3 2 4 2 3" xfId="28324" xr:uid="{00000000-0005-0000-0000-0000B86E0000}"/>
    <cellStyle name="Normal 60 3 2 4 3" xfId="8209" xr:uid="{00000000-0005-0000-0000-000022200000}"/>
    <cellStyle name="Normal 60 3 2 4 3 3" xfId="23307" xr:uid="{00000000-0005-0000-0000-00001F5B0000}"/>
    <cellStyle name="Normal 60 3 2 4 5" xfId="18294" xr:uid="{00000000-0005-0000-0000-00008A470000}"/>
    <cellStyle name="Normal 60 3 2 5" xfId="4848" xr:uid="{00000000-0005-0000-0000-000001130000}"/>
    <cellStyle name="Normal 60 3 2 5 2" xfId="14900" xr:uid="{00000000-0005-0000-0000-0000453A0000}"/>
    <cellStyle name="Normal 60 3 2 5 2 3" xfId="29995" xr:uid="{00000000-0005-0000-0000-00003F750000}"/>
    <cellStyle name="Normal 60 3 2 5 3" xfId="9880" xr:uid="{00000000-0005-0000-0000-0000A9260000}"/>
    <cellStyle name="Normal 60 3 2 5 3 3" xfId="24978" xr:uid="{00000000-0005-0000-0000-0000A6610000}"/>
    <cellStyle name="Normal 60 3 2 5 5" xfId="19965" xr:uid="{00000000-0005-0000-0000-0000114E0000}"/>
    <cellStyle name="Normal 60 3 2 6" xfId="11558" xr:uid="{00000000-0005-0000-0000-0000372D0000}"/>
    <cellStyle name="Normal 60 3 2 6 3" xfId="26653" xr:uid="{00000000-0005-0000-0000-000031680000}"/>
    <cellStyle name="Normal 60 3 2 7" xfId="6537" xr:uid="{00000000-0005-0000-0000-00009A190000}"/>
    <cellStyle name="Normal 60 3 2 7 3" xfId="21636" xr:uid="{00000000-0005-0000-0000-000098540000}"/>
    <cellStyle name="Normal 60 3 2 9" xfId="16623" xr:uid="{00000000-0005-0000-0000-000003410000}"/>
    <cellStyle name="Normal 60 3 3" xfId="1674" xr:uid="{00000000-0005-0000-0000-00009A060000}"/>
    <cellStyle name="Normal 60 3 3 2" xfId="2513" xr:uid="{00000000-0005-0000-0000-0000E1090000}"/>
    <cellStyle name="Normal 60 3 3 2 2" xfId="4202" xr:uid="{00000000-0005-0000-0000-00007B100000}"/>
    <cellStyle name="Normal 60 3 3 2 2 2" xfId="14275" xr:uid="{00000000-0005-0000-0000-0000D4370000}"/>
    <cellStyle name="Normal 60 3 3 2 2 2 3" xfId="29370" xr:uid="{00000000-0005-0000-0000-0000CE720000}"/>
    <cellStyle name="Normal 60 3 3 2 2 3" xfId="9255" xr:uid="{00000000-0005-0000-0000-000038240000}"/>
    <cellStyle name="Normal 60 3 3 2 2 3 3" xfId="24353" xr:uid="{00000000-0005-0000-0000-0000355F0000}"/>
    <cellStyle name="Normal 60 3 3 2 2 5" xfId="19340" xr:uid="{00000000-0005-0000-0000-0000A04B0000}"/>
    <cellStyle name="Normal 60 3 3 2 3" xfId="5894" xr:uid="{00000000-0005-0000-0000-000017170000}"/>
    <cellStyle name="Normal 60 3 3 2 3 2" xfId="15946" xr:uid="{00000000-0005-0000-0000-00005B3E0000}"/>
    <cellStyle name="Normal 60 3 3 2 3 2 3" xfId="31041" xr:uid="{00000000-0005-0000-0000-000055790000}"/>
    <cellStyle name="Normal 60 3 3 2 3 3" xfId="10926" xr:uid="{00000000-0005-0000-0000-0000BF2A0000}"/>
    <cellStyle name="Normal 60 3 3 2 3 3 3" xfId="26024" xr:uid="{00000000-0005-0000-0000-0000BC650000}"/>
    <cellStyle name="Normal 60 3 3 2 3 5" xfId="21011" xr:uid="{00000000-0005-0000-0000-000027520000}"/>
    <cellStyle name="Normal 60 3 3 2 4" xfId="12604" xr:uid="{00000000-0005-0000-0000-00004D310000}"/>
    <cellStyle name="Normal 60 3 3 2 4 3" xfId="27699" xr:uid="{00000000-0005-0000-0000-0000476C0000}"/>
    <cellStyle name="Normal 60 3 3 2 5" xfId="7583" xr:uid="{00000000-0005-0000-0000-0000B01D0000}"/>
    <cellStyle name="Normal 60 3 3 2 5 3" xfId="22682" xr:uid="{00000000-0005-0000-0000-0000AE580000}"/>
    <cellStyle name="Normal 60 3 3 2 7" xfId="17669" xr:uid="{00000000-0005-0000-0000-000019450000}"/>
    <cellStyle name="Normal 60 3 3 3" xfId="3365" xr:uid="{00000000-0005-0000-0000-0000360D0000}"/>
    <cellStyle name="Normal 60 3 3 3 2" xfId="13439" xr:uid="{00000000-0005-0000-0000-000090340000}"/>
    <cellStyle name="Normal 60 3 3 3 2 3" xfId="28534" xr:uid="{00000000-0005-0000-0000-00008A6F0000}"/>
    <cellStyle name="Normal 60 3 3 3 3" xfId="8419" xr:uid="{00000000-0005-0000-0000-0000F4200000}"/>
    <cellStyle name="Normal 60 3 3 3 3 3" xfId="23517" xr:uid="{00000000-0005-0000-0000-0000F15B0000}"/>
    <cellStyle name="Normal 60 3 3 3 5" xfId="18504" xr:uid="{00000000-0005-0000-0000-00005C480000}"/>
    <cellStyle name="Normal 60 3 3 4" xfId="5058" xr:uid="{00000000-0005-0000-0000-0000D3130000}"/>
    <cellStyle name="Normal 60 3 3 4 2" xfId="15110" xr:uid="{00000000-0005-0000-0000-0000173B0000}"/>
    <cellStyle name="Normal 60 3 3 4 2 3" xfId="30205" xr:uid="{00000000-0005-0000-0000-000011760000}"/>
    <cellStyle name="Normal 60 3 3 4 3" xfId="10090" xr:uid="{00000000-0005-0000-0000-00007B270000}"/>
    <cellStyle name="Normal 60 3 3 4 3 3" xfId="25188" xr:uid="{00000000-0005-0000-0000-000078620000}"/>
    <cellStyle name="Normal 60 3 3 4 5" xfId="20175" xr:uid="{00000000-0005-0000-0000-0000E34E0000}"/>
    <cellStyle name="Normal 60 3 3 5" xfId="11768" xr:uid="{00000000-0005-0000-0000-0000092E0000}"/>
    <cellStyle name="Normal 60 3 3 5 3" xfId="26863" xr:uid="{00000000-0005-0000-0000-000003690000}"/>
    <cellStyle name="Normal 60 3 3 6" xfId="6747" xr:uid="{00000000-0005-0000-0000-00006C1A0000}"/>
    <cellStyle name="Normal 60 3 3 6 3" xfId="21846" xr:uid="{00000000-0005-0000-0000-00006A550000}"/>
    <cellStyle name="Normal 60 3 3 8" xfId="16833" xr:uid="{00000000-0005-0000-0000-0000D5410000}"/>
    <cellStyle name="Normal 60 3 4" xfId="2095" xr:uid="{00000000-0005-0000-0000-00003F080000}"/>
    <cellStyle name="Normal 60 3 4 2" xfId="3784" xr:uid="{00000000-0005-0000-0000-0000D90E0000}"/>
    <cellStyle name="Normal 60 3 4 2 2" xfId="13857" xr:uid="{00000000-0005-0000-0000-000032360000}"/>
    <cellStyle name="Normal 60 3 4 2 2 3" xfId="28952" xr:uid="{00000000-0005-0000-0000-00002C710000}"/>
    <cellStyle name="Normal 60 3 4 2 3" xfId="8837" xr:uid="{00000000-0005-0000-0000-000096220000}"/>
    <cellStyle name="Normal 60 3 4 2 3 3" xfId="23935" xr:uid="{00000000-0005-0000-0000-0000935D0000}"/>
    <cellStyle name="Normal 60 3 4 2 5" xfId="18922" xr:uid="{00000000-0005-0000-0000-0000FE490000}"/>
    <cellStyle name="Normal 60 3 4 3" xfId="5476" xr:uid="{00000000-0005-0000-0000-000075150000}"/>
    <cellStyle name="Normal 60 3 4 3 2" xfId="15528" xr:uid="{00000000-0005-0000-0000-0000B93C0000}"/>
    <cellStyle name="Normal 60 3 4 3 2 3" xfId="30623" xr:uid="{00000000-0005-0000-0000-0000B3770000}"/>
    <cellStyle name="Normal 60 3 4 3 3" xfId="10508" xr:uid="{00000000-0005-0000-0000-00001D290000}"/>
    <cellStyle name="Normal 60 3 4 3 3 3" xfId="25606" xr:uid="{00000000-0005-0000-0000-00001A640000}"/>
    <cellStyle name="Normal 60 3 4 3 5" xfId="20593" xr:uid="{00000000-0005-0000-0000-000085500000}"/>
    <cellStyle name="Normal 60 3 4 4" xfId="12186" xr:uid="{00000000-0005-0000-0000-0000AB2F0000}"/>
    <cellStyle name="Normal 60 3 4 4 3" xfId="27281" xr:uid="{00000000-0005-0000-0000-0000A56A0000}"/>
    <cellStyle name="Normal 60 3 4 5" xfId="7165" xr:uid="{00000000-0005-0000-0000-00000E1C0000}"/>
    <cellStyle name="Normal 60 3 4 5 3" xfId="22264" xr:uid="{00000000-0005-0000-0000-00000C570000}"/>
    <cellStyle name="Normal 60 3 4 7" xfId="17251" xr:uid="{00000000-0005-0000-0000-000077430000}"/>
    <cellStyle name="Normal 60 3 5" xfId="2947" xr:uid="{00000000-0005-0000-0000-0000940B0000}"/>
    <cellStyle name="Normal 60 3 5 2" xfId="13021" xr:uid="{00000000-0005-0000-0000-0000EE320000}"/>
    <cellStyle name="Normal 60 3 5 2 3" xfId="28116" xr:uid="{00000000-0005-0000-0000-0000E86D0000}"/>
    <cellStyle name="Normal 60 3 5 3" xfId="8001" xr:uid="{00000000-0005-0000-0000-0000521F0000}"/>
    <cellStyle name="Normal 60 3 5 3 3" xfId="23099" xr:uid="{00000000-0005-0000-0000-00004F5A0000}"/>
    <cellStyle name="Normal 60 3 5 5" xfId="18086" xr:uid="{00000000-0005-0000-0000-0000BA460000}"/>
    <cellStyle name="Normal 60 3 6" xfId="4640" xr:uid="{00000000-0005-0000-0000-000031120000}"/>
    <cellStyle name="Normal 60 3 6 2" xfId="14692" xr:uid="{00000000-0005-0000-0000-000075390000}"/>
    <cellStyle name="Normal 60 3 6 2 3" xfId="29787" xr:uid="{00000000-0005-0000-0000-00006F740000}"/>
    <cellStyle name="Normal 60 3 6 3" xfId="9672" xr:uid="{00000000-0005-0000-0000-0000D9250000}"/>
    <cellStyle name="Normal 60 3 6 3 3" xfId="24770" xr:uid="{00000000-0005-0000-0000-0000D6600000}"/>
    <cellStyle name="Normal 60 3 6 5" xfId="19757" xr:uid="{00000000-0005-0000-0000-0000414D0000}"/>
    <cellStyle name="Normal 60 3 7" xfId="11350" xr:uid="{00000000-0005-0000-0000-0000672C0000}"/>
    <cellStyle name="Normal 60 3 7 3" xfId="26445" xr:uid="{00000000-0005-0000-0000-000061670000}"/>
    <cellStyle name="Normal 60 3 8" xfId="6329" xr:uid="{00000000-0005-0000-0000-0000CA180000}"/>
    <cellStyle name="Normal 60 3 8 3" xfId="21428" xr:uid="{00000000-0005-0000-0000-0000C8530000}"/>
    <cellStyle name="Normal 60 4" xfId="1355" xr:uid="{00000000-0005-0000-0000-00005B050000}"/>
    <cellStyle name="Normal 60 4 2" xfId="1778" xr:uid="{00000000-0005-0000-0000-000002070000}"/>
    <cellStyle name="Normal 60 4 2 2" xfId="2617" xr:uid="{00000000-0005-0000-0000-0000490A0000}"/>
    <cellStyle name="Normal 60 4 2 2 2" xfId="4306" xr:uid="{00000000-0005-0000-0000-0000E3100000}"/>
    <cellStyle name="Normal 60 4 2 2 2 2" xfId="14379" xr:uid="{00000000-0005-0000-0000-00003C380000}"/>
    <cellStyle name="Normal 60 4 2 2 2 2 3" xfId="29474" xr:uid="{00000000-0005-0000-0000-000036730000}"/>
    <cellStyle name="Normal 60 4 2 2 2 3" xfId="9359" xr:uid="{00000000-0005-0000-0000-0000A0240000}"/>
    <cellStyle name="Normal 60 4 2 2 2 3 3" xfId="24457" xr:uid="{00000000-0005-0000-0000-00009D5F0000}"/>
    <cellStyle name="Normal 60 4 2 2 2 5" xfId="19444" xr:uid="{00000000-0005-0000-0000-0000084C0000}"/>
    <cellStyle name="Normal 60 4 2 2 3" xfId="5998" xr:uid="{00000000-0005-0000-0000-00007F170000}"/>
    <cellStyle name="Normal 60 4 2 2 3 2" xfId="16050" xr:uid="{00000000-0005-0000-0000-0000C33E0000}"/>
    <cellStyle name="Normal 60 4 2 2 3 2 3" xfId="31145" xr:uid="{00000000-0005-0000-0000-0000BD790000}"/>
    <cellStyle name="Normal 60 4 2 2 3 3" xfId="11030" xr:uid="{00000000-0005-0000-0000-0000272B0000}"/>
    <cellStyle name="Normal 60 4 2 2 3 3 3" xfId="26128" xr:uid="{00000000-0005-0000-0000-000024660000}"/>
    <cellStyle name="Normal 60 4 2 2 3 5" xfId="21115" xr:uid="{00000000-0005-0000-0000-00008F520000}"/>
    <cellStyle name="Normal 60 4 2 2 4" xfId="12708" xr:uid="{00000000-0005-0000-0000-0000B5310000}"/>
    <cellStyle name="Normal 60 4 2 2 4 3" xfId="27803" xr:uid="{00000000-0005-0000-0000-0000AF6C0000}"/>
    <cellStyle name="Normal 60 4 2 2 5" xfId="7687" xr:uid="{00000000-0005-0000-0000-0000181E0000}"/>
    <cellStyle name="Normal 60 4 2 2 5 3" xfId="22786" xr:uid="{00000000-0005-0000-0000-000016590000}"/>
    <cellStyle name="Normal 60 4 2 2 7" xfId="17773" xr:uid="{00000000-0005-0000-0000-000081450000}"/>
    <cellStyle name="Normal 60 4 2 3" xfId="3469" xr:uid="{00000000-0005-0000-0000-00009E0D0000}"/>
    <cellStyle name="Normal 60 4 2 3 2" xfId="13543" xr:uid="{00000000-0005-0000-0000-0000F8340000}"/>
    <cellStyle name="Normal 60 4 2 3 2 3" xfId="28638" xr:uid="{00000000-0005-0000-0000-0000F26F0000}"/>
    <cellStyle name="Normal 60 4 2 3 3" xfId="8523" xr:uid="{00000000-0005-0000-0000-00005C210000}"/>
    <cellStyle name="Normal 60 4 2 3 3 3" xfId="23621" xr:uid="{00000000-0005-0000-0000-0000595C0000}"/>
    <cellStyle name="Normal 60 4 2 3 5" xfId="18608" xr:uid="{00000000-0005-0000-0000-0000C4480000}"/>
    <cellStyle name="Normal 60 4 2 4" xfId="5162" xr:uid="{00000000-0005-0000-0000-00003B140000}"/>
    <cellStyle name="Normal 60 4 2 4 2" xfId="15214" xr:uid="{00000000-0005-0000-0000-00007F3B0000}"/>
    <cellStyle name="Normal 60 4 2 4 2 3" xfId="30309" xr:uid="{00000000-0005-0000-0000-000079760000}"/>
    <cellStyle name="Normal 60 4 2 4 3" xfId="10194" xr:uid="{00000000-0005-0000-0000-0000E3270000}"/>
    <cellStyle name="Normal 60 4 2 4 3 3" xfId="25292" xr:uid="{00000000-0005-0000-0000-0000E0620000}"/>
    <cellStyle name="Normal 60 4 2 4 5" xfId="20279" xr:uid="{00000000-0005-0000-0000-00004B4F0000}"/>
    <cellStyle name="Normal 60 4 2 5" xfId="11872" xr:uid="{00000000-0005-0000-0000-0000712E0000}"/>
    <cellStyle name="Normal 60 4 2 5 3" xfId="26967" xr:uid="{00000000-0005-0000-0000-00006B690000}"/>
    <cellStyle name="Normal 60 4 2 6" xfId="6851" xr:uid="{00000000-0005-0000-0000-0000D41A0000}"/>
    <cellStyle name="Normal 60 4 2 6 3" xfId="21950" xr:uid="{00000000-0005-0000-0000-0000D2550000}"/>
    <cellStyle name="Normal 60 4 2 8" xfId="16937" xr:uid="{00000000-0005-0000-0000-00003D420000}"/>
    <cellStyle name="Normal 60 4 3" xfId="2199" xr:uid="{00000000-0005-0000-0000-0000A7080000}"/>
    <cellStyle name="Normal 60 4 3 2" xfId="3888" xr:uid="{00000000-0005-0000-0000-0000410F0000}"/>
    <cellStyle name="Normal 60 4 3 2 2" xfId="13961" xr:uid="{00000000-0005-0000-0000-00009A360000}"/>
    <cellStyle name="Normal 60 4 3 2 2 3" xfId="29056" xr:uid="{00000000-0005-0000-0000-000094710000}"/>
    <cellStyle name="Normal 60 4 3 2 3" xfId="8941" xr:uid="{00000000-0005-0000-0000-0000FE220000}"/>
    <cellStyle name="Normal 60 4 3 2 3 3" xfId="24039" xr:uid="{00000000-0005-0000-0000-0000FB5D0000}"/>
    <cellStyle name="Normal 60 4 3 2 5" xfId="19026" xr:uid="{00000000-0005-0000-0000-0000664A0000}"/>
    <cellStyle name="Normal 60 4 3 3" xfId="5580" xr:uid="{00000000-0005-0000-0000-0000DD150000}"/>
    <cellStyle name="Normal 60 4 3 3 2" xfId="15632" xr:uid="{00000000-0005-0000-0000-0000213D0000}"/>
    <cellStyle name="Normal 60 4 3 3 2 3" xfId="30727" xr:uid="{00000000-0005-0000-0000-00001B780000}"/>
    <cellStyle name="Normal 60 4 3 3 3" xfId="10612" xr:uid="{00000000-0005-0000-0000-000085290000}"/>
    <cellStyle name="Normal 60 4 3 3 3 3" xfId="25710" xr:uid="{00000000-0005-0000-0000-000082640000}"/>
    <cellStyle name="Normal 60 4 3 3 5" xfId="20697" xr:uid="{00000000-0005-0000-0000-0000ED500000}"/>
    <cellStyle name="Normal 60 4 3 4" xfId="12290" xr:uid="{00000000-0005-0000-0000-000013300000}"/>
    <cellStyle name="Normal 60 4 3 4 3" xfId="27385" xr:uid="{00000000-0005-0000-0000-00000D6B0000}"/>
    <cellStyle name="Normal 60 4 3 5" xfId="7269" xr:uid="{00000000-0005-0000-0000-0000761C0000}"/>
    <cellStyle name="Normal 60 4 3 5 3" xfId="22368" xr:uid="{00000000-0005-0000-0000-000074570000}"/>
    <cellStyle name="Normal 60 4 3 7" xfId="17355" xr:uid="{00000000-0005-0000-0000-0000DF430000}"/>
    <cellStyle name="Normal 60 4 4" xfId="3051" xr:uid="{00000000-0005-0000-0000-0000FC0B0000}"/>
    <cellStyle name="Normal 60 4 4 2" xfId="13125" xr:uid="{00000000-0005-0000-0000-000056330000}"/>
    <cellStyle name="Normal 60 4 4 2 3" xfId="28220" xr:uid="{00000000-0005-0000-0000-0000506E0000}"/>
    <cellStyle name="Normal 60 4 4 3" xfId="8105" xr:uid="{00000000-0005-0000-0000-0000BA1F0000}"/>
    <cellStyle name="Normal 60 4 4 3 3" xfId="23203" xr:uid="{00000000-0005-0000-0000-0000B75A0000}"/>
    <cellStyle name="Normal 60 4 4 5" xfId="18190" xr:uid="{00000000-0005-0000-0000-000022470000}"/>
    <cellStyle name="Normal 60 4 5" xfId="4744" xr:uid="{00000000-0005-0000-0000-000099120000}"/>
    <cellStyle name="Normal 60 4 5 2" xfId="14796" xr:uid="{00000000-0005-0000-0000-0000DD390000}"/>
    <cellStyle name="Normal 60 4 5 2 3" xfId="29891" xr:uid="{00000000-0005-0000-0000-0000D7740000}"/>
    <cellStyle name="Normal 60 4 5 3" xfId="9776" xr:uid="{00000000-0005-0000-0000-000041260000}"/>
    <cellStyle name="Normal 60 4 5 3 3" xfId="24874" xr:uid="{00000000-0005-0000-0000-00003E610000}"/>
    <cellStyle name="Normal 60 4 5 5" xfId="19861" xr:uid="{00000000-0005-0000-0000-0000A94D0000}"/>
    <cellStyle name="Normal 60 4 6" xfId="11454" xr:uid="{00000000-0005-0000-0000-0000CF2C0000}"/>
    <cellStyle name="Normal 60 4 6 3" xfId="26549" xr:uid="{00000000-0005-0000-0000-0000C9670000}"/>
    <cellStyle name="Normal 60 4 7" xfId="6433" xr:uid="{00000000-0005-0000-0000-000032190000}"/>
    <cellStyle name="Normal 60 4 7 3" xfId="21532" xr:uid="{00000000-0005-0000-0000-000030540000}"/>
    <cellStyle name="Normal 60 4 9" xfId="16519" xr:uid="{00000000-0005-0000-0000-00009B400000}"/>
    <cellStyle name="Normal 60 5" xfId="1568" xr:uid="{00000000-0005-0000-0000-000030060000}"/>
    <cellStyle name="Normal 60 5 2" xfId="2409" xr:uid="{00000000-0005-0000-0000-000079090000}"/>
    <cellStyle name="Normal 60 5 2 2" xfId="4098" xr:uid="{00000000-0005-0000-0000-000013100000}"/>
    <cellStyle name="Normal 60 5 2 2 2" xfId="14171" xr:uid="{00000000-0005-0000-0000-00006C370000}"/>
    <cellStyle name="Normal 60 5 2 2 2 3" xfId="29266" xr:uid="{00000000-0005-0000-0000-000066720000}"/>
    <cellStyle name="Normal 60 5 2 2 3" xfId="9151" xr:uid="{00000000-0005-0000-0000-0000D0230000}"/>
    <cellStyle name="Normal 60 5 2 2 3 3" xfId="24249" xr:uid="{00000000-0005-0000-0000-0000CD5E0000}"/>
    <cellStyle name="Normal 60 5 2 2 5" xfId="19236" xr:uid="{00000000-0005-0000-0000-0000384B0000}"/>
    <cellStyle name="Normal 60 5 2 3" xfId="5790" xr:uid="{00000000-0005-0000-0000-0000AF160000}"/>
    <cellStyle name="Normal 60 5 2 3 2" xfId="15842" xr:uid="{00000000-0005-0000-0000-0000F33D0000}"/>
    <cellStyle name="Normal 60 5 2 3 2 3" xfId="30937" xr:uid="{00000000-0005-0000-0000-0000ED780000}"/>
    <cellStyle name="Normal 60 5 2 3 3" xfId="10822" xr:uid="{00000000-0005-0000-0000-0000572A0000}"/>
    <cellStyle name="Normal 60 5 2 3 3 3" xfId="25920" xr:uid="{00000000-0005-0000-0000-000054650000}"/>
    <cellStyle name="Normal 60 5 2 3 5" xfId="20907" xr:uid="{00000000-0005-0000-0000-0000BF510000}"/>
    <cellStyle name="Normal 60 5 2 4" xfId="12500" xr:uid="{00000000-0005-0000-0000-0000E5300000}"/>
    <cellStyle name="Normal 60 5 2 4 3" xfId="27595" xr:uid="{00000000-0005-0000-0000-0000DF6B0000}"/>
    <cellStyle name="Normal 60 5 2 5" xfId="7479" xr:uid="{00000000-0005-0000-0000-0000481D0000}"/>
    <cellStyle name="Normal 60 5 2 5 3" xfId="22578" xr:uid="{00000000-0005-0000-0000-000046580000}"/>
    <cellStyle name="Normal 60 5 2 7" xfId="17565" xr:uid="{00000000-0005-0000-0000-0000B1440000}"/>
    <cellStyle name="Normal 60 5 3" xfId="3261" xr:uid="{00000000-0005-0000-0000-0000CE0C0000}"/>
    <cellStyle name="Normal 60 5 3 2" xfId="13335" xr:uid="{00000000-0005-0000-0000-000028340000}"/>
    <cellStyle name="Normal 60 5 3 2 3" xfId="28430" xr:uid="{00000000-0005-0000-0000-0000226F0000}"/>
    <cellStyle name="Normal 60 5 3 3" xfId="8315" xr:uid="{00000000-0005-0000-0000-00008C200000}"/>
    <cellStyle name="Normal 60 5 3 3 3" xfId="23413" xr:uid="{00000000-0005-0000-0000-0000895B0000}"/>
    <cellStyle name="Normal 60 5 3 5" xfId="18400" xr:uid="{00000000-0005-0000-0000-0000F4470000}"/>
    <cellStyle name="Normal 60 5 4" xfId="4954" xr:uid="{00000000-0005-0000-0000-00006B130000}"/>
    <cellStyle name="Normal 60 5 4 2" xfId="15006" xr:uid="{00000000-0005-0000-0000-0000AF3A0000}"/>
    <cellStyle name="Normal 60 5 4 2 3" xfId="30101" xr:uid="{00000000-0005-0000-0000-0000A9750000}"/>
    <cellStyle name="Normal 60 5 4 3" xfId="9986" xr:uid="{00000000-0005-0000-0000-000013270000}"/>
    <cellStyle name="Normal 60 5 4 3 3" xfId="25084" xr:uid="{00000000-0005-0000-0000-000010620000}"/>
    <cellStyle name="Normal 60 5 4 5" xfId="20071" xr:uid="{00000000-0005-0000-0000-00007B4E0000}"/>
    <cellStyle name="Normal 60 5 5" xfId="11664" xr:uid="{00000000-0005-0000-0000-0000A12D0000}"/>
    <cellStyle name="Normal 60 5 5 3" xfId="26759" xr:uid="{00000000-0005-0000-0000-00009B680000}"/>
    <cellStyle name="Normal 60 5 6" xfId="6643" xr:uid="{00000000-0005-0000-0000-0000041A0000}"/>
    <cellStyle name="Normal 60 5 6 3" xfId="21742" xr:uid="{00000000-0005-0000-0000-000002550000}"/>
    <cellStyle name="Normal 60 5 8" xfId="16729" xr:uid="{00000000-0005-0000-0000-00006D410000}"/>
    <cellStyle name="Normal 60 6" xfId="1989" xr:uid="{00000000-0005-0000-0000-0000D5070000}"/>
    <cellStyle name="Normal 60 6 2" xfId="3680" xr:uid="{00000000-0005-0000-0000-0000710E0000}"/>
    <cellStyle name="Normal 60 6 2 2" xfId="13753" xr:uid="{00000000-0005-0000-0000-0000CA350000}"/>
    <cellStyle name="Normal 60 6 2 2 3" xfId="28848" xr:uid="{00000000-0005-0000-0000-0000C4700000}"/>
    <cellStyle name="Normal 60 6 2 3" xfId="8733" xr:uid="{00000000-0005-0000-0000-00002E220000}"/>
    <cellStyle name="Normal 60 6 2 3 3" xfId="23831" xr:uid="{00000000-0005-0000-0000-00002B5D0000}"/>
    <cellStyle name="Normal 60 6 2 5" xfId="18818" xr:uid="{00000000-0005-0000-0000-000096490000}"/>
    <cellStyle name="Normal 60 6 3" xfId="5372" xr:uid="{00000000-0005-0000-0000-00000D150000}"/>
    <cellStyle name="Normal 60 6 3 2" xfId="15424" xr:uid="{00000000-0005-0000-0000-0000513C0000}"/>
    <cellStyle name="Normal 60 6 3 2 3" xfId="30519" xr:uid="{00000000-0005-0000-0000-00004B770000}"/>
    <cellStyle name="Normal 60 6 3 3" xfId="10404" xr:uid="{00000000-0005-0000-0000-0000B5280000}"/>
    <cellStyle name="Normal 60 6 3 3 3" xfId="25502" xr:uid="{00000000-0005-0000-0000-0000B2630000}"/>
    <cellStyle name="Normal 60 6 3 5" xfId="20489" xr:uid="{00000000-0005-0000-0000-00001D500000}"/>
    <cellStyle name="Normal 60 6 4" xfId="12082" xr:uid="{00000000-0005-0000-0000-0000432F0000}"/>
    <cellStyle name="Normal 60 6 4 3" xfId="27177" xr:uid="{00000000-0005-0000-0000-00003D6A0000}"/>
    <cellStyle name="Normal 60 6 5" xfId="7061" xr:uid="{00000000-0005-0000-0000-0000A61B0000}"/>
    <cellStyle name="Normal 60 6 5 3" xfId="22160" xr:uid="{00000000-0005-0000-0000-0000A4560000}"/>
    <cellStyle name="Normal 60 6 7" xfId="17147" xr:uid="{00000000-0005-0000-0000-00000F430000}"/>
    <cellStyle name="Normal 60 7" xfId="2839" xr:uid="{00000000-0005-0000-0000-0000280B0000}"/>
    <cellStyle name="Normal 60 7 2" xfId="12917" xr:uid="{00000000-0005-0000-0000-000086320000}"/>
    <cellStyle name="Normal 60 7 2 3" xfId="28012" xr:uid="{00000000-0005-0000-0000-0000806D0000}"/>
    <cellStyle name="Normal 60 7 3" xfId="7897" xr:uid="{00000000-0005-0000-0000-0000EA1E0000}"/>
    <cellStyle name="Normal 60 7 3 3" xfId="22995" xr:uid="{00000000-0005-0000-0000-0000E7590000}"/>
    <cellStyle name="Normal 60 7 5" xfId="17982" xr:uid="{00000000-0005-0000-0000-000052460000}"/>
    <cellStyle name="Normal 60 8" xfId="4533" xr:uid="{00000000-0005-0000-0000-0000C6110000}"/>
    <cellStyle name="Normal 60 8 2" xfId="14588" xr:uid="{00000000-0005-0000-0000-00000D390000}"/>
    <cellStyle name="Normal 60 8 2 3" xfId="29683" xr:uid="{00000000-0005-0000-0000-000007740000}"/>
    <cellStyle name="Normal 60 8 3" xfId="9568" xr:uid="{00000000-0005-0000-0000-000071250000}"/>
    <cellStyle name="Normal 60 8 3 3" xfId="24666" xr:uid="{00000000-0005-0000-0000-00006E600000}"/>
    <cellStyle name="Normal 60 8 5" xfId="19653" xr:uid="{00000000-0005-0000-0000-0000D94C0000}"/>
    <cellStyle name="Normal 60 9" xfId="11244" xr:uid="{00000000-0005-0000-0000-0000FD2B0000}"/>
    <cellStyle name="Normal 60 9 3" xfId="26341" xr:uid="{00000000-0005-0000-0000-0000F9660000}"/>
    <cellStyle name="Normal 61" xfId="878" xr:uid="{00000000-0005-0000-0000-00007D030000}"/>
    <cellStyle name="Normal 61 2" xfId="879" xr:uid="{00000000-0005-0000-0000-00007E030000}"/>
    <cellStyle name="Normal 62" xfId="880" xr:uid="{00000000-0005-0000-0000-00007F030000}"/>
    <cellStyle name="Normal 62 2" xfId="881" xr:uid="{00000000-0005-0000-0000-000080030000}"/>
    <cellStyle name="Normal 63" xfId="882" xr:uid="{00000000-0005-0000-0000-000081030000}"/>
    <cellStyle name="Normal 64" xfId="883" xr:uid="{00000000-0005-0000-0000-000082030000}"/>
    <cellStyle name="Normal 64 10" xfId="6224" xr:uid="{00000000-0005-0000-0000-000061180000}"/>
    <cellStyle name="Normal 64 10 3" xfId="21325" xr:uid="{00000000-0005-0000-0000-000061530000}"/>
    <cellStyle name="Normal 64 12" xfId="16310" xr:uid="{00000000-0005-0000-0000-0000CA3F0000}"/>
    <cellStyle name="Normal 64 2" xfId="1189" xr:uid="{00000000-0005-0000-0000-0000B5040000}"/>
    <cellStyle name="Normal 64 2 11" xfId="16364" xr:uid="{00000000-0005-0000-0000-000000400000}"/>
    <cellStyle name="Normal 64 2 2" xfId="1297" xr:uid="{00000000-0005-0000-0000-000021050000}"/>
    <cellStyle name="Normal 64 2 2 10" xfId="16468" xr:uid="{00000000-0005-0000-0000-000068400000}"/>
    <cellStyle name="Normal 64 2 2 2" xfId="1514" xr:uid="{00000000-0005-0000-0000-0000FA050000}"/>
    <cellStyle name="Normal 64 2 2 2 2" xfId="1935" xr:uid="{00000000-0005-0000-0000-00009F070000}"/>
    <cellStyle name="Normal 64 2 2 2 2 2" xfId="2774" xr:uid="{00000000-0005-0000-0000-0000E60A0000}"/>
    <cellStyle name="Normal 64 2 2 2 2 2 2" xfId="4463" xr:uid="{00000000-0005-0000-0000-000080110000}"/>
    <cellStyle name="Normal 64 2 2 2 2 2 2 2" xfId="14536" xr:uid="{00000000-0005-0000-0000-0000D9380000}"/>
    <cellStyle name="Normal 64 2 2 2 2 2 2 2 3" xfId="29631" xr:uid="{00000000-0005-0000-0000-0000D3730000}"/>
    <cellStyle name="Normal 64 2 2 2 2 2 2 3" xfId="9516" xr:uid="{00000000-0005-0000-0000-00003D250000}"/>
    <cellStyle name="Normal 64 2 2 2 2 2 2 3 3" xfId="24614" xr:uid="{00000000-0005-0000-0000-00003A600000}"/>
    <cellStyle name="Normal 64 2 2 2 2 2 2 5" xfId="19601" xr:uid="{00000000-0005-0000-0000-0000A54C0000}"/>
    <cellStyle name="Normal 64 2 2 2 2 2 3" xfId="6155" xr:uid="{00000000-0005-0000-0000-00001C180000}"/>
    <cellStyle name="Normal 64 2 2 2 2 2 3 2" xfId="16207" xr:uid="{00000000-0005-0000-0000-0000603F0000}"/>
    <cellStyle name="Normal 64 2 2 2 2 2 3 3" xfId="11187" xr:uid="{00000000-0005-0000-0000-0000C42B0000}"/>
    <cellStyle name="Normal 64 2 2 2 2 2 3 3 3" xfId="26285" xr:uid="{00000000-0005-0000-0000-0000C1660000}"/>
    <cellStyle name="Normal 64 2 2 2 2 2 3 5" xfId="21272" xr:uid="{00000000-0005-0000-0000-00002C530000}"/>
    <cellStyle name="Normal 64 2 2 2 2 2 4" xfId="12865" xr:uid="{00000000-0005-0000-0000-000052320000}"/>
    <cellStyle name="Normal 64 2 2 2 2 2 4 3" xfId="27960" xr:uid="{00000000-0005-0000-0000-00004C6D0000}"/>
    <cellStyle name="Normal 64 2 2 2 2 2 5" xfId="7844" xr:uid="{00000000-0005-0000-0000-0000B51E0000}"/>
    <cellStyle name="Normal 64 2 2 2 2 2 5 3" xfId="22943" xr:uid="{00000000-0005-0000-0000-0000B3590000}"/>
    <cellStyle name="Normal 64 2 2 2 2 2 7" xfId="17930" xr:uid="{00000000-0005-0000-0000-00001E460000}"/>
    <cellStyle name="Normal 64 2 2 2 2 3" xfId="3626" xr:uid="{00000000-0005-0000-0000-00003B0E0000}"/>
    <cellStyle name="Normal 64 2 2 2 2 3 2" xfId="13700" xr:uid="{00000000-0005-0000-0000-000095350000}"/>
    <cellStyle name="Normal 64 2 2 2 2 3 2 3" xfId="28795" xr:uid="{00000000-0005-0000-0000-00008F700000}"/>
    <cellStyle name="Normal 64 2 2 2 2 3 3" xfId="8680" xr:uid="{00000000-0005-0000-0000-0000F9210000}"/>
    <cellStyle name="Normal 64 2 2 2 2 3 3 3" xfId="23778" xr:uid="{00000000-0005-0000-0000-0000F65C0000}"/>
    <cellStyle name="Normal 64 2 2 2 2 3 5" xfId="18765" xr:uid="{00000000-0005-0000-0000-000061490000}"/>
    <cellStyle name="Normal 64 2 2 2 2 4" xfId="5319" xr:uid="{00000000-0005-0000-0000-0000D8140000}"/>
    <cellStyle name="Normal 64 2 2 2 2 4 2" xfId="15371" xr:uid="{00000000-0005-0000-0000-00001C3C0000}"/>
    <cellStyle name="Normal 64 2 2 2 2 4 2 3" xfId="30466" xr:uid="{00000000-0005-0000-0000-000016770000}"/>
    <cellStyle name="Normal 64 2 2 2 2 4 3" xfId="10351" xr:uid="{00000000-0005-0000-0000-000080280000}"/>
    <cellStyle name="Normal 64 2 2 2 2 4 3 3" xfId="25449" xr:uid="{00000000-0005-0000-0000-00007D630000}"/>
    <cellStyle name="Normal 64 2 2 2 2 4 5" xfId="20436" xr:uid="{00000000-0005-0000-0000-0000E84F0000}"/>
    <cellStyle name="Normal 64 2 2 2 2 5" xfId="12029" xr:uid="{00000000-0005-0000-0000-00000E2F0000}"/>
    <cellStyle name="Normal 64 2 2 2 2 5 3" xfId="27124" xr:uid="{00000000-0005-0000-0000-0000086A0000}"/>
    <cellStyle name="Normal 64 2 2 2 2 6" xfId="7008" xr:uid="{00000000-0005-0000-0000-0000711B0000}"/>
    <cellStyle name="Normal 64 2 2 2 2 6 3" xfId="22107" xr:uid="{00000000-0005-0000-0000-00006F560000}"/>
    <cellStyle name="Normal 64 2 2 2 2 8" xfId="17094" xr:uid="{00000000-0005-0000-0000-0000DA420000}"/>
    <cellStyle name="Normal 64 2 2 2 3" xfId="2356" xr:uid="{00000000-0005-0000-0000-000044090000}"/>
    <cellStyle name="Normal 64 2 2 2 3 2" xfId="4045" xr:uid="{00000000-0005-0000-0000-0000DE0F0000}"/>
    <cellStyle name="Normal 64 2 2 2 3 2 2" xfId="14118" xr:uid="{00000000-0005-0000-0000-000037370000}"/>
    <cellStyle name="Normal 64 2 2 2 3 2 2 3" xfId="29213" xr:uid="{00000000-0005-0000-0000-000031720000}"/>
    <cellStyle name="Normal 64 2 2 2 3 2 3" xfId="9098" xr:uid="{00000000-0005-0000-0000-00009B230000}"/>
    <cellStyle name="Normal 64 2 2 2 3 2 3 3" xfId="24196" xr:uid="{00000000-0005-0000-0000-0000985E0000}"/>
    <cellStyle name="Normal 64 2 2 2 3 2 5" xfId="19183" xr:uid="{00000000-0005-0000-0000-0000034B0000}"/>
    <cellStyle name="Normal 64 2 2 2 3 3" xfId="5737" xr:uid="{00000000-0005-0000-0000-00007A160000}"/>
    <cellStyle name="Normal 64 2 2 2 3 3 2" xfId="15789" xr:uid="{00000000-0005-0000-0000-0000BE3D0000}"/>
    <cellStyle name="Normal 64 2 2 2 3 3 2 3" xfId="30884" xr:uid="{00000000-0005-0000-0000-0000B8780000}"/>
    <cellStyle name="Normal 64 2 2 2 3 3 3" xfId="10769" xr:uid="{00000000-0005-0000-0000-0000222A0000}"/>
    <cellStyle name="Normal 64 2 2 2 3 3 3 3" xfId="25867" xr:uid="{00000000-0005-0000-0000-00001F650000}"/>
    <cellStyle name="Normal 64 2 2 2 3 3 5" xfId="20854" xr:uid="{00000000-0005-0000-0000-00008A510000}"/>
    <cellStyle name="Normal 64 2 2 2 3 4" xfId="12447" xr:uid="{00000000-0005-0000-0000-0000B0300000}"/>
    <cellStyle name="Normal 64 2 2 2 3 4 3" xfId="27542" xr:uid="{00000000-0005-0000-0000-0000AA6B0000}"/>
    <cellStyle name="Normal 64 2 2 2 3 5" xfId="7426" xr:uid="{00000000-0005-0000-0000-0000131D0000}"/>
    <cellStyle name="Normal 64 2 2 2 3 5 3" xfId="22525" xr:uid="{00000000-0005-0000-0000-000011580000}"/>
    <cellStyle name="Normal 64 2 2 2 3 7" xfId="17512" xr:uid="{00000000-0005-0000-0000-00007C440000}"/>
    <cellStyle name="Normal 64 2 2 2 4" xfId="3208" xr:uid="{00000000-0005-0000-0000-0000990C0000}"/>
    <cellStyle name="Normal 64 2 2 2 4 2" xfId="13282" xr:uid="{00000000-0005-0000-0000-0000F3330000}"/>
    <cellStyle name="Normal 64 2 2 2 4 2 3" xfId="28377" xr:uid="{00000000-0005-0000-0000-0000ED6E0000}"/>
    <cellStyle name="Normal 64 2 2 2 4 3" xfId="8262" xr:uid="{00000000-0005-0000-0000-000057200000}"/>
    <cellStyle name="Normal 64 2 2 2 4 3 3" xfId="23360" xr:uid="{00000000-0005-0000-0000-0000545B0000}"/>
    <cellStyle name="Normal 64 2 2 2 4 5" xfId="18347" xr:uid="{00000000-0005-0000-0000-0000BF470000}"/>
    <cellStyle name="Normal 64 2 2 2 5" xfId="4901" xr:uid="{00000000-0005-0000-0000-000036130000}"/>
    <cellStyle name="Normal 64 2 2 2 5 2" xfId="14953" xr:uid="{00000000-0005-0000-0000-00007A3A0000}"/>
    <cellStyle name="Normal 64 2 2 2 5 2 3" xfId="30048" xr:uid="{00000000-0005-0000-0000-000074750000}"/>
    <cellStyle name="Normal 64 2 2 2 5 3" xfId="9933" xr:uid="{00000000-0005-0000-0000-0000DE260000}"/>
    <cellStyle name="Normal 64 2 2 2 5 3 3" xfId="25031" xr:uid="{00000000-0005-0000-0000-0000DB610000}"/>
    <cellStyle name="Normal 64 2 2 2 5 5" xfId="20018" xr:uid="{00000000-0005-0000-0000-0000464E0000}"/>
    <cellStyle name="Normal 64 2 2 2 6" xfId="11611" xr:uid="{00000000-0005-0000-0000-00006C2D0000}"/>
    <cellStyle name="Normal 64 2 2 2 6 3" xfId="26706" xr:uid="{00000000-0005-0000-0000-000066680000}"/>
    <cellStyle name="Normal 64 2 2 2 7" xfId="6590" xr:uid="{00000000-0005-0000-0000-0000CF190000}"/>
    <cellStyle name="Normal 64 2 2 2 7 3" xfId="21689" xr:uid="{00000000-0005-0000-0000-0000CD540000}"/>
    <cellStyle name="Normal 64 2 2 2 9" xfId="16676" xr:uid="{00000000-0005-0000-0000-000038410000}"/>
    <cellStyle name="Normal 64 2 2 3" xfId="1727" xr:uid="{00000000-0005-0000-0000-0000CF060000}"/>
    <cellStyle name="Normal 64 2 2 3 2" xfId="2566" xr:uid="{00000000-0005-0000-0000-0000160A0000}"/>
    <cellStyle name="Normal 64 2 2 3 2 2" xfId="4255" xr:uid="{00000000-0005-0000-0000-0000B0100000}"/>
    <cellStyle name="Normal 64 2 2 3 2 2 2" xfId="14328" xr:uid="{00000000-0005-0000-0000-000009380000}"/>
    <cellStyle name="Normal 64 2 2 3 2 2 2 3" xfId="29423" xr:uid="{00000000-0005-0000-0000-000003730000}"/>
    <cellStyle name="Normal 64 2 2 3 2 2 3" xfId="9308" xr:uid="{00000000-0005-0000-0000-00006D240000}"/>
    <cellStyle name="Normal 64 2 2 3 2 2 3 3" xfId="24406" xr:uid="{00000000-0005-0000-0000-00006A5F0000}"/>
    <cellStyle name="Normal 64 2 2 3 2 2 5" xfId="19393" xr:uid="{00000000-0005-0000-0000-0000D54B0000}"/>
    <cellStyle name="Normal 64 2 2 3 2 3" xfId="5947" xr:uid="{00000000-0005-0000-0000-00004C170000}"/>
    <cellStyle name="Normal 64 2 2 3 2 3 2" xfId="15999" xr:uid="{00000000-0005-0000-0000-0000903E0000}"/>
    <cellStyle name="Normal 64 2 2 3 2 3 2 3" xfId="31094" xr:uid="{00000000-0005-0000-0000-00008A790000}"/>
    <cellStyle name="Normal 64 2 2 3 2 3 3" xfId="10979" xr:uid="{00000000-0005-0000-0000-0000F42A0000}"/>
    <cellStyle name="Normal 64 2 2 3 2 3 3 3" xfId="26077" xr:uid="{00000000-0005-0000-0000-0000F1650000}"/>
    <cellStyle name="Normal 64 2 2 3 2 3 5" xfId="21064" xr:uid="{00000000-0005-0000-0000-00005C520000}"/>
    <cellStyle name="Normal 64 2 2 3 2 4" xfId="12657" xr:uid="{00000000-0005-0000-0000-000082310000}"/>
    <cellStyle name="Normal 64 2 2 3 2 4 3" xfId="27752" xr:uid="{00000000-0005-0000-0000-00007C6C0000}"/>
    <cellStyle name="Normal 64 2 2 3 2 5" xfId="7636" xr:uid="{00000000-0005-0000-0000-0000E51D0000}"/>
    <cellStyle name="Normal 64 2 2 3 2 5 3" xfId="22735" xr:uid="{00000000-0005-0000-0000-0000E3580000}"/>
    <cellStyle name="Normal 64 2 2 3 2 7" xfId="17722" xr:uid="{00000000-0005-0000-0000-00004E450000}"/>
    <cellStyle name="Normal 64 2 2 3 3" xfId="3418" xr:uid="{00000000-0005-0000-0000-00006B0D0000}"/>
    <cellStyle name="Normal 64 2 2 3 3 2" xfId="13492" xr:uid="{00000000-0005-0000-0000-0000C5340000}"/>
    <cellStyle name="Normal 64 2 2 3 3 2 3" xfId="28587" xr:uid="{00000000-0005-0000-0000-0000BF6F0000}"/>
    <cellStyle name="Normal 64 2 2 3 3 3" xfId="8472" xr:uid="{00000000-0005-0000-0000-000029210000}"/>
    <cellStyle name="Normal 64 2 2 3 3 3 3" xfId="23570" xr:uid="{00000000-0005-0000-0000-0000265C0000}"/>
    <cellStyle name="Normal 64 2 2 3 3 5" xfId="18557" xr:uid="{00000000-0005-0000-0000-000091480000}"/>
    <cellStyle name="Normal 64 2 2 3 4" xfId="5111" xr:uid="{00000000-0005-0000-0000-000008140000}"/>
    <cellStyle name="Normal 64 2 2 3 4 2" xfId="15163" xr:uid="{00000000-0005-0000-0000-00004C3B0000}"/>
    <cellStyle name="Normal 64 2 2 3 4 2 3" xfId="30258" xr:uid="{00000000-0005-0000-0000-000046760000}"/>
    <cellStyle name="Normal 64 2 2 3 4 3" xfId="10143" xr:uid="{00000000-0005-0000-0000-0000B0270000}"/>
    <cellStyle name="Normal 64 2 2 3 4 3 3" xfId="25241" xr:uid="{00000000-0005-0000-0000-0000AD620000}"/>
    <cellStyle name="Normal 64 2 2 3 4 5" xfId="20228" xr:uid="{00000000-0005-0000-0000-0000184F0000}"/>
    <cellStyle name="Normal 64 2 2 3 5" xfId="11821" xr:uid="{00000000-0005-0000-0000-00003E2E0000}"/>
    <cellStyle name="Normal 64 2 2 3 5 3" xfId="26916" xr:uid="{00000000-0005-0000-0000-000038690000}"/>
    <cellStyle name="Normal 64 2 2 3 6" xfId="6800" xr:uid="{00000000-0005-0000-0000-0000A11A0000}"/>
    <cellStyle name="Normal 64 2 2 3 6 3" xfId="21899" xr:uid="{00000000-0005-0000-0000-00009F550000}"/>
    <cellStyle name="Normal 64 2 2 3 8" xfId="16886" xr:uid="{00000000-0005-0000-0000-00000A420000}"/>
    <cellStyle name="Normal 64 2 2 4" xfId="2148" xr:uid="{00000000-0005-0000-0000-000074080000}"/>
    <cellStyle name="Normal 64 2 2 4 2" xfId="3837" xr:uid="{00000000-0005-0000-0000-00000E0F0000}"/>
    <cellStyle name="Normal 64 2 2 4 2 2" xfId="13910" xr:uid="{00000000-0005-0000-0000-000067360000}"/>
    <cellStyle name="Normal 64 2 2 4 2 2 3" xfId="29005" xr:uid="{00000000-0005-0000-0000-000061710000}"/>
    <cellStyle name="Normal 64 2 2 4 2 3" xfId="8890" xr:uid="{00000000-0005-0000-0000-0000CB220000}"/>
    <cellStyle name="Normal 64 2 2 4 2 3 3" xfId="23988" xr:uid="{00000000-0005-0000-0000-0000C85D0000}"/>
    <cellStyle name="Normal 64 2 2 4 2 5" xfId="18975" xr:uid="{00000000-0005-0000-0000-0000334A0000}"/>
    <cellStyle name="Normal 64 2 2 4 3" xfId="5529" xr:uid="{00000000-0005-0000-0000-0000AA150000}"/>
    <cellStyle name="Normal 64 2 2 4 3 2" xfId="15581" xr:uid="{00000000-0005-0000-0000-0000EE3C0000}"/>
    <cellStyle name="Normal 64 2 2 4 3 2 3" xfId="30676" xr:uid="{00000000-0005-0000-0000-0000E8770000}"/>
    <cellStyle name="Normal 64 2 2 4 3 3" xfId="10561" xr:uid="{00000000-0005-0000-0000-000052290000}"/>
    <cellStyle name="Normal 64 2 2 4 3 3 3" xfId="25659" xr:uid="{00000000-0005-0000-0000-00004F640000}"/>
    <cellStyle name="Normal 64 2 2 4 3 5" xfId="20646" xr:uid="{00000000-0005-0000-0000-0000BA500000}"/>
    <cellStyle name="Normal 64 2 2 4 4" xfId="12239" xr:uid="{00000000-0005-0000-0000-0000E02F0000}"/>
    <cellStyle name="Normal 64 2 2 4 4 3" xfId="27334" xr:uid="{00000000-0005-0000-0000-0000DA6A0000}"/>
    <cellStyle name="Normal 64 2 2 4 5" xfId="7218" xr:uid="{00000000-0005-0000-0000-0000431C0000}"/>
    <cellStyle name="Normal 64 2 2 4 5 3" xfId="22317" xr:uid="{00000000-0005-0000-0000-000041570000}"/>
    <cellStyle name="Normal 64 2 2 4 7" xfId="17304" xr:uid="{00000000-0005-0000-0000-0000AC430000}"/>
    <cellStyle name="Normal 64 2 2 5" xfId="3000" xr:uid="{00000000-0005-0000-0000-0000C90B0000}"/>
    <cellStyle name="Normal 64 2 2 5 2" xfId="13074" xr:uid="{00000000-0005-0000-0000-000023330000}"/>
    <cellStyle name="Normal 64 2 2 5 2 3" xfId="28169" xr:uid="{00000000-0005-0000-0000-00001D6E0000}"/>
    <cellStyle name="Normal 64 2 2 5 3" xfId="8054" xr:uid="{00000000-0005-0000-0000-0000871F0000}"/>
    <cellStyle name="Normal 64 2 2 5 3 3" xfId="23152" xr:uid="{00000000-0005-0000-0000-0000845A0000}"/>
    <cellStyle name="Normal 64 2 2 5 5" xfId="18139" xr:uid="{00000000-0005-0000-0000-0000EF460000}"/>
    <cellStyle name="Normal 64 2 2 6" xfId="4693" xr:uid="{00000000-0005-0000-0000-000066120000}"/>
    <cellStyle name="Normal 64 2 2 6 2" xfId="14745" xr:uid="{00000000-0005-0000-0000-0000AA390000}"/>
    <cellStyle name="Normal 64 2 2 6 2 3" xfId="29840" xr:uid="{00000000-0005-0000-0000-0000A4740000}"/>
    <cellStyle name="Normal 64 2 2 6 3" xfId="9725" xr:uid="{00000000-0005-0000-0000-00000E260000}"/>
    <cellStyle name="Normal 64 2 2 6 3 3" xfId="24823" xr:uid="{00000000-0005-0000-0000-00000B610000}"/>
    <cellStyle name="Normal 64 2 2 6 5" xfId="19810" xr:uid="{00000000-0005-0000-0000-0000764D0000}"/>
    <cellStyle name="Normal 64 2 2 7" xfId="11403" xr:uid="{00000000-0005-0000-0000-00009C2C0000}"/>
    <cellStyle name="Normal 64 2 2 7 3" xfId="26498" xr:uid="{00000000-0005-0000-0000-000096670000}"/>
    <cellStyle name="Normal 64 2 2 8" xfId="6382" xr:uid="{00000000-0005-0000-0000-0000FF180000}"/>
    <cellStyle name="Normal 64 2 2 8 3" xfId="21481" xr:uid="{00000000-0005-0000-0000-0000FD530000}"/>
    <cellStyle name="Normal 64 2 3" xfId="1410" xr:uid="{00000000-0005-0000-0000-000092050000}"/>
    <cellStyle name="Normal 64 2 3 2" xfId="1831" xr:uid="{00000000-0005-0000-0000-000037070000}"/>
    <cellStyle name="Normal 64 2 3 2 2" xfId="2670" xr:uid="{00000000-0005-0000-0000-00007E0A0000}"/>
    <cellStyle name="Normal 64 2 3 2 2 2" xfId="4359" xr:uid="{00000000-0005-0000-0000-000018110000}"/>
    <cellStyle name="Normal 64 2 3 2 2 2 2" xfId="14432" xr:uid="{00000000-0005-0000-0000-000071380000}"/>
    <cellStyle name="Normal 64 2 3 2 2 2 2 3" xfId="29527" xr:uid="{00000000-0005-0000-0000-00006B730000}"/>
    <cellStyle name="Normal 64 2 3 2 2 2 3" xfId="9412" xr:uid="{00000000-0005-0000-0000-0000D5240000}"/>
    <cellStyle name="Normal 64 2 3 2 2 2 3 3" xfId="24510" xr:uid="{00000000-0005-0000-0000-0000D25F0000}"/>
    <cellStyle name="Normal 64 2 3 2 2 2 5" xfId="19497" xr:uid="{00000000-0005-0000-0000-00003D4C0000}"/>
    <cellStyle name="Normal 64 2 3 2 2 3" xfId="6051" xr:uid="{00000000-0005-0000-0000-0000B4170000}"/>
    <cellStyle name="Normal 64 2 3 2 2 3 2" xfId="16103" xr:uid="{00000000-0005-0000-0000-0000F83E0000}"/>
    <cellStyle name="Normal 64 2 3 2 2 3 2 3" xfId="31198" xr:uid="{00000000-0005-0000-0000-0000F2790000}"/>
    <cellStyle name="Normal 64 2 3 2 2 3 3" xfId="11083" xr:uid="{00000000-0005-0000-0000-00005C2B0000}"/>
    <cellStyle name="Normal 64 2 3 2 2 3 3 3" xfId="26181" xr:uid="{00000000-0005-0000-0000-000059660000}"/>
    <cellStyle name="Normal 64 2 3 2 2 3 5" xfId="21168" xr:uid="{00000000-0005-0000-0000-0000C4520000}"/>
    <cellStyle name="Normal 64 2 3 2 2 4" xfId="12761" xr:uid="{00000000-0005-0000-0000-0000EA310000}"/>
    <cellStyle name="Normal 64 2 3 2 2 4 3" xfId="27856" xr:uid="{00000000-0005-0000-0000-0000E46C0000}"/>
    <cellStyle name="Normal 64 2 3 2 2 5" xfId="7740" xr:uid="{00000000-0005-0000-0000-00004D1E0000}"/>
    <cellStyle name="Normal 64 2 3 2 2 5 3" xfId="22839" xr:uid="{00000000-0005-0000-0000-00004B590000}"/>
    <cellStyle name="Normal 64 2 3 2 2 7" xfId="17826" xr:uid="{00000000-0005-0000-0000-0000B6450000}"/>
    <cellStyle name="Normal 64 2 3 2 3" xfId="3522" xr:uid="{00000000-0005-0000-0000-0000D30D0000}"/>
    <cellStyle name="Normal 64 2 3 2 3 2" xfId="13596" xr:uid="{00000000-0005-0000-0000-00002D350000}"/>
    <cellStyle name="Normal 64 2 3 2 3 2 3" xfId="28691" xr:uid="{00000000-0005-0000-0000-000027700000}"/>
    <cellStyle name="Normal 64 2 3 2 3 3" xfId="8576" xr:uid="{00000000-0005-0000-0000-000091210000}"/>
    <cellStyle name="Normal 64 2 3 2 3 3 3" xfId="23674" xr:uid="{00000000-0005-0000-0000-00008E5C0000}"/>
    <cellStyle name="Normal 64 2 3 2 3 5" xfId="18661" xr:uid="{00000000-0005-0000-0000-0000F9480000}"/>
    <cellStyle name="Normal 64 2 3 2 4" xfId="5215" xr:uid="{00000000-0005-0000-0000-000070140000}"/>
    <cellStyle name="Normal 64 2 3 2 4 2" xfId="15267" xr:uid="{00000000-0005-0000-0000-0000B43B0000}"/>
    <cellStyle name="Normal 64 2 3 2 4 2 3" xfId="30362" xr:uid="{00000000-0005-0000-0000-0000AE760000}"/>
    <cellStyle name="Normal 64 2 3 2 4 3" xfId="10247" xr:uid="{00000000-0005-0000-0000-000018280000}"/>
    <cellStyle name="Normal 64 2 3 2 4 3 3" xfId="25345" xr:uid="{00000000-0005-0000-0000-000015630000}"/>
    <cellStyle name="Normal 64 2 3 2 4 5" xfId="20332" xr:uid="{00000000-0005-0000-0000-0000804F0000}"/>
    <cellStyle name="Normal 64 2 3 2 5" xfId="11925" xr:uid="{00000000-0005-0000-0000-0000A62E0000}"/>
    <cellStyle name="Normal 64 2 3 2 5 3" xfId="27020" xr:uid="{00000000-0005-0000-0000-0000A0690000}"/>
    <cellStyle name="Normal 64 2 3 2 6" xfId="6904" xr:uid="{00000000-0005-0000-0000-0000091B0000}"/>
    <cellStyle name="Normal 64 2 3 2 6 3" xfId="22003" xr:uid="{00000000-0005-0000-0000-000007560000}"/>
    <cellStyle name="Normal 64 2 3 2 8" xfId="16990" xr:uid="{00000000-0005-0000-0000-000072420000}"/>
    <cellStyle name="Normal 64 2 3 3" xfId="2252" xr:uid="{00000000-0005-0000-0000-0000DC080000}"/>
    <cellStyle name="Normal 64 2 3 3 2" xfId="3941" xr:uid="{00000000-0005-0000-0000-0000760F0000}"/>
    <cellStyle name="Normal 64 2 3 3 2 2" xfId="14014" xr:uid="{00000000-0005-0000-0000-0000CF360000}"/>
    <cellStyle name="Normal 64 2 3 3 2 2 3" xfId="29109" xr:uid="{00000000-0005-0000-0000-0000C9710000}"/>
    <cellStyle name="Normal 64 2 3 3 2 3" xfId="8994" xr:uid="{00000000-0005-0000-0000-000033230000}"/>
    <cellStyle name="Normal 64 2 3 3 2 3 3" xfId="24092" xr:uid="{00000000-0005-0000-0000-0000305E0000}"/>
    <cellStyle name="Normal 64 2 3 3 2 5" xfId="19079" xr:uid="{00000000-0005-0000-0000-00009B4A0000}"/>
    <cellStyle name="Normal 64 2 3 3 3" xfId="5633" xr:uid="{00000000-0005-0000-0000-000012160000}"/>
    <cellStyle name="Normal 64 2 3 3 3 2" xfId="15685" xr:uid="{00000000-0005-0000-0000-0000563D0000}"/>
    <cellStyle name="Normal 64 2 3 3 3 2 3" xfId="30780" xr:uid="{00000000-0005-0000-0000-000050780000}"/>
    <cellStyle name="Normal 64 2 3 3 3 3" xfId="10665" xr:uid="{00000000-0005-0000-0000-0000BA290000}"/>
    <cellStyle name="Normal 64 2 3 3 3 3 3" xfId="25763" xr:uid="{00000000-0005-0000-0000-0000B7640000}"/>
    <cellStyle name="Normal 64 2 3 3 3 5" xfId="20750" xr:uid="{00000000-0005-0000-0000-000022510000}"/>
    <cellStyle name="Normal 64 2 3 3 4" xfId="12343" xr:uid="{00000000-0005-0000-0000-000048300000}"/>
    <cellStyle name="Normal 64 2 3 3 4 3" xfId="27438" xr:uid="{00000000-0005-0000-0000-0000426B0000}"/>
    <cellStyle name="Normal 64 2 3 3 5" xfId="7322" xr:uid="{00000000-0005-0000-0000-0000AB1C0000}"/>
    <cellStyle name="Normal 64 2 3 3 5 3" xfId="22421" xr:uid="{00000000-0005-0000-0000-0000A9570000}"/>
    <cellStyle name="Normal 64 2 3 3 7" xfId="17408" xr:uid="{00000000-0005-0000-0000-000014440000}"/>
    <cellStyle name="Normal 64 2 3 4" xfId="3104" xr:uid="{00000000-0005-0000-0000-0000310C0000}"/>
    <cellStyle name="Normal 64 2 3 4 2" xfId="13178" xr:uid="{00000000-0005-0000-0000-00008B330000}"/>
    <cellStyle name="Normal 64 2 3 4 2 3" xfId="28273" xr:uid="{00000000-0005-0000-0000-0000856E0000}"/>
    <cellStyle name="Normal 64 2 3 4 3" xfId="8158" xr:uid="{00000000-0005-0000-0000-0000EF1F0000}"/>
    <cellStyle name="Normal 64 2 3 4 3 3" xfId="23256" xr:uid="{00000000-0005-0000-0000-0000EC5A0000}"/>
    <cellStyle name="Normal 64 2 3 4 5" xfId="18243" xr:uid="{00000000-0005-0000-0000-000057470000}"/>
    <cellStyle name="Normal 64 2 3 5" xfId="4797" xr:uid="{00000000-0005-0000-0000-0000CE120000}"/>
    <cellStyle name="Normal 64 2 3 5 2" xfId="14849" xr:uid="{00000000-0005-0000-0000-0000123A0000}"/>
    <cellStyle name="Normal 64 2 3 5 2 3" xfId="29944" xr:uid="{00000000-0005-0000-0000-00000C750000}"/>
    <cellStyle name="Normal 64 2 3 5 3" xfId="9829" xr:uid="{00000000-0005-0000-0000-000076260000}"/>
    <cellStyle name="Normal 64 2 3 5 3 3" xfId="24927" xr:uid="{00000000-0005-0000-0000-000073610000}"/>
    <cellStyle name="Normal 64 2 3 5 5" xfId="19914" xr:uid="{00000000-0005-0000-0000-0000DE4D0000}"/>
    <cellStyle name="Normal 64 2 3 6" xfId="11507" xr:uid="{00000000-0005-0000-0000-0000042D0000}"/>
    <cellStyle name="Normal 64 2 3 6 3" xfId="26602" xr:uid="{00000000-0005-0000-0000-0000FE670000}"/>
    <cellStyle name="Normal 64 2 3 7" xfId="6486" xr:uid="{00000000-0005-0000-0000-000067190000}"/>
    <cellStyle name="Normal 64 2 3 7 3" xfId="21585" xr:uid="{00000000-0005-0000-0000-000065540000}"/>
    <cellStyle name="Normal 64 2 3 9" xfId="16572" xr:uid="{00000000-0005-0000-0000-0000D0400000}"/>
    <cellStyle name="Normal 64 2 4" xfId="1623" xr:uid="{00000000-0005-0000-0000-000067060000}"/>
    <cellStyle name="Normal 64 2 4 2" xfId="2462" xr:uid="{00000000-0005-0000-0000-0000AE090000}"/>
    <cellStyle name="Normal 64 2 4 2 2" xfId="4151" xr:uid="{00000000-0005-0000-0000-000048100000}"/>
    <cellStyle name="Normal 64 2 4 2 2 2" xfId="14224" xr:uid="{00000000-0005-0000-0000-0000A1370000}"/>
    <cellStyle name="Normal 64 2 4 2 2 2 3" xfId="29319" xr:uid="{00000000-0005-0000-0000-00009B720000}"/>
    <cellStyle name="Normal 64 2 4 2 2 3" xfId="9204" xr:uid="{00000000-0005-0000-0000-000005240000}"/>
    <cellStyle name="Normal 64 2 4 2 2 3 3" xfId="24302" xr:uid="{00000000-0005-0000-0000-0000025F0000}"/>
    <cellStyle name="Normal 64 2 4 2 2 5" xfId="19289" xr:uid="{00000000-0005-0000-0000-00006D4B0000}"/>
    <cellStyle name="Normal 64 2 4 2 3" xfId="5843" xr:uid="{00000000-0005-0000-0000-0000E4160000}"/>
    <cellStyle name="Normal 64 2 4 2 3 2" xfId="15895" xr:uid="{00000000-0005-0000-0000-0000283E0000}"/>
    <cellStyle name="Normal 64 2 4 2 3 2 3" xfId="30990" xr:uid="{00000000-0005-0000-0000-000022790000}"/>
    <cellStyle name="Normal 64 2 4 2 3 3" xfId="10875" xr:uid="{00000000-0005-0000-0000-00008C2A0000}"/>
    <cellStyle name="Normal 64 2 4 2 3 3 3" xfId="25973" xr:uid="{00000000-0005-0000-0000-000089650000}"/>
    <cellStyle name="Normal 64 2 4 2 3 5" xfId="20960" xr:uid="{00000000-0005-0000-0000-0000F4510000}"/>
    <cellStyle name="Normal 64 2 4 2 4" xfId="12553" xr:uid="{00000000-0005-0000-0000-00001A310000}"/>
    <cellStyle name="Normal 64 2 4 2 4 3" xfId="27648" xr:uid="{00000000-0005-0000-0000-0000146C0000}"/>
    <cellStyle name="Normal 64 2 4 2 5" xfId="7532" xr:uid="{00000000-0005-0000-0000-00007D1D0000}"/>
    <cellStyle name="Normal 64 2 4 2 5 3" xfId="22631" xr:uid="{00000000-0005-0000-0000-00007B580000}"/>
    <cellStyle name="Normal 64 2 4 2 7" xfId="17618" xr:uid="{00000000-0005-0000-0000-0000E6440000}"/>
    <cellStyle name="Normal 64 2 4 3" xfId="3314" xr:uid="{00000000-0005-0000-0000-0000030D0000}"/>
    <cellStyle name="Normal 64 2 4 3 2" xfId="13388" xr:uid="{00000000-0005-0000-0000-00005D340000}"/>
    <cellStyle name="Normal 64 2 4 3 2 3" xfId="28483" xr:uid="{00000000-0005-0000-0000-0000576F0000}"/>
    <cellStyle name="Normal 64 2 4 3 3" xfId="8368" xr:uid="{00000000-0005-0000-0000-0000C1200000}"/>
    <cellStyle name="Normal 64 2 4 3 3 3" xfId="23466" xr:uid="{00000000-0005-0000-0000-0000BE5B0000}"/>
    <cellStyle name="Normal 64 2 4 3 5" xfId="18453" xr:uid="{00000000-0005-0000-0000-000029480000}"/>
    <cellStyle name="Normal 64 2 4 4" xfId="5007" xr:uid="{00000000-0005-0000-0000-0000A0130000}"/>
    <cellStyle name="Normal 64 2 4 4 2" xfId="15059" xr:uid="{00000000-0005-0000-0000-0000E43A0000}"/>
    <cellStyle name="Normal 64 2 4 4 2 3" xfId="30154" xr:uid="{00000000-0005-0000-0000-0000DE750000}"/>
    <cellStyle name="Normal 64 2 4 4 3" xfId="10039" xr:uid="{00000000-0005-0000-0000-000048270000}"/>
    <cellStyle name="Normal 64 2 4 4 3 3" xfId="25137" xr:uid="{00000000-0005-0000-0000-000045620000}"/>
    <cellStyle name="Normal 64 2 4 4 5" xfId="20124" xr:uid="{00000000-0005-0000-0000-0000B04E0000}"/>
    <cellStyle name="Normal 64 2 4 5" xfId="11717" xr:uid="{00000000-0005-0000-0000-0000D62D0000}"/>
    <cellStyle name="Normal 64 2 4 5 3" xfId="26812" xr:uid="{00000000-0005-0000-0000-0000D0680000}"/>
    <cellStyle name="Normal 64 2 4 6" xfId="6696" xr:uid="{00000000-0005-0000-0000-0000391A0000}"/>
    <cellStyle name="Normal 64 2 4 6 3" xfId="21795" xr:uid="{00000000-0005-0000-0000-000037550000}"/>
    <cellStyle name="Normal 64 2 4 8" xfId="16782" xr:uid="{00000000-0005-0000-0000-0000A2410000}"/>
    <cellStyle name="Normal 64 2 5" xfId="2044" xr:uid="{00000000-0005-0000-0000-00000C080000}"/>
    <cellStyle name="Normal 64 2 5 2" xfId="3733" xr:uid="{00000000-0005-0000-0000-0000A60E0000}"/>
    <cellStyle name="Normal 64 2 5 2 2" xfId="13806" xr:uid="{00000000-0005-0000-0000-0000FF350000}"/>
    <cellStyle name="Normal 64 2 5 2 2 3" xfId="28901" xr:uid="{00000000-0005-0000-0000-0000F9700000}"/>
    <cellStyle name="Normal 64 2 5 2 3" xfId="8786" xr:uid="{00000000-0005-0000-0000-000063220000}"/>
    <cellStyle name="Normal 64 2 5 2 3 3" xfId="23884" xr:uid="{00000000-0005-0000-0000-0000605D0000}"/>
    <cellStyle name="Normal 64 2 5 2 5" xfId="18871" xr:uid="{00000000-0005-0000-0000-0000CB490000}"/>
    <cellStyle name="Normal 64 2 5 3" xfId="5425" xr:uid="{00000000-0005-0000-0000-000042150000}"/>
    <cellStyle name="Normal 64 2 5 3 2" xfId="15477" xr:uid="{00000000-0005-0000-0000-0000863C0000}"/>
    <cellStyle name="Normal 64 2 5 3 2 3" xfId="30572" xr:uid="{00000000-0005-0000-0000-000080770000}"/>
    <cellStyle name="Normal 64 2 5 3 3" xfId="10457" xr:uid="{00000000-0005-0000-0000-0000EA280000}"/>
    <cellStyle name="Normal 64 2 5 3 3 3" xfId="25555" xr:uid="{00000000-0005-0000-0000-0000E7630000}"/>
    <cellStyle name="Normal 64 2 5 3 5" xfId="20542" xr:uid="{00000000-0005-0000-0000-000052500000}"/>
    <cellStyle name="Normal 64 2 5 4" xfId="12135" xr:uid="{00000000-0005-0000-0000-0000782F0000}"/>
    <cellStyle name="Normal 64 2 5 4 3" xfId="27230" xr:uid="{00000000-0005-0000-0000-0000726A0000}"/>
    <cellStyle name="Normal 64 2 5 5" xfId="7114" xr:uid="{00000000-0005-0000-0000-0000DB1B0000}"/>
    <cellStyle name="Normal 64 2 5 5 3" xfId="22213" xr:uid="{00000000-0005-0000-0000-0000D9560000}"/>
    <cellStyle name="Normal 64 2 5 7" xfId="17200" xr:uid="{00000000-0005-0000-0000-000044430000}"/>
    <cellStyle name="Normal 64 2 6" xfId="2896" xr:uid="{00000000-0005-0000-0000-0000610B0000}"/>
    <cellStyle name="Normal 64 2 6 2" xfId="12970" xr:uid="{00000000-0005-0000-0000-0000BB320000}"/>
    <cellStyle name="Normal 64 2 6 2 3" xfId="28065" xr:uid="{00000000-0005-0000-0000-0000B56D0000}"/>
    <cellStyle name="Normal 64 2 6 3" xfId="7950" xr:uid="{00000000-0005-0000-0000-00001F1F0000}"/>
    <cellStyle name="Normal 64 2 6 3 3" xfId="23048" xr:uid="{00000000-0005-0000-0000-00001C5A0000}"/>
    <cellStyle name="Normal 64 2 6 5" xfId="18035" xr:uid="{00000000-0005-0000-0000-000087460000}"/>
    <cellStyle name="Normal 64 2 7" xfId="4589" xr:uid="{00000000-0005-0000-0000-0000FE110000}"/>
    <cellStyle name="Normal 64 2 7 2" xfId="14641" xr:uid="{00000000-0005-0000-0000-000042390000}"/>
    <cellStyle name="Normal 64 2 7 2 3" xfId="29736" xr:uid="{00000000-0005-0000-0000-00003C740000}"/>
    <cellStyle name="Normal 64 2 7 3" xfId="9621" xr:uid="{00000000-0005-0000-0000-0000A6250000}"/>
    <cellStyle name="Normal 64 2 7 3 3" xfId="24719" xr:uid="{00000000-0005-0000-0000-0000A3600000}"/>
    <cellStyle name="Normal 64 2 7 5" xfId="19706" xr:uid="{00000000-0005-0000-0000-00000E4D0000}"/>
    <cellStyle name="Normal 64 2 8" xfId="11299" xr:uid="{00000000-0005-0000-0000-0000342C0000}"/>
    <cellStyle name="Normal 64 2 8 3" xfId="26394" xr:uid="{00000000-0005-0000-0000-00002E670000}"/>
    <cellStyle name="Normal 64 2 9" xfId="6278" xr:uid="{00000000-0005-0000-0000-000097180000}"/>
    <cellStyle name="Normal 64 2 9 3" xfId="21377" xr:uid="{00000000-0005-0000-0000-000095530000}"/>
    <cellStyle name="Normal 64 3" xfId="1243" xr:uid="{00000000-0005-0000-0000-0000EB040000}"/>
    <cellStyle name="Normal 64 3 10" xfId="16416" xr:uid="{00000000-0005-0000-0000-000034400000}"/>
    <cellStyle name="Normal 64 3 2" xfId="1462" xr:uid="{00000000-0005-0000-0000-0000C6050000}"/>
    <cellStyle name="Normal 64 3 2 2" xfId="1883" xr:uid="{00000000-0005-0000-0000-00006B070000}"/>
    <cellStyle name="Normal 64 3 2 2 2" xfId="2722" xr:uid="{00000000-0005-0000-0000-0000B20A0000}"/>
    <cellStyle name="Normal 64 3 2 2 2 2" xfId="4411" xr:uid="{00000000-0005-0000-0000-00004C110000}"/>
    <cellStyle name="Normal 64 3 2 2 2 2 2" xfId="14484" xr:uid="{00000000-0005-0000-0000-0000A5380000}"/>
    <cellStyle name="Normal 64 3 2 2 2 2 2 3" xfId="29579" xr:uid="{00000000-0005-0000-0000-00009F730000}"/>
    <cellStyle name="Normal 64 3 2 2 2 2 3" xfId="9464" xr:uid="{00000000-0005-0000-0000-000009250000}"/>
    <cellStyle name="Normal 64 3 2 2 2 2 3 3" xfId="24562" xr:uid="{00000000-0005-0000-0000-000006600000}"/>
    <cellStyle name="Normal 64 3 2 2 2 2 5" xfId="19549" xr:uid="{00000000-0005-0000-0000-0000714C0000}"/>
    <cellStyle name="Normal 64 3 2 2 2 3" xfId="6103" xr:uid="{00000000-0005-0000-0000-0000E8170000}"/>
    <cellStyle name="Normal 64 3 2 2 2 3 2" xfId="16155" xr:uid="{00000000-0005-0000-0000-00002C3F0000}"/>
    <cellStyle name="Normal 64 3 2 2 2 3 2 3" xfId="31250" xr:uid="{00000000-0005-0000-0000-0000267A0000}"/>
    <cellStyle name="Normal 64 3 2 2 2 3 3" xfId="11135" xr:uid="{00000000-0005-0000-0000-0000902B0000}"/>
    <cellStyle name="Normal 64 3 2 2 2 3 3 3" xfId="26233" xr:uid="{00000000-0005-0000-0000-00008D660000}"/>
    <cellStyle name="Normal 64 3 2 2 2 3 5" xfId="21220" xr:uid="{00000000-0005-0000-0000-0000F8520000}"/>
    <cellStyle name="Normal 64 3 2 2 2 4" xfId="12813" xr:uid="{00000000-0005-0000-0000-00001E320000}"/>
    <cellStyle name="Normal 64 3 2 2 2 4 3" xfId="27908" xr:uid="{00000000-0005-0000-0000-0000186D0000}"/>
    <cellStyle name="Normal 64 3 2 2 2 5" xfId="7792" xr:uid="{00000000-0005-0000-0000-0000811E0000}"/>
    <cellStyle name="Normal 64 3 2 2 2 5 3" xfId="22891" xr:uid="{00000000-0005-0000-0000-00007F590000}"/>
    <cellStyle name="Normal 64 3 2 2 2 7" xfId="17878" xr:uid="{00000000-0005-0000-0000-0000EA450000}"/>
    <cellStyle name="Normal 64 3 2 2 3" xfId="3574" xr:uid="{00000000-0005-0000-0000-0000070E0000}"/>
    <cellStyle name="Normal 64 3 2 2 3 2" xfId="13648" xr:uid="{00000000-0005-0000-0000-000061350000}"/>
    <cellStyle name="Normal 64 3 2 2 3 2 3" xfId="28743" xr:uid="{00000000-0005-0000-0000-00005B700000}"/>
    <cellStyle name="Normal 64 3 2 2 3 3" xfId="8628" xr:uid="{00000000-0005-0000-0000-0000C5210000}"/>
    <cellStyle name="Normal 64 3 2 2 3 3 3" xfId="23726" xr:uid="{00000000-0005-0000-0000-0000C25C0000}"/>
    <cellStyle name="Normal 64 3 2 2 3 5" xfId="18713" xr:uid="{00000000-0005-0000-0000-00002D490000}"/>
    <cellStyle name="Normal 64 3 2 2 4" xfId="5267" xr:uid="{00000000-0005-0000-0000-0000A4140000}"/>
    <cellStyle name="Normal 64 3 2 2 4 2" xfId="15319" xr:uid="{00000000-0005-0000-0000-0000E83B0000}"/>
    <cellStyle name="Normal 64 3 2 2 4 2 3" xfId="30414" xr:uid="{00000000-0005-0000-0000-0000E2760000}"/>
    <cellStyle name="Normal 64 3 2 2 4 3" xfId="10299" xr:uid="{00000000-0005-0000-0000-00004C280000}"/>
    <cellStyle name="Normal 64 3 2 2 4 3 3" xfId="25397" xr:uid="{00000000-0005-0000-0000-000049630000}"/>
    <cellStyle name="Normal 64 3 2 2 4 5" xfId="20384" xr:uid="{00000000-0005-0000-0000-0000B44F0000}"/>
    <cellStyle name="Normal 64 3 2 2 5" xfId="11977" xr:uid="{00000000-0005-0000-0000-0000DA2E0000}"/>
    <cellStyle name="Normal 64 3 2 2 5 3" xfId="27072" xr:uid="{00000000-0005-0000-0000-0000D4690000}"/>
    <cellStyle name="Normal 64 3 2 2 6" xfId="6956" xr:uid="{00000000-0005-0000-0000-00003D1B0000}"/>
    <cellStyle name="Normal 64 3 2 2 6 3" xfId="22055" xr:uid="{00000000-0005-0000-0000-00003B560000}"/>
    <cellStyle name="Normal 64 3 2 2 8" xfId="17042" xr:uid="{00000000-0005-0000-0000-0000A6420000}"/>
    <cellStyle name="Normal 64 3 2 3" xfId="2304" xr:uid="{00000000-0005-0000-0000-000010090000}"/>
    <cellStyle name="Normal 64 3 2 3 2" xfId="3993" xr:uid="{00000000-0005-0000-0000-0000AA0F0000}"/>
    <cellStyle name="Normal 64 3 2 3 2 2" xfId="14066" xr:uid="{00000000-0005-0000-0000-000003370000}"/>
    <cellStyle name="Normal 64 3 2 3 2 2 3" xfId="29161" xr:uid="{00000000-0005-0000-0000-0000FD710000}"/>
    <cellStyle name="Normal 64 3 2 3 2 3" xfId="9046" xr:uid="{00000000-0005-0000-0000-000067230000}"/>
    <cellStyle name="Normal 64 3 2 3 2 3 3" xfId="24144" xr:uid="{00000000-0005-0000-0000-0000645E0000}"/>
    <cellStyle name="Normal 64 3 2 3 2 5" xfId="19131" xr:uid="{00000000-0005-0000-0000-0000CF4A0000}"/>
    <cellStyle name="Normal 64 3 2 3 3" xfId="5685" xr:uid="{00000000-0005-0000-0000-000046160000}"/>
    <cellStyle name="Normal 64 3 2 3 3 2" xfId="15737" xr:uid="{00000000-0005-0000-0000-00008A3D0000}"/>
    <cellStyle name="Normal 64 3 2 3 3 2 3" xfId="30832" xr:uid="{00000000-0005-0000-0000-000084780000}"/>
    <cellStyle name="Normal 64 3 2 3 3 3" xfId="10717" xr:uid="{00000000-0005-0000-0000-0000EE290000}"/>
    <cellStyle name="Normal 64 3 2 3 3 3 3" xfId="25815" xr:uid="{00000000-0005-0000-0000-0000EB640000}"/>
    <cellStyle name="Normal 64 3 2 3 3 5" xfId="20802" xr:uid="{00000000-0005-0000-0000-000056510000}"/>
    <cellStyle name="Normal 64 3 2 3 4" xfId="12395" xr:uid="{00000000-0005-0000-0000-00007C300000}"/>
    <cellStyle name="Normal 64 3 2 3 4 3" xfId="27490" xr:uid="{00000000-0005-0000-0000-0000766B0000}"/>
    <cellStyle name="Normal 64 3 2 3 5" xfId="7374" xr:uid="{00000000-0005-0000-0000-0000DF1C0000}"/>
    <cellStyle name="Normal 64 3 2 3 5 3" xfId="22473" xr:uid="{00000000-0005-0000-0000-0000DD570000}"/>
    <cellStyle name="Normal 64 3 2 3 7" xfId="17460" xr:uid="{00000000-0005-0000-0000-000048440000}"/>
    <cellStyle name="Normal 64 3 2 4" xfId="3156" xr:uid="{00000000-0005-0000-0000-0000650C0000}"/>
    <cellStyle name="Normal 64 3 2 4 2" xfId="13230" xr:uid="{00000000-0005-0000-0000-0000BF330000}"/>
    <cellStyle name="Normal 64 3 2 4 2 3" xfId="28325" xr:uid="{00000000-0005-0000-0000-0000B96E0000}"/>
    <cellStyle name="Normal 64 3 2 4 3" xfId="8210" xr:uid="{00000000-0005-0000-0000-000023200000}"/>
    <cellStyle name="Normal 64 3 2 4 3 3" xfId="23308" xr:uid="{00000000-0005-0000-0000-0000205B0000}"/>
    <cellStyle name="Normal 64 3 2 4 5" xfId="18295" xr:uid="{00000000-0005-0000-0000-00008B470000}"/>
    <cellStyle name="Normal 64 3 2 5" xfId="4849" xr:uid="{00000000-0005-0000-0000-000002130000}"/>
    <cellStyle name="Normal 64 3 2 5 2" xfId="14901" xr:uid="{00000000-0005-0000-0000-0000463A0000}"/>
    <cellStyle name="Normal 64 3 2 5 2 3" xfId="29996" xr:uid="{00000000-0005-0000-0000-000040750000}"/>
    <cellStyle name="Normal 64 3 2 5 3" xfId="9881" xr:uid="{00000000-0005-0000-0000-0000AA260000}"/>
    <cellStyle name="Normal 64 3 2 5 3 3" xfId="24979" xr:uid="{00000000-0005-0000-0000-0000A7610000}"/>
    <cellStyle name="Normal 64 3 2 5 5" xfId="19966" xr:uid="{00000000-0005-0000-0000-0000124E0000}"/>
    <cellStyle name="Normal 64 3 2 6" xfId="11559" xr:uid="{00000000-0005-0000-0000-0000382D0000}"/>
    <cellStyle name="Normal 64 3 2 6 3" xfId="26654" xr:uid="{00000000-0005-0000-0000-000032680000}"/>
    <cellStyle name="Normal 64 3 2 7" xfId="6538" xr:uid="{00000000-0005-0000-0000-00009B190000}"/>
    <cellStyle name="Normal 64 3 2 7 3" xfId="21637" xr:uid="{00000000-0005-0000-0000-000099540000}"/>
    <cellStyle name="Normal 64 3 2 9" xfId="16624" xr:uid="{00000000-0005-0000-0000-000004410000}"/>
    <cellStyle name="Normal 64 3 3" xfId="1675" xr:uid="{00000000-0005-0000-0000-00009B060000}"/>
    <cellStyle name="Normal 64 3 3 2" xfId="2514" xr:uid="{00000000-0005-0000-0000-0000E2090000}"/>
    <cellStyle name="Normal 64 3 3 2 2" xfId="4203" xr:uid="{00000000-0005-0000-0000-00007C100000}"/>
    <cellStyle name="Normal 64 3 3 2 2 2" xfId="14276" xr:uid="{00000000-0005-0000-0000-0000D5370000}"/>
    <cellStyle name="Normal 64 3 3 2 2 2 3" xfId="29371" xr:uid="{00000000-0005-0000-0000-0000CF720000}"/>
    <cellStyle name="Normal 64 3 3 2 2 3" xfId="9256" xr:uid="{00000000-0005-0000-0000-000039240000}"/>
    <cellStyle name="Normal 64 3 3 2 2 3 3" xfId="24354" xr:uid="{00000000-0005-0000-0000-0000365F0000}"/>
    <cellStyle name="Normal 64 3 3 2 2 5" xfId="19341" xr:uid="{00000000-0005-0000-0000-0000A14B0000}"/>
    <cellStyle name="Normal 64 3 3 2 3" xfId="5895" xr:uid="{00000000-0005-0000-0000-000018170000}"/>
    <cellStyle name="Normal 64 3 3 2 3 2" xfId="15947" xr:uid="{00000000-0005-0000-0000-00005C3E0000}"/>
    <cellStyle name="Normal 64 3 3 2 3 2 3" xfId="31042" xr:uid="{00000000-0005-0000-0000-000056790000}"/>
    <cellStyle name="Normal 64 3 3 2 3 3" xfId="10927" xr:uid="{00000000-0005-0000-0000-0000C02A0000}"/>
    <cellStyle name="Normal 64 3 3 2 3 3 3" xfId="26025" xr:uid="{00000000-0005-0000-0000-0000BD650000}"/>
    <cellStyle name="Normal 64 3 3 2 3 5" xfId="21012" xr:uid="{00000000-0005-0000-0000-000028520000}"/>
    <cellStyle name="Normal 64 3 3 2 4" xfId="12605" xr:uid="{00000000-0005-0000-0000-00004E310000}"/>
    <cellStyle name="Normal 64 3 3 2 4 3" xfId="27700" xr:uid="{00000000-0005-0000-0000-0000486C0000}"/>
    <cellStyle name="Normal 64 3 3 2 5" xfId="7584" xr:uid="{00000000-0005-0000-0000-0000B11D0000}"/>
    <cellStyle name="Normal 64 3 3 2 5 3" xfId="22683" xr:uid="{00000000-0005-0000-0000-0000AF580000}"/>
    <cellStyle name="Normal 64 3 3 2 7" xfId="17670" xr:uid="{00000000-0005-0000-0000-00001A450000}"/>
    <cellStyle name="Normal 64 3 3 3" xfId="3366" xr:uid="{00000000-0005-0000-0000-0000370D0000}"/>
    <cellStyle name="Normal 64 3 3 3 2" xfId="13440" xr:uid="{00000000-0005-0000-0000-000091340000}"/>
    <cellStyle name="Normal 64 3 3 3 2 3" xfId="28535" xr:uid="{00000000-0005-0000-0000-00008B6F0000}"/>
    <cellStyle name="Normal 64 3 3 3 3" xfId="8420" xr:uid="{00000000-0005-0000-0000-0000F5200000}"/>
    <cellStyle name="Normal 64 3 3 3 3 3" xfId="23518" xr:uid="{00000000-0005-0000-0000-0000F25B0000}"/>
    <cellStyle name="Normal 64 3 3 3 5" xfId="18505" xr:uid="{00000000-0005-0000-0000-00005D480000}"/>
    <cellStyle name="Normal 64 3 3 4" xfId="5059" xr:uid="{00000000-0005-0000-0000-0000D4130000}"/>
    <cellStyle name="Normal 64 3 3 4 2" xfId="15111" xr:uid="{00000000-0005-0000-0000-0000183B0000}"/>
    <cellStyle name="Normal 64 3 3 4 2 3" xfId="30206" xr:uid="{00000000-0005-0000-0000-000012760000}"/>
    <cellStyle name="Normal 64 3 3 4 3" xfId="10091" xr:uid="{00000000-0005-0000-0000-00007C270000}"/>
    <cellStyle name="Normal 64 3 3 4 3 3" xfId="25189" xr:uid="{00000000-0005-0000-0000-000079620000}"/>
    <cellStyle name="Normal 64 3 3 4 5" xfId="20176" xr:uid="{00000000-0005-0000-0000-0000E44E0000}"/>
    <cellStyle name="Normal 64 3 3 5" xfId="11769" xr:uid="{00000000-0005-0000-0000-00000A2E0000}"/>
    <cellStyle name="Normal 64 3 3 5 3" xfId="26864" xr:uid="{00000000-0005-0000-0000-000004690000}"/>
    <cellStyle name="Normal 64 3 3 6" xfId="6748" xr:uid="{00000000-0005-0000-0000-00006D1A0000}"/>
    <cellStyle name="Normal 64 3 3 6 3" xfId="21847" xr:uid="{00000000-0005-0000-0000-00006B550000}"/>
    <cellStyle name="Normal 64 3 3 8" xfId="16834" xr:uid="{00000000-0005-0000-0000-0000D6410000}"/>
    <cellStyle name="Normal 64 3 4" xfId="2096" xr:uid="{00000000-0005-0000-0000-000040080000}"/>
    <cellStyle name="Normal 64 3 4 2" xfId="3785" xr:uid="{00000000-0005-0000-0000-0000DA0E0000}"/>
    <cellStyle name="Normal 64 3 4 2 2" xfId="13858" xr:uid="{00000000-0005-0000-0000-000033360000}"/>
    <cellStyle name="Normal 64 3 4 2 2 3" xfId="28953" xr:uid="{00000000-0005-0000-0000-00002D710000}"/>
    <cellStyle name="Normal 64 3 4 2 3" xfId="8838" xr:uid="{00000000-0005-0000-0000-000097220000}"/>
    <cellStyle name="Normal 64 3 4 2 3 3" xfId="23936" xr:uid="{00000000-0005-0000-0000-0000945D0000}"/>
    <cellStyle name="Normal 64 3 4 2 5" xfId="18923" xr:uid="{00000000-0005-0000-0000-0000FF490000}"/>
    <cellStyle name="Normal 64 3 4 3" xfId="5477" xr:uid="{00000000-0005-0000-0000-000076150000}"/>
    <cellStyle name="Normal 64 3 4 3 2" xfId="15529" xr:uid="{00000000-0005-0000-0000-0000BA3C0000}"/>
    <cellStyle name="Normal 64 3 4 3 2 3" xfId="30624" xr:uid="{00000000-0005-0000-0000-0000B4770000}"/>
    <cellStyle name="Normal 64 3 4 3 3" xfId="10509" xr:uid="{00000000-0005-0000-0000-00001E290000}"/>
    <cellStyle name="Normal 64 3 4 3 3 3" xfId="25607" xr:uid="{00000000-0005-0000-0000-00001B640000}"/>
    <cellStyle name="Normal 64 3 4 3 5" xfId="20594" xr:uid="{00000000-0005-0000-0000-000086500000}"/>
    <cellStyle name="Normal 64 3 4 4" xfId="12187" xr:uid="{00000000-0005-0000-0000-0000AC2F0000}"/>
    <cellStyle name="Normal 64 3 4 4 3" xfId="27282" xr:uid="{00000000-0005-0000-0000-0000A66A0000}"/>
    <cellStyle name="Normal 64 3 4 5" xfId="7166" xr:uid="{00000000-0005-0000-0000-00000F1C0000}"/>
    <cellStyle name="Normal 64 3 4 5 3" xfId="22265" xr:uid="{00000000-0005-0000-0000-00000D570000}"/>
    <cellStyle name="Normal 64 3 4 7" xfId="17252" xr:uid="{00000000-0005-0000-0000-000078430000}"/>
    <cellStyle name="Normal 64 3 5" xfId="2948" xr:uid="{00000000-0005-0000-0000-0000950B0000}"/>
    <cellStyle name="Normal 64 3 5 2" xfId="13022" xr:uid="{00000000-0005-0000-0000-0000EF320000}"/>
    <cellStyle name="Normal 64 3 5 2 3" xfId="28117" xr:uid="{00000000-0005-0000-0000-0000E96D0000}"/>
    <cellStyle name="Normal 64 3 5 3" xfId="8002" xr:uid="{00000000-0005-0000-0000-0000531F0000}"/>
    <cellStyle name="Normal 64 3 5 3 3" xfId="23100" xr:uid="{00000000-0005-0000-0000-0000505A0000}"/>
    <cellStyle name="Normal 64 3 5 5" xfId="18087" xr:uid="{00000000-0005-0000-0000-0000BB460000}"/>
    <cellStyle name="Normal 64 3 6" xfId="4641" xr:uid="{00000000-0005-0000-0000-000032120000}"/>
    <cellStyle name="Normal 64 3 6 2" xfId="14693" xr:uid="{00000000-0005-0000-0000-000076390000}"/>
    <cellStyle name="Normal 64 3 6 2 3" xfId="29788" xr:uid="{00000000-0005-0000-0000-000070740000}"/>
    <cellStyle name="Normal 64 3 6 3" xfId="9673" xr:uid="{00000000-0005-0000-0000-0000DA250000}"/>
    <cellStyle name="Normal 64 3 6 3 3" xfId="24771" xr:uid="{00000000-0005-0000-0000-0000D7600000}"/>
    <cellStyle name="Normal 64 3 6 5" xfId="19758" xr:uid="{00000000-0005-0000-0000-0000424D0000}"/>
    <cellStyle name="Normal 64 3 7" xfId="11351" xr:uid="{00000000-0005-0000-0000-0000682C0000}"/>
    <cellStyle name="Normal 64 3 7 3" xfId="26446" xr:uid="{00000000-0005-0000-0000-000062670000}"/>
    <cellStyle name="Normal 64 3 8" xfId="6330" xr:uid="{00000000-0005-0000-0000-0000CB180000}"/>
    <cellStyle name="Normal 64 3 8 3" xfId="21429" xr:uid="{00000000-0005-0000-0000-0000C9530000}"/>
    <cellStyle name="Normal 64 4" xfId="1356" xr:uid="{00000000-0005-0000-0000-00005C050000}"/>
    <cellStyle name="Normal 64 4 2" xfId="1779" xr:uid="{00000000-0005-0000-0000-000003070000}"/>
    <cellStyle name="Normal 64 4 2 2" xfId="2618" xr:uid="{00000000-0005-0000-0000-00004A0A0000}"/>
    <cellStyle name="Normal 64 4 2 2 2" xfId="4307" xr:uid="{00000000-0005-0000-0000-0000E4100000}"/>
    <cellStyle name="Normal 64 4 2 2 2 2" xfId="14380" xr:uid="{00000000-0005-0000-0000-00003D380000}"/>
    <cellStyle name="Normal 64 4 2 2 2 2 3" xfId="29475" xr:uid="{00000000-0005-0000-0000-000037730000}"/>
    <cellStyle name="Normal 64 4 2 2 2 3" xfId="9360" xr:uid="{00000000-0005-0000-0000-0000A1240000}"/>
    <cellStyle name="Normal 64 4 2 2 2 3 3" xfId="24458" xr:uid="{00000000-0005-0000-0000-00009E5F0000}"/>
    <cellStyle name="Normal 64 4 2 2 2 5" xfId="19445" xr:uid="{00000000-0005-0000-0000-0000094C0000}"/>
    <cellStyle name="Normal 64 4 2 2 3" xfId="5999" xr:uid="{00000000-0005-0000-0000-000080170000}"/>
    <cellStyle name="Normal 64 4 2 2 3 2" xfId="16051" xr:uid="{00000000-0005-0000-0000-0000C43E0000}"/>
    <cellStyle name="Normal 64 4 2 2 3 2 3" xfId="31146" xr:uid="{00000000-0005-0000-0000-0000BE790000}"/>
    <cellStyle name="Normal 64 4 2 2 3 3" xfId="11031" xr:uid="{00000000-0005-0000-0000-0000282B0000}"/>
    <cellStyle name="Normal 64 4 2 2 3 3 3" xfId="26129" xr:uid="{00000000-0005-0000-0000-000025660000}"/>
    <cellStyle name="Normal 64 4 2 2 3 5" xfId="21116" xr:uid="{00000000-0005-0000-0000-000090520000}"/>
    <cellStyle name="Normal 64 4 2 2 4" xfId="12709" xr:uid="{00000000-0005-0000-0000-0000B6310000}"/>
    <cellStyle name="Normal 64 4 2 2 4 3" xfId="27804" xr:uid="{00000000-0005-0000-0000-0000B06C0000}"/>
    <cellStyle name="Normal 64 4 2 2 5" xfId="7688" xr:uid="{00000000-0005-0000-0000-0000191E0000}"/>
    <cellStyle name="Normal 64 4 2 2 5 3" xfId="22787" xr:uid="{00000000-0005-0000-0000-000017590000}"/>
    <cellStyle name="Normal 64 4 2 2 7" xfId="17774" xr:uid="{00000000-0005-0000-0000-000082450000}"/>
    <cellStyle name="Normal 64 4 2 3" xfId="3470" xr:uid="{00000000-0005-0000-0000-00009F0D0000}"/>
    <cellStyle name="Normal 64 4 2 3 2" xfId="13544" xr:uid="{00000000-0005-0000-0000-0000F9340000}"/>
    <cellStyle name="Normal 64 4 2 3 2 3" xfId="28639" xr:uid="{00000000-0005-0000-0000-0000F36F0000}"/>
    <cellStyle name="Normal 64 4 2 3 3" xfId="8524" xr:uid="{00000000-0005-0000-0000-00005D210000}"/>
    <cellStyle name="Normal 64 4 2 3 3 3" xfId="23622" xr:uid="{00000000-0005-0000-0000-00005A5C0000}"/>
    <cellStyle name="Normal 64 4 2 3 5" xfId="18609" xr:uid="{00000000-0005-0000-0000-0000C5480000}"/>
    <cellStyle name="Normal 64 4 2 4" xfId="5163" xr:uid="{00000000-0005-0000-0000-00003C140000}"/>
    <cellStyle name="Normal 64 4 2 4 2" xfId="15215" xr:uid="{00000000-0005-0000-0000-0000803B0000}"/>
    <cellStyle name="Normal 64 4 2 4 2 3" xfId="30310" xr:uid="{00000000-0005-0000-0000-00007A760000}"/>
    <cellStyle name="Normal 64 4 2 4 3" xfId="10195" xr:uid="{00000000-0005-0000-0000-0000E4270000}"/>
    <cellStyle name="Normal 64 4 2 4 3 3" xfId="25293" xr:uid="{00000000-0005-0000-0000-0000E1620000}"/>
    <cellStyle name="Normal 64 4 2 4 5" xfId="20280" xr:uid="{00000000-0005-0000-0000-00004C4F0000}"/>
    <cellStyle name="Normal 64 4 2 5" xfId="11873" xr:uid="{00000000-0005-0000-0000-0000722E0000}"/>
    <cellStyle name="Normal 64 4 2 5 3" xfId="26968" xr:uid="{00000000-0005-0000-0000-00006C690000}"/>
    <cellStyle name="Normal 64 4 2 6" xfId="6852" xr:uid="{00000000-0005-0000-0000-0000D51A0000}"/>
    <cellStyle name="Normal 64 4 2 6 3" xfId="21951" xr:uid="{00000000-0005-0000-0000-0000D3550000}"/>
    <cellStyle name="Normal 64 4 2 8" xfId="16938" xr:uid="{00000000-0005-0000-0000-00003E420000}"/>
    <cellStyle name="Normal 64 4 3" xfId="2200" xr:uid="{00000000-0005-0000-0000-0000A8080000}"/>
    <cellStyle name="Normal 64 4 3 2" xfId="3889" xr:uid="{00000000-0005-0000-0000-0000420F0000}"/>
    <cellStyle name="Normal 64 4 3 2 2" xfId="13962" xr:uid="{00000000-0005-0000-0000-00009B360000}"/>
    <cellStyle name="Normal 64 4 3 2 2 3" xfId="29057" xr:uid="{00000000-0005-0000-0000-000095710000}"/>
    <cellStyle name="Normal 64 4 3 2 3" xfId="8942" xr:uid="{00000000-0005-0000-0000-0000FF220000}"/>
    <cellStyle name="Normal 64 4 3 2 3 3" xfId="24040" xr:uid="{00000000-0005-0000-0000-0000FC5D0000}"/>
    <cellStyle name="Normal 64 4 3 2 5" xfId="19027" xr:uid="{00000000-0005-0000-0000-0000674A0000}"/>
    <cellStyle name="Normal 64 4 3 3" xfId="5581" xr:uid="{00000000-0005-0000-0000-0000DE150000}"/>
    <cellStyle name="Normal 64 4 3 3 2" xfId="15633" xr:uid="{00000000-0005-0000-0000-0000223D0000}"/>
    <cellStyle name="Normal 64 4 3 3 2 3" xfId="30728" xr:uid="{00000000-0005-0000-0000-00001C780000}"/>
    <cellStyle name="Normal 64 4 3 3 3" xfId="10613" xr:uid="{00000000-0005-0000-0000-000086290000}"/>
    <cellStyle name="Normal 64 4 3 3 3 3" xfId="25711" xr:uid="{00000000-0005-0000-0000-000083640000}"/>
    <cellStyle name="Normal 64 4 3 3 5" xfId="20698" xr:uid="{00000000-0005-0000-0000-0000EE500000}"/>
    <cellStyle name="Normal 64 4 3 4" xfId="12291" xr:uid="{00000000-0005-0000-0000-000014300000}"/>
    <cellStyle name="Normal 64 4 3 4 3" xfId="27386" xr:uid="{00000000-0005-0000-0000-00000E6B0000}"/>
    <cellStyle name="Normal 64 4 3 5" xfId="7270" xr:uid="{00000000-0005-0000-0000-0000771C0000}"/>
    <cellStyle name="Normal 64 4 3 5 3" xfId="22369" xr:uid="{00000000-0005-0000-0000-000075570000}"/>
    <cellStyle name="Normal 64 4 3 7" xfId="17356" xr:uid="{00000000-0005-0000-0000-0000E0430000}"/>
    <cellStyle name="Normal 64 4 4" xfId="3052" xr:uid="{00000000-0005-0000-0000-0000FD0B0000}"/>
    <cellStyle name="Normal 64 4 4 2" xfId="13126" xr:uid="{00000000-0005-0000-0000-000057330000}"/>
    <cellStyle name="Normal 64 4 4 2 3" xfId="28221" xr:uid="{00000000-0005-0000-0000-0000516E0000}"/>
    <cellStyle name="Normal 64 4 4 3" xfId="8106" xr:uid="{00000000-0005-0000-0000-0000BB1F0000}"/>
    <cellStyle name="Normal 64 4 4 3 3" xfId="23204" xr:uid="{00000000-0005-0000-0000-0000B85A0000}"/>
    <cellStyle name="Normal 64 4 4 5" xfId="18191" xr:uid="{00000000-0005-0000-0000-000023470000}"/>
    <cellStyle name="Normal 64 4 5" xfId="4745" xr:uid="{00000000-0005-0000-0000-00009A120000}"/>
    <cellStyle name="Normal 64 4 5 2" xfId="14797" xr:uid="{00000000-0005-0000-0000-0000DE390000}"/>
    <cellStyle name="Normal 64 4 5 2 3" xfId="29892" xr:uid="{00000000-0005-0000-0000-0000D8740000}"/>
    <cellStyle name="Normal 64 4 5 3" xfId="9777" xr:uid="{00000000-0005-0000-0000-000042260000}"/>
    <cellStyle name="Normal 64 4 5 3 3" xfId="24875" xr:uid="{00000000-0005-0000-0000-00003F610000}"/>
    <cellStyle name="Normal 64 4 5 5" xfId="19862" xr:uid="{00000000-0005-0000-0000-0000AA4D0000}"/>
    <cellStyle name="Normal 64 4 6" xfId="11455" xr:uid="{00000000-0005-0000-0000-0000D02C0000}"/>
    <cellStyle name="Normal 64 4 6 3" xfId="26550" xr:uid="{00000000-0005-0000-0000-0000CA670000}"/>
    <cellStyle name="Normal 64 4 7" xfId="6434" xr:uid="{00000000-0005-0000-0000-000033190000}"/>
    <cellStyle name="Normal 64 4 7 3" xfId="21533" xr:uid="{00000000-0005-0000-0000-000031540000}"/>
    <cellStyle name="Normal 64 4 9" xfId="16520" xr:uid="{00000000-0005-0000-0000-00009C400000}"/>
    <cellStyle name="Normal 64 5" xfId="1569" xr:uid="{00000000-0005-0000-0000-000031060000}"/>
    <cellStyle name="Normal 64 5 2" xfId="2410" xr:uid="{00000000-0005-0000-0000-00007A090000}"/>
    <cellStyle name="Normal 64 5 2 2" xfId="4099" xr:uid="{00000000-0005-0000-0000-000014100000}"/>
    <cellStyle name="Normal 64 5 2 2 2" xfId="14172" xr:uid="{00000000-0005-0000-0000-00006D370000}"/>
    <cellStyle name="Normal 64 5 2 2 2 3" xfId="29267" xr:uid="{00000000-0005-0000-0000-000067720000}"/>
    <cellStyle name="Normal 64 5 2 2 3" xfId="9152" xr:uid="{00000000-0005-0000-0000-0000D1230000}"/>
    <cellStyle name="Normal 64 5 2 2 3 3" xfId="24250" xr:uid="{00000000-0005-0000-0000-0000CE5E0000}"/>
    <cellStyle name="Normal 64 5 2 2 5" xfId="19237" xr:uid="{00000000-0005-0000-0000-0000394B0000}"/>
    <cellStyle name="Normal 64 5 2 3" xfId="5791" xr:uid="{00000000-0005-0000-0000-0000B0160000}"/>
    <cellStyle name="Normal 64 5 2 3 2" xfId="15843" xr:uid="{00000000-0005-0000-0000-0000F43D0000}"/>
    <cellStyle name="Normal 64 5 2 3 2 3" xfId="30938" xr:uid="{00000000-0005-0000-0000-0000EE780000}"/>
    <cellStyle name="Normal 64 5 2 3 3" xfId="10823" xr:uid="{00000000-0005-0000-0000-0000582A0000}"/>
    <cellStyle name="Normal 64 5 2 3 3 3" xfId="25921" xr:uid="{00000000-0005-0000-0000-000055650000}"/>
    <cellStyle name="Normal 64 5 2 3 5" xfId="20908" xr:uid="{00000000-0005-0000-0000-0000C0510000}"/>
    <cellStyle name="Normal 64 5 2 4" xfId="12501" xr:uid="{00000000-0005-0000-0000-0000E6300000}"/>
    <cellStyle name="Normal 64 5 2 4 3" xfId="27596" xr:uid="{00000000-0005-0000-0000-0000E06B0000}"/>
    <cellStyle name="Normal 64 5 2 5" xfId="7480" xr:uid="{00000000-0005-0000-0000-0000491D0000}"/>
    <cellStyle name="Normal 64 5 2 5 3" xfId="22579" xr:uid="{00000000-0005-0000-0000-000047580000}"/>
    <cellStyle name="Normal 64 5 2 7" xfId="17566" xr:uid="{00000000-0005-0000-0000-0000B2440000}"/>
    <cellStyle name="Normal 64 5 3" xfId="3262" xr:uid="{00000000-0005-0000-0000-0000CF0C0000}"/>
    <cellStyle name="Normal 64 5 3 2" xfId="13336" xr:uid="{00000000-0005-0000-0000-000029340000}"/>
    <cellStyle name="Normal 64 5 3 2 3" xfId="28431" xr:uid="{00000000-0005-0000-0000-0000236F0000}"/>
    <cellStyle name="Normal 64 5 3 3" xfId="8316" xr:uid="{00000000-0005-0000-0000-00008D200000}"/>
    <cellStyle name="Normal 64 5 3 3 3" xfId="23414" xr:uid="{00000000-0005-0000-0000-00008A5B0000}"/>
    <cellStyle name="Normal 64 5 3 5" xfId="18401" xr:uid="{00000000-0005-0000-0000-0000F5470000}"/>
    <cellStyle name="Normal 64 5 4" xfId="4955" xr:uid="{00000000-0005-0000-0000-00006C130000}"/>
    <cellStyle name="Normal 64 5 4 2" xfId="15007" xr:uid="{00000000-0005-0000-0000-0000B03A0000}"/>
    <cellStyle name="Normal 64 5 4 2 3" xfId="30102" xr:uid="{00000000-0005-0000-0000-0000AA750000}"/>
    <cellStyle name="Normal 64 5 4 3" xfId="9987" xr:uid="{00000000-0005-0000-0000-000014270000}"/>
    <cellStyle name="Normal 64 5 4 3 3" xfId="25085" xr:uid="{00000000-0005-0000-0000-000011620000}"/>
    <cellStyle name="Normal 64 5 4 5" xfId="20072" xr:uid="{00000000-0005-0000-0000-00007C4E0000}"/>
    <cellStyle name="Normal 64 5 5" xfId="11665" xr:uid="{00000000-0005-0000-0000-0000A22D0000}"/>
    <cellStyle name="Normal 64 5 5 3" xfId="26760" xr:uid="{00000000-0005-0000-0000-00009C680000}"/>
    <cellStyle name="Normal 64 5 6" xfId="6644" xr:uid="{00000000-0005-0000-0000-0000051A0000}"/>
    <cellStyle name="Normal 64 5 6 3" xfId="21743" xr:uid="{00000000-0005-0000-0000-000003550000}"/>
    <cellStyle name="Normal 64 5 8" xfId="16730" xr:uid="{00000000-0005-0000-0000-00006E410000}"/>
    <cellStyle name="Normal 64 6" xfId="1990" xr:uid="{00000000-0005-0000-0000-0000D6070000}"/>
    <cellStyle name="Normal 64 6 2" xfId="3681" xr:uid="{00000000-0005-0000-0000-0000720E0000}"/>
    <cellStyle name="Normal 64 6 2 2" xfId="13754" xr:uid="{00000000-0005-0000-0000-0000CB350000}"/>
    <cellStyle name="Normal 64 6 2 2 3" xfId="28849" xr:uid="{00000000-0005-0000-0000-0000C5700000}"/>
    <cellStyle name="Normal 64 6 2 3" xfId="8734" xr:uid="{00000000-0005-0000-0000-00002F220000}"/>
    <cellStyle name="Normal 64 6 2 3 3" xfId="23832" xr:uid="{00000000-0005-0000-0000-00002C5D0000}"/>
    <cellStyle name="Normal 64 6 2 5" xfId="18819" xr:uid="{00000000-0005-0000-0000-000097490000}"/>
    <cellStyle name="Normal 64 6 3" xfId="5373" xr:uid="{00000000-0005-0000-0000-00000E150000}"/>
    <cellStyle name="Normal 64 6 3 2" xfId="15425" xr:uid="{00000000-0005-0000-0000-0000523C0000}"/>
    <cellStyle name="Normal 64 6 3 2 3" xfId="30520" xr:uid="{00000000-0005-0000-0000-00004C770000}"/>
    <cellStyle name="Normal 64 6 3 3" xfId="10405" xr:uid="{00000000-0005-0000-0000-0000B6280000}"/>
    <cellStyle name="Normal 64 6 3 3 3" xfId="25503" xr:uid="{00000000-0005-0000-0000-0000B3630000}"/>
    <cellStyle name="Normal 64 6 3 5" xfId="20490" xr:uid="{00000000-0005-0000-0000-00001E500000}"/>
    <cellStyle name="Normal 64 6 4" xfId="12083" xr:uid="{00000000-0005-0000-0000-0000442F0000}"/>
    <cellStyle name="Normal 64 6 4 3" xfId="27178" xr:uid="{00000000-0005-0000-0000-00003E6A0000}"/>
    <cellStyle name="Normal 64 6 5" xfId="7062" xr:uid="{00000000-0005-0000-0000-0000A71B0000}"/>
    <cellStyle name="Normal 64 6 5 3" xfId="22161" xr:uid="{00000000-0005-0000-0000-0000A5560000}"/>
    <cellStyle name="Normal 64 6 7" xfId="17148" xr:uid="{00000000-0005-0000-0000-000010430000}"/>
    <cellStyle name="Normal 64 7" xfId="2841" xr:uid="{00000000-0005-0000-0000-00002A0B0000}"/>
    <cellStyle name="Normal 64 7 2" xfId="12918" xr:uid="{00000000-0005-0000-0000-000087320000}"/>
    <cellStyle name="Normal 64 7 2 3" xfId="28013" xr:uid="{00000000-0005-0000-0000-0000816D0000}"/>
    <cellStyle name="Normal 64 7 3" xfId="7898" xr:uid="{00000000-0005-0000-0000-0000EB1E0000}"/>
    <cellStyle name="Normal 64 7 3 3" xfId="22996" xr:uid="{00000000-0005-0000-0000-0000E8590000}"/>
    <cellStyle name="Normal 64 7 5" xfId="17983" xr:uid="{00000000-0005-0000-0000-000053460000}"/>
    <cellStyle name="Normal 64 8" xfId="4535" xr:uid="{00000000-0005-0000-0000-0000C8110000}"/>
    <cellStyle name="Normal 64 8 2" xfId="14589" xr:uid="{00000000-0005-0000-0000-00000E390000}"/>
    <cellStyle name="Normal 64 8 2 3" xfId="29684" xr:uid="{00000000-0005-0000-0000-000008740000}"/>
    <cellStyle name="Normal 64 8 3" xfId="9569" xr:uid="{00000000-0005-0000-0000-000072250000}"/>
    <cellStyle name="Normal 64 8 3 3" xfId="24667" xr:uid="{00000000-0005-0000-0000-00006F600000}"/>
    <cellStyle name="Normal 64 8 5" xfId="19654" xr:uid="{00000000-0005-0000-0000-0000DA4C0000}"/>
    <cellStyle name="Normal 64 9" xfId="11245" xr:uid="{00000000-0005-0000-0000-0000FE2B0000}"/>
    <cellStyle name="Normal 64 9 3" xfId="26342" xr:uid="{00000000-0005-0000-0000-0000FA660000}"/>
    <cellStyle name="Normal 65" xfId="884" xr:uid="{00000000-0005-0000-0000-000083030000}"/>
    <cellStyle name="Normal 65 10" xfId="6225" xr:uid="{00000000-0005-0000-0000-000062180000}"/>
    <cellStyle name="Normal 65 10 3" xfId="21326" xr:uid="{00000000-0005-0000-0000-000062530000}"/>
    <cellStyle name="Normal 65 12" xfId="16311" xr:uid="{00000000-0005-0000-0000-0000CB3F0000}"/>
    <cellStyle name="Normal 65 2" xfId="1190" xr:uid="{00000000-0005-0000-0000-0000B6040000}"/>
    <cellStyle name="Normal 65 2 11" xfId="16365" xr:uid="{00000000-0005-0000-0000-000001400000}"/>
    <cellStyle name="Normal 65 2 2" xfId="1298" xr:uid="{00000000-0005-0000-0000-000022050000}"/>
    <cellStyle name="Normal 65 2 2 10" xfId="16469" xr:uid="{00000000-0005-0000-0000-000069400000}"/>
    <cellStyle name="Normal 65 2 2 2" xfId="1515" xr:uid="{00000000-0005-0000-0000-0000FB050000}"/>
    <cellStyle name="Normal 65 2 2 2 2" xfId="1936" xr:uid="{00000000-0005-0000-0000-0000A0070000}"/>
    <cellStyle name="Normal 65 2 2 2 2 2" xfId="2775" xr:uid="{00000000-0005-0000-0000-0000E70A0000}"/>
    <cellStyle name="Normal 65 2 2 2 2 2 2" xfId="4464" xr:uid="{00000000-0005-0000-0000-000081110000}"/>
    <cellStyle name="Normal 65 2 2 2 2 2 2 2" xfId="14537" xr:uid="{00000000-0005-0000-0000-0000DA380000}"/>
    <cellStyle name="Normal 65 2 2 2 2 2 2 2 3" xfId="29632" xr:uid="{00000000-0005-0000-0000-0000D4730000}"/>
    <cellStyle name="Normal 65 2 2 2 2 2 2 3" xfId="9517" xr:uid="{00000000-0005-0000-0000-00003E250000}"/>
    <cellStyle name="Normal 65 2 2 2 2 2 2 3 3" xfId="24615" xr:uid="{00000000-0005-0000-0000-00003B600000}"/>
    <cellStyle name="Normal 65 2 2 2 2 2 2 5" xfId="19602" xr:uid="{00000000-0005-0000-0000-0000A64C0000}"/>
    <cellStyle name="Normal 65 2 2 2 2 2 3" xfId="6156" xr:uid="{00000000-0005-0000-0000-00001D180000}"/>
    <cellStyle name="Normal 65 2 2 2 2 2 3 2" xfId="16208" xr:uid="{00000000-0005-0000-0000-0000613F0000}"/>
    <cellStyle name="Normal 65 2 2 2 2 2 3 3" xfId="11188" xr:uid="{00000000-0005-0000-0000-0000C52B0000}"/>
    <cellStyle name="Normal 65 2 2 2 2 2 3 3 3" xfId="26286" xr:uid="{00000000-0005-0000-0000-0000C2660000}"/>
    <cellStyle name="Normal 65 2 2 2 2 2 3 5" xfId="21273" xr:uid="{00000000-0005-0000-0000-00002D530000}"/>
    <cellStyle name="Normal 65 2 2 2 2 2 4" xfId="12866" xr:uid="{00000000-0005-0000-0000-000053320000}"/>
    <cellStyle name="Normal 65 2 2 2 2 2 4 3" xfId="27961" xr:uid="{00000000-0005-0000-0000-00004D6D0000}"/>
    <cellStyle name="Normal 65 2 2 2 2 2 5" xfId="7845" xr:uid="{00000000-0005-0000-0000-0000B61E0000}"/>
    <cellStyle name="Normal 65 2 2 2 2 2 5 3" xfId="22944" xr:uid="{00000000-0005-0000-0000-0000B4590000}"/>
    <cellStyle name="Normal 65 2 2 2 2 2 7" xfId="17931" xr:uid="{00000000-0005-0000-0000-00001F460000}"/>
    <cellStyle name="Normal 65 2 2 2 2 3" xfId="3627" xr:uid="{00000000-0005-0000-0000-00003C0E0000}"/>
    <cellStyle name="Normal 65 2 2 2 2 3 2" xfId="13701" xr:uid="{00000000-0005-0000-0000-000096350000}"/>
    <cellStyle name="Normal 65 2 2 2 2 3 2 3" xfId="28796" xr:uid="{00000000-0005-0000-0000-000090700000}"/>
    <cellStyle name="Normal 65 2 2 2 2 3 3" xfId="8681" xr:uid="{00000000-0005-0000-0000-0000FA210000}"/>
    <cellStyle name="Normal 65 2 2 2 2 3 3 3" xfId="23779" xr:uid="{00000000-0005-0000-0000-0000F75C0000}"/>
    <cellStyle name="Normal 65 2 2 2 2 3 5" xfId="18766" xr:uid="{00000000-0005-0000-0000-000062490000}"/>
    <cellStyle name="Normal 65 2 2 2 2 4" xfId="5320" xr:uid="{00000000-0005-0000-0000-0000D9140000}"/>
    <cellStyle name="Normal 65 2 2 2 2 4 2" xfId="15372" xr:uid="{00000000-0005-0000-0000-00001D3C0000}"/>
    <cellStyle name="Normal 65 2 2 2 2 4 2 3" xfId="30467" xr:uid="{00000000-0005-0000-0000-000017770000}"/>
    <cellStyle name="Normal 65 2 2 2 2 4 3" xfId="10352" xr:uid="{00000000-0005-0000-0000-000081280000}"/>
    <cellStyle name="Normal 65 2 2 2 2 4 3 3" xfId="25450" xr:uid="{00000000-0005-0000-0000-00007E630000}"/>
    <cellStyle name="Normal 65 2 2 2 2 4 5" xfId="20437" xr:uid="{00000000-0005-0000-0000-0000E94F0000}"/>
    <cellStyle name="Normal 65 2 2 2 2 5" xfId="12030" xr:uid="{00000000-0005-0000-0000-00000F2F0000}"/>
    <cellStyle name="Normal 65 2 2 2 2 5 3" xfId="27125" xr:uid="{00000000-0005-0000-0000-0000096A0000}"/>
    <cellStyle name="Normal 65 2 2 2 2 6" xfId="7009" xr:uid="{00000000-0005-0000-0000-0000721B0000}"/>
    <cellStyle name="Normal 65 2 2 2 2 6 3" xfId="22108" xr:uid="{00000000-0005-0000-0000-000070560000}"/>
    <cellStyle name="Normal 65 2 2 2 2 8" xfId="17095" xr:uid="{00000000-0005-0000-0000-0000DB420000}"/>
    <cellStyle name="Normal 65 2 2 2 3" xfId="2357" xr:uid="{00000000-0005-0000-0000-000045090000}"/>
    <cellStyle name="Normal 65 2 2 2 3 2" xfId="4046" xr:uid="{00000000-0005-0000-0000-0000DF0F0000}"/>
    <cellStyle name="Normal 65 2 2 2 3 2 2" xfId="14119" xr:uid="{00000000-0005-0000-0000-000038370000}"/>
    <cellStyle name="Normal 65 2 2 2 3 2 2 3" xfId="29214" xr:uid="{00000000-0005-0000-0000-000032720000}"/>
    <cellStyle name="Normal 65 2 2 2 3 2 3" xfId="9099" xr:uid="{00000000-0005-0000-0000-00009C230000}"/>
    <cellStyle name="Normal 65 2 2 2 3 2 3 3" xfId="24197" xr:uid="{00000000-0005-0000-0000-0000995E0000}"/>
    <cellStyle name="Normal 65 2 2 2 3 2 5" xfId="19184" xr:uid="{00000000-0005-0000-0000-0000044B0000}"/>
    <cellStyle name="Normal 65 2 2 2 3 3" xfId="5738" xr:uid="{00000000-0005-0000-0000-00007B160000}"/>
    <cellStyle name="Normal 65 2 2 2 3 3 2" xfId="15790" xr:uid="{00000000-0005-0000-0000-0000BF3D0000}"/>
    <cellStyle name="Normal 65 2 2 2 3 3 2 3" xfId="30885" xr:uid="{00000000-0005-0000-0000-0000B9780000}"/>
    <cellStyle name="Normal 65 2 2 2 3 3 3" xfId="10770" xr:uid="{00000000-0005-0000-0000-0000232A0000}"/>
    <cellStyle name="Normal 65 2 2 2 3 3 3 3" xfId="25868" xr:uid="{00000000-0005-0000-0000-000020650000}"/>
    <cellStyle name="Normal 65 2 2 2 3 3 5" xfId="20855" xr:uid="{00000000-0005-0000-0000-00008B510000}"/>
    <cellStyle name="Normal 65 2 2 2 3 4" xfId="12448" xr:uid="{00000000-0005-0000-0000-0000B1300000}"/>
    <cellStyle name="Normal 65 2 2 2 3 4 3" xfId="27543" xr:uid="{00000000-0005-0000-0000-0000AB6B0000}"/>
    <cellStyle name="Normal 65 2 2 2 3 5" xfId="7427" xr:uid="{00000000-0005-0000-0000-0000141D0000}"/>
    <cellStyle name="Normal 65 2 2 2 3 5 3" xfId="22526" xr:uid="{00000000-0005-0000-0000-000012580000}"/>
    <cellStyle name="Normal 65 2 2 2 3 7" xfId="17513" xr:uid="{00000000-0005-0000-0000-00007D440000}"/>
    <cellStyle name="Normal 65 2 2 2 4" xfId="3209" xr:uid="{00000000-0005-0000-0000-00009A0C0000}"/>
    <cellStyle name="Normal 65 2 2 2 4 2" xfId="13283" xr:uid="{00000000-0005-0000-0000-0000F4330000}"/>
    <cellStyle name="Normal 65 2 2 2 4 2 3" xfId="28378" xr:uid="{00000000-0005-0000-0000-0000EE6E0000}"/>
    <cellStyle name="Normal 65 2 2 2 4 3" xfId="8263" xr:uid="{00000000-0005-0000-0000-000058200000}"/>
    <cellStyle name="Normal 65 2 2 2 4 3 3" xfId="23361" xr:uid="{00000000-0005-0000-0000-0000555B0000}"/>
    <cellStyle name="Normal 65 2 2 2 4 5" xfId="18348" xr:uid="{00000000-0005-0000-0000-0000C0470000}"/>
    <cellStyle name="Normal 65 2 2 2 5" xfId="4902" xr:uid="{00000000-0005-0000-0000-000037130000}"/>
    <cellStyle name="Normal 65 2 2 2 5 2" xfId="14954" xr:uid="{00000000-0005-0000-0000-00007B3A0000}"/>
    <cellStyle name="Normal 65 2 2 2 5 2 3" xfId="30049" xr:uid="{00000000-0005-0000-0000-000075750000}"/>
    <cellStyle name="Normal 65 2 2 2 5 3" xfId="9934" xr:uid="{00000000-0005-0000-0000-0000DF260000}"/>
    <cellStyle name="Normal 65 2 2 2 5 3 3" xfId="25032" xr:uid="{00000000-0005-0000-0000-0000DC610000}"/>
    <cellStyle name="Normal 65 2 2 2 5 5" xfId="20019" xr:uid="{00000000-0005-0000-0000-0000474E0000}"/>
    <cellStyle name="Normal 65 2 2 2 6" xfId="11612" xr:uid="{00000000-0005-0000-0000-00006D2D0000}"/>
    <cellStyle name="Normal 65 2 2 2 6 3" xfId="26707" xr:uid="{00000000-0005-0000-0000-000067680000}"/>
    <cellStyle name="Normal 65 2 2 2 7" xfId="6591" xr:uid="{00000000-0005-0000-0000-0000D0190000}"/>
    <cellStyle name="Normal 65 2 2 2 7 3" xfId="21690" xr:uid="{00000000-0005-0000-0000-0000CE540000}"/>
    <cellStyle name="Normal 65 2 2 2 9" xfId="16677" xr:uid="{00000000-0005-0000-0000-000039410000}"/>
    <cellStyle name="Normal 65 2 2 3" xfId="1728" xr:uid="{00000000-0005-0000-0000-0000D0060000}"/>
    <cellStyle name="Normal 65 2 2 3 2" xfId="2567" xr:uid="{00000000-0005-0000-0000-0000170A0000}"/>
    <cellStyle name="Normal 65 2 2 3 2 2" xfId="4256" xr:uid="{00000000-0005-0000-0000-0000B1100000}"/>
    <cellStyle name="Normal 65 2 2 3 2 2 2" xfId="14329" xr:uid="{00000000-0005-0000-0000-00000A380000}"/>
    <cellStyle name="Normal 65 2 2 3 2 2 2 3" xfId="29424" xr:uid="{00000000-0005-0000-0000-000004730000}"/>
    <cellStyle name="Normal 65 2 2 3 2 2 3" xfId="9309" xr:uid="{00000000-0005-0000-0000-00006E240000}"/>
    <cellStyle name="Normal 65 2 2 3 2 2 3 3" xfId="24407" xr:uid="{00000000-0005-0000-0000-00006B5F0000}"/>
    <cellStyle name="Normal 65 2 2 3 2 2 5" xfId="19394" xr:uid="{00000000-0005-0000-0000-0000D64B0000}"/>
    <cellStyle name="Normal 65 2 2 3 2 3" xfId="5948" xr:uid="{00000000-0005-0000-0000-00004D170000}"/>
    <cellStyle name="Normal 65 2 2 3 2 3 2" xfId="16000" xr:uid="{00000000-0005-0000-0000-0000913E0000}"/>
    <cellStyle name="Normal 65 2 2 3 2 3 2 3" xfId="31095" xr:uid="{00000000-0005-0000-0000-00008B790000}"/>
    <cellStyle name="Normal 65 2 2 3 2 3 3" xfId="10980" xr:uid="{00000000-0005-0000-0000-0000F52A0000}"/>
    <cellStyle name="Normal 65 2 2 3 2 3 3 3" xfId="26078" xr:uid="{00000000-0005-0000-0000-0000F2650000}"/>
    <cellStyle name="Normal 65 2 2 3 2 3 5" xfId="21065" xr:uid="{00000000-0005-0000-0000-00005D520000}"/>
    <cellStyle name="Normal 65 2 2 3 2 4" xfId="12658" xr:uid="{00000000-0005-0000-0000-000083310000}"/>
    <cellStyle name="Normal 65 2 2 3 2 4 3" xfId="27753" xr:uid="{00000000-0005-0000-0000-00007D6C0000}"/>
    <cellStyle name="Normal 65 2 2 3 2 5" xfId="7637" xr:uid="{00000000-0005-0000-0000-0000E61D0000}"/>
    <cellStyle name="Normal 65 2 2 3 2 5 3" xfId="22736" xr:uid="{00000000-0005-0000-0000-0000E4580000}"/>
    <cellStyle name="Normal 65 2 2 3 2 7" xfId="17723" xr:uid="{00000000-0005-0000-0000-00004F450000}"/>
    <cellStyle name="Normal 65 2 2 3 3" xfId="3419" xr:uid="{00000000-0005-0000-0000-00006C0D0000}"/>
    <cellStyle name="Normal 65 2 2 3 3 2" xfId="13493" xr:uid="{00000000-0005-0000-0000-0000C6340000}"/>
    <cellStyle name="Normal 65 2 2 3 3 2 3" xfId="28588" xr:uid="{00000000-0005-0000-0000-0000C06F0000}"/>
    <cellStyle name="Normal 65 2 2 3 3 3" xfId="8473" xr:uid="{00000000-0005-0000-0000-00002A210000}"/>
    <cellStyle name="Normal 65 2 2 3 3 3 3" xfId="23571" xr:uid="{00000000-0005-0000-0000-0000275C0000}"/>
    <cellStyle name="Normal 65 2 2 3 3 5" xfId="18558" xr:uid="{00000000-0005-0000-0000-000092480000}"/>
    <cellStyle name="Normal 65 2 2 3 4" xfId="5112" xr:uid="{00000000-0005-0000-0000-000009140000}"/>
    <cellStyle name="Normal 65 2 2 3 4 2" xfId="15164" xr:uid="{00000000-0005-0000-0000-00004D3B0000}"/>
    <cellStyle name="Normal 65 2 2 3 4 2 3" xfId="30259" xr:uid="{00000000-0005-0000-0000-000047760000}"/>
    <cellStyle name="Normal 65 2 2 3 4 3" xfId="10144" xr:uid="{00000000-0005-0000-0000-0000B1270000}"/>
    <cellStyle name="Normal 65 2 2 3 4 3 3" xfId="25242" xr:uid="{00000000-0005-0000-0000-0000AE620000}"/>
    <cellStyle name="Normal 65 2 2 3 4 5" xfId="20229" xr:uid="{00000000-0005-0000-0000-0000194F0000}"/>
    <cellStyle name="Normal 65 2 2 3 5" xfId="11822" xr:uid="{00000000-0005-0000-0000-00003F2E0000}"/>
    <cellStyle name="Normal 65 2 2 3 5 3" xfId="26917" xr:uid="{00000000-0005-0000-0000-000039690000}"/>
    <cellStyle name="Normal 65 2 2 3 6" xfId="6801" xr:uid="{00000000-0005-0000-0000-0000A21A0000}"/>
    <cellStyle name="Normal 65 2 2 3 6 3" xfId="21900" xr:uid="{00000000-0005-0000-0000-0000A0550000}"/>
    <cellStyle name="Normal 65 2 2 3 8" xfId="16887" xr:uid="{00000000-0005-0000-0000-00000B420000}"/>
    <cellStyle name="Normal 65 2 2 4" xfId="2149" xr:uid="{00000000-0005-0000-0000-000075080000}"/>
    <cellStyle name="Normal 65 2 2 4 2" xfId="3838" xr:uid="{00000000-0005-0000-0000-00000F0F0000}"/>
    <cellStyle name="Normal 65 2 2 4 2 2" xfId="13911" xr:uid="{00000000-0005-0000-0000-000068360000}"/>
    <cellStyle name="Normal 65 2 2 4 2 2 3" xfId="29006" xr:uid="{00000000-0005-0000-0000-000062710000}"/>
    <cellStyle name="Normal 65 2 2 4 2 3" xfId="8891" xr:uid="{00000000-0005-0000-0000-0000CC220000}"/>
    <cellStyle name="Normal 65 2 2 4 2 3 3" xfId="23989" xr:uid="{00000000-0005-0000-0000-0000C95D0000}"/>
    <cellStyle name="Normal 65 2 2 4 2 5" xfId="18976" xr:uid="{00000000-0005-0000-0000-0000344A0000}"/>
    <cellStyle name="Normal 65 2 2 4 3" xfId="5530" xr:uid="{00000000-0005-0000-0000-0000AB150000}"/>
    <cellStyle name="Normal 65 2 2 4 3 2" xfId="15582" xr:uid="{00000000-0005-0000-0000-0000EF3C0000}"/>
    <cellStyle name="Normal 65 2 2 4 3 2 3" xfId="30677" xr:uid="{00000000-0005-0000-0000-0000E9770000}"/>
    <cellStyle name="Normal 65 2 2 4 3 3" xfId="10562" xr:uid="{00000000-0005-0000-0000-000053290000}"/>
    <cellStyle name="Normal 65 2 2 4 3 3 3" xfId="25660" xr:uid="{00000000-0005-0000-0000-000050640000}"/>
    <cellStyle name="Normal 65 2 2 4 3 5" xfId="20647" xr:uid="{00000000-0005-0000-0000-0000BB500000}"/>
    <cellStyle name="Normal 65 2 2 4 4" xfId="12240" xr:uid="{00000000-0005-0000-0000-0000E12F0000}"/>
    <cellStyle name="Normal 65 2 2 4 4 3" xfId="27335" xr:uid="{00000000-0005-0000-0000-0000DB6A0000}"/>
    <cellStyle name="Normal 65 2 2 4 5" xfId="7219" xr:uid="{00000000-0005-0000-0000-0000441C0000}"/>
    <cellStyle name="Normal 65 2 2 4 5 3" xfId="22318" xr:uid="{00000000-0005-0000-0000-000042570000}"/>
    <cellStyle name="Normal 65 2 2 4 7" xfId="17305" xr:uid="{00000000-0005-0000-0000-0000AD430000}"/>
    <cellStyle name="Normal 65 2 2 5" xfId="3001" xr:uid="{00000000-0005-0000-0000-0000CA0B0000}"/>
    <cellStyle name="Normal 65 2 2 5 2" xfId="13075" xr:uid="{00000000-0005-0000-0000-000024330000}"/>
    <cellStyle name="Normal 65 2 2 5 2 3" xfId="28170" xr:uid="{00000000-0005-0000-0000-00001E6E0000}"/>
    <cellStyle name="Normal 65 2 2 5 3" xfId="8055" xr:uid="{00000000-0005-0000-0000-0000881F0000}"/>
    <cellStyle name="Normal 65 2 2 5 3 3" xfId="23153" xr:uid="{00000000-0005-0000-0000-0000855A0000}"/>
    <cellStyle name="Normal 65 2 2 5 5" xfId="18140" xr:uid="{00000000-0005-0000-0000-0000F0460000}"/>
    <cellStyle name="Normal 65 2 2 6" xfId="4694" xr:uid="{00000000-0005-0000-0000-000067120000}"/>
    <cellStyle name="Normal 65 2 2 6 2" xfId="14746" xr:uid="{00000000-0005-0000-0000-0000AB390000}"/>
    <cellStyle name="Normal 65 2 2 6 2 3" xfId="29841" xr:uid="{00000000-0005-0000-0000-0000A5740000}"/>
    <cellStyle name="Normal 65 2 2 6 3" xfId="9726" xr:uid="{00000000-0005-0000-0000-00000F260000}"/>
    <cellStyle name="Normal 65 2 2 6 3 3" xfId="24824" xr:uid="{00000000-0005-0000-0000-00000C610000}"/>
    <cellStyle name="Normal 65 2 2 6 5" xfId="19811" xr:uid="{00000000-0005-0000-0000-0000774D0000}"/>
    <cellStyle name="Normal 65 2 2 7" xfId="11404" xr:uid="{00000000-0005-0000-0000-00009D2C0000}"/>
    <cellStyle name="Normal 65 2 2 7 3" xfId="26499" xr:uid="{00000000-0005-0000-0000-000097670000}"/>
    <cellStyle name="Normal 65 2 2 8" xfId="6383" xr:uid="{00000000-0005-0000-0000-000000190000}"/>
    <cellStyle name="Normal 65 2 2 8 3" xfId="21482" xr:uid="{00000000-0005-0000-0000-0000FE530000}"/>
    <cellStyle name="Normal 65 2 3" xfId="1411" xr:uid="{00000000-0005-0000-0000-000093050000}"/>
    <cellStyle name="Normal 65 2 3 2" xfId="1832" xr:uid="{00000000-0005-0000-0000-000038070000}"/>
    <cellStyle name="Normal 65 2 3 2 2" xfId="2671" xr:uid="{00000000-0005-0000-0000-00007F0A0000}"/>
    <cellStyle name="Normal 65 2 3 2 2 2" xfId="4360" xr:uid="{00000000-0005-0000-0000-000019110000}"/>
    <cellStyle name="Normal 65 2 3 2 2 2 2" xfId="14433" xr:uid="{00000000-0005-0000-0000-000072380000}"/>
    <cellStyle name="Normal 65 2 3 2 2 2 2 3" xfId="29528" xr:uid="{00000000-0005-0000-0000-00006C730000}"/>
    <cellStyle name="Normal 65 2 3 2 2 2 3" xfId="9413" xr:uid="{00000000-0005-0000-0000-0000D6240000}"/>
    <cellStyle name="Normal 65 2 3 2 2 2 3 3" xfId="24511" xr:uid="{00000000-0005-0000-0000-0000D35F0000}"/>
    <cellStyle name="Normal 65 2 3 2 2 2 5" xfId="19498" xr:uid="{00000000-0005-0000-0000-00003E4C0000}"/>
    <cellStyle name="Normal 65 2 3 2 2 3" xfId="6052" xr:uid="{00000000-0005-0000-0000-0000B5170000}"/>
    <cellStyle name="Normal 65 2 3 2 2 3 2" xfId="16104" xr:uid="{00000000-0005-0000-0000-0000F93E0000}"/>
    <cellStyle name="Normal 65 2 3 2 2 3 2 3" xfId="31199" xr:uid="{00000000-0005-0000-0000-0000F3790000}"/>
    <cellStyle name="Normal 65 2 3 2 2 3 3" xfId="11084" xr:uid="{00000000-0005-0000-0000-00005D2B0000}"/>
    <cellStyle name="Normal 65 2 3 2 2 3 3 3" xfId="26182" xr:uid="{00000000-0005-0000-0000-00005A660000}"/>
    <cellStyle name="Normal 65 2 3 2 2 3 5" xfId="21169" xr:uid="{00000000-0005-0000-0000-0000C5520000}"/>
    <cellStyle name="Normal 65 2 3 2 2 4" xfId="12762" xr:uid="{00000000-0005-0000-0000-0000EB310000}"/>
    <cellStyle name="Normal 65 2 3 2 2 4 3" xfId="27857" xr:uid="{00000000-0005-0000-0000-0000E56C0000}"/>
    <cellStyle name="Normal 65 2 3 2 2 5" xfId="7741" xr:uid="{00000000-0005-0000-0000-00004E1E0000}"/>
    <cellStyle name="Normal 65 2 3 2 2 5 3" xfId="22840" xr:uid="{00000000-0005-0000-0000-00004C590000}"/>
    <cellStyle name="Normal 65 2 3 2 2 7" xfId="17827" xr:uid="{00000000-0005-0000-0000-0000B7450000}"/>
    <cellStyle name="Normal 65 2 3 2 3" xfId="3523" xr:uid="{00000000-0005-0000-0000-0000D40D0000}"/>
    <cellStyle name="Normal 65 2 3 2 3 2" xfId="13597" xr:uid="{00000000-0005-0000-0000-00002E350000}"/>
    <cellStyle name="Normal 65 2 3 2 3 2 3" xfId="28692" xr:uid="{00000000-0005-0000-0000-000028700000}"/>
    <cellStyle name="Normal 65 2 3 2 3 3" xfId="8577" xr:uid="{00000000-0005-0000-0000-000092210000}"/>
    <cellStyle name="Normal 65 2 3 2 3 3 3" xfId="23675" xr:uid="{00000000-0005-0000-0000-00008F5C0000}"/>
    <cellStyle name="Normal 65 2 3 2 3 5" xfId="18662" xr:uid="{00000000-0005-0000-0000-0000FA480000}"/>
    <cellStyle name="Normal 65 2 3 2 4" xfId="5216" xr:uid="{00000000-0005-0000-0000-000071140000}"/>
    <cellStyle name="Normal 65 2 3 2 4 2" xfId="15268" xr:uid="{00000000-0005-0000-0000-0000B53B0000}"/>
    <cellStyle name="Normal 65 2 3 2 4 2 3" xfId="30363" xr:uid="{00000000-0005-0000-0000-0000AF760000}"/>
    <cellStyle name="Normal 65 2 3 2 4 3" xfId="10248" xr:uid="{00000000-0005-0000-0000-000019280000}"/>
    <cellStyle name="Normal 65 2 3 2 4 3 3" xfId="25346" xr:uid="{00000000-0005-0000-0000-000016630000}"/>
    <cellStyle name="Normal 65 2 3 2 4 5" xfId="20333" xr:uid="{00000000-0005-0000-0000-0000814F0000}"/>
    <cellStyle name="Normal 65 2 3 2 5" xfId="11926" xr:uid="{00000000-0005-0000-0000-0000A72E0000}"/>
    <cellStyle name="Normal 65 2 3 2 5 3" xfId="27021" xr:uid="{00000000-0005-0000-0000-0000A1690000}"/>
    <cellStyle name="Normal 65 2 3 2 6" xfId="6905" xr:uid="{00000000-0005-0000-0000-00000A1B0000}"/>
    <cellStyle name="Normal 65 2 3 2 6 3" xfId="22004" xr:uid="{00000000-0005-0000-0000-000008560000}"/>
    <cellStyle name="Normal 65 2 3 2 8" xfId="16991" xr:uid="{00000000-0005-0000-0000-000073420000}"/>
    <cellStyle name="Normal 65 2 3 3" xfId="2253" xr:uid="{00000000-0005-0000-0000-0000DD080000}"/>
    <cellStyle name="Normal 65 2 3 3 2" xfId="3942" xr:uid="{00000000-0005-0000-0000-0000770F0000}"/>
    <cellStyle name="Normal 65 2 3 3 2 2" xfId="14015" xr:uid="{00000000-0005-0000-0000-0000D0360000}"/>
    <cellStyle name="Normal 65 2 3 3 2 2 3" xfId="29110" xr:uid="{00000000-0005-0000-0000-0000CA710000}"/>
    <cellStyle name="Normal 65 2 3 3 2 3" xfId="8995" xr:uid="{00000000-0005-0000-0000-000034230000}"/>
    <cellStyle name="Normal 65 2 3 3 2 3 3" xfId="24093" xr:uid="{00000000-0005-0000-0000-0000315E0000}"/>
    <cellStyle name="Normal 65 2 3 3 2 5" xfId="19080" xr:uid="{00000000-0005-0000-0000-00009C4A0000}"/>
    <cellStyle name="Normal 65 2 3 3 3" xfId="5634" xr:uid="{00000000-0005-0000-0000-000013160000}"/>
    <cellStyle name="Normal 65 2 3 3 3 2" xfId="15686" xr:uid="{00000000-0005-0000-0000-0000573D0000}"/>
    <cellStyle name="Normal 65 2 3 3 3 2 3" xfId="30781" xr:uid="{00000000-0005-0000-0000-000051780000}"/>
    <cellStyle name="Normal 65 2 3 3 3 3" xfId="10666" xr:uid="{00000000-0005-0000-0000-0000BB290000}"/>
    <cellStyle name="Normal 65 2 3 3 3 3 3" xfId="25764" xr:uid="{00000000-0005-0000-0000-0000B8640000}"/>
    <cellStyle name="Normal 65 2 3 3 3 5" xfId="20751" xr:uid="{00000000-0005-0000-0000-000023510000}"/>
    <cellStyle name="Normal 65 2 3 3 4" xfId="12344" xr:uid="{00000000-0005-0000-0000-000049300000}"/>
    <cellStyle name="Normal 65 2 3 3 4 3" xfId="27439" xr:uid="{00000000-0005-0000-0000-0000436B0000}"/>
    <cellStyle name="Normal 65 2 3 3 5" xfId="7323" xr:uid="{00000000-0005-0000-0000-0000AC1C0000}"/>
    <cellStyle name="Normal 65 2 3 3 5 3" xfId="22422" xr:uid="{00000000-0005-0000-0000-0000AA570000}"/>
    <cellStyle name="Normal 65 2 3 3 7" xfId="17409" xr:uid="{00000000-0005-0000-0000-000015440000}"/>
    <cellStyle name="Normal 65 2 3 4" xfId="3105" xr:uid="{00000000-0005-0000-0000-0000320C0000}"/>
    <cellStyle name="Normal 65 2 3 4 2" xfId="13179" xr:uid="{00000000-0005-0000-0000-00008C330000}"/>
    <cellStyle name="Normal 65 2 3 4 2 3" xfId="28274" xr:uid="{00000000-0005-0000-0000-0000866E0000}"/>
    <cellStyle name="Normal 65 2 3 4 3" xfId="8159" xr:uid="{00000000-0005-0000-0000-0000F01F0000}"/>
    <cellStyle name="Normal 65 2 3 4 3 3" xfId="23257" xr:uid="{00000000-0005-0000-0000-0000ED5A0000}"/>
    <cellStyle name="Normal 65 2 3 4 5" xfId="18244" xr:uid="{00000000-0005-0000-0000-000058470000}"/>
    <cellStyle name="Normal 65 2 3 5" xfId="4798" xr:uid="{00000000-0005-0000-0000-0000CF120000}"/>
    <cellStyle name="Normal 65 2 3 5 2" xfId="14850" xr:uid="{00000000-0005-0000-0000-0000133A0000}"/>
    <cellStyle name="Normal 65 2 3 5 2 3" xfId="29945" xr:uid="{00000000-0005-0000-0000-00000D750000}"/>
    <cellStyle name="Normal 65 2 3 5 3" xfId="9830" xr:uid="{00000000-0005-0000-0000-000077260000}"/>
    <cellStyle name="Normal 65 2 3 5 3 3" xfId="24928" xr:uid="{00000000-0005-0000-0000-000074610000}"/>
    <cellStyle name="Normal 65 2 3 5 5" xfId="19915" xr:uid="{00000000-0005-0000-0000-0000DF4D0000}"/>
    <cellStyle name="Normal 65 2 3 6" xfId="11508" xr:uid="{00000000-0005-0000-0000-0000052D0000}"/>
    <cellStyle name="Normal 65 2 3 6 3" xfId="26603" xr:uid="{00000000-0005-0000-0000-0000FF670000}"/>
    <cellStyle name="Normal 65 2 3 7" xfId="6487" xr:uid="{00000000-0005-0000-0000-000068190000}"/>
    <cellStyle name="Normal 65 2 3 7 3" xfId="21586" xr:uid="{00000000-0005-0000-0000-000066540000}"/>
    <cellStyle name="Normal 65 2 3 9" xfId="16573" xr:uid="{00000000-0005-0000-0000-0000D1400000}"/>
    <cellStyle name="Normal 65 2 4" xfId="1624" xr:uid="{00000000-0005-0000-0000-000068060000}"/>
    <cellStyle name="Normal 65 2 4 2" xfId="2463" xr:uid="{00000000-0005-0000-0000-0000AF090000}"/>
    <cellStyle name="Normal 65 2 4 2 2" xfId="4152" xr:uid="{00000000-0005-0000-0000-000049100000}"/>
    <cellStyle name="Normal 65 2 4 2 2 2" xfId="14225" xr:uid="{00000000-0005-0000-0000-0000A2370000}"/>
    <cellStyle name="Normal 65 2 4 2 2 2 3" xfId="29320" xr:uid="{00000000-0005-0000-0000-00009C720000}"/>
    <cellStyle name="Normal 65 2 4 2 2 3" xfId="9205" xr:uid="{00000000-0005-0000-0000-000006240000}"/>
    <cellStyle name="Normal 65 2 4 2 2 3 3" xfId="24303" xr:uid="{00000000-0005-0000-0000-0000035F0000}"/>
    <cellStyle name="Normal 65 2 4 2 2 5" xfId="19290" xr:uid="{00000000-0005-0000-0000-00006E4B0000}"/>
    <cellStyle name="Normal 65 2 4 2 3" xfId="5844" xr:uid="{00000000-0005-0000-0000-0000E5160000}"/>
    <cellStyle name="Normal 65 2 4 2 3 2" xfId="15896" xr:uid="{00000000-0005-0000-0000-0000293E0000}"/>
    <cellStyle name="Normal 65 2 4 2 3 2 3" xfId="30991" xr:uid="{00000000-0005-0000-0000-000023790000}"/>
    <cellStyle name="Normal 65 2 4 2 3 3" xfId="10876" xr:uid="{00000000-0005-0000-0000-00008D2A0000}"/>
    <cellStyle name="Normal 65 2 4 2 3 3 3" xfId="25974" xr:uid="{00000000-0005-0000-0000-00008A650000}"/>
    <cellStyle name="Normal 65 2 4 2 3 5" xfId="20961" xr:uid="{00000000-0005-0000-0000-0000F5510000}"/>
    <cellStyle name="Normal 65 2 4 2 4" xfId="12554" xr:uid="{00000000-0005-0000-0000-00001B310000}"/>
    <cellStyle name="Normal 65 2 4 2 4 3" xfId="27649" xr:uid="{00000000-0005-0000-0000-0000156C0000}"/>
    <cellStyle name="Normal 65 2 4 2 5" xfId="7533" xr:uid="{00000000-0005-0000-0000-00007E1D0000}"/>
    <cellStyle name="Normal 65 2 4 2 5 3" xfId="22632" xr:uid="{00000000-0005-0000-0000-00007C580000}"/>
    <cellStyle name="Normal 65 2 4 2 7" xfId="17619" xr:uid="{00000000-0005-0000-0000-0000E7440000}"/>
    <cellStyle name="Normal 65 2 4 3" xfId="3315" xr:uid="{00000000-0005-0000-0000-0000040D0000}"/>
    <cellStyle name="Normal 65 2 4 3 2" xfId="13389" xr:uid="{00000000-0005-0000-0000-00005E340000}"/>
    <cellStyle name="Normal 65 2 4 3 2 3" xfId="28484" xr:uid="{00000000-0005-0000-0000-0000586F0000}"/>
    <cellStyle name="Normal 65 2 4 3 3" xfId="8369" xr:uid="{00000000-0005-0000-0000-0000C2200000}"/>
    <cellStyle name="Normal 65 2 4 3 3 3" xfId="23467" xr:uid="{00000000-0005-0000-0000-0000BF5B0000}"/>
    <cellStyle name="Normal 65 2 4 3 5" xfId="18454" xr:uid="{00000000-0005-0000-0000-00002A480000}"/>
    <cellStyle name="Normal 65 2 4 4" xfId="5008" xr:uid="{00000000-0005-0000-0000-0000A1130000}"/>
    <cellStyle name="Normal 65 2 4 4 2" xfId="15060" xr:uid="{00000000-0005-0000-0000-0000E53A0000}"/>
    <cellStyle name="Normal 65 2 4 4 2 3" xfId="30155" xr:uid="{00000000-0005-0000-0000-0000DF750000}"/>
    <cellStyle name="Normal 65 2 4 4 3" xfId="10040" xr:uid="{00000000-0005-0000-0000-000049270000}"/>
    <cellStyle name="Normal 65 2 4 4 3 3" xfId="25138" xr:uid="{00000000-0005-0000-0000-000046620000}"/>
    <cellStyle name="Normal 65 2 4 4 5" xfId="20125" xr:uid="{00000000-0005-0000-0000-0000B14E0000}"/>
    <cellStyle name="Normal 65 2 4 5" xfId="11718" xr:uid="{00000000-0005-0000-0000-0000D72D0000}"/>
    <cellStyle name="Normal 65 2 4 5 3" xfId="26813" xr:uid="{00000000-0005-0000-0000-0000D1680000}"/>
    <cellStyle name="Normal 65 2 4 6" xfId="6697" xr:uid="{00000000-0005-0000-0000-00003A1A0000}"/>
    <cellStyle name="Normal 65 2 4 6 3" xfId="21796" xr:uid="{00000000-0005-0000-0000-000038550000}"/>
    <cellStyle name="Normal 65 2 4 8" xfId="16783" xr:uid="{00000000-0005-0000-0000-0000A3410000}"/>
    <cellStyle name="Normal 65 2 5" xfId="2045" xr:uid="{00000000-0005-0000-0000-00000D080000}"/>
    <cellStyle name="Normal 65 2 5 2" xfId="3734" xr:uid="{00000000-0005-0000-0000-0000A70E0000}"/>
    <cellStyle name="Normal 65 2 5 2 2" xfId="13807" xr:uid="{00000000-0005-0000-0000-000000360000}"/>
    <cellStyle name="Normal 65 2 5 2 2 3" xfId="28902" xr:uid="{00000000-0005-0000-0000-0000FA700000}"/>
    <cellStyle name="Normal 65 2 5 2 3" xfId="8787" xr:uid="{00000000-0005-0000-0000-000064220000}"/>
    <cellStyle name="Normal 65 2 5 2 3 3" xfId="23885" xr:uid="{00000000-0005-0000-0000-0000615D0000}"/>
    <cellStyle name="Normal 65 2 5 2 5" xfId="18872" xr:uid="{00000000-0005-0000-0000-0000CC490000}"/>
    <cellStyle name="Normal 65 2 5 3" xfId="5426" xr:uid="{00000000-0005-0000-0000-000043150000}"/>
    <cellStyle name="Normal 65 2 5 3 2" xfId="15478" xr:uid="{00000000-0005-0000-0000-0000873C0000}"/>
    <cellStyle name="Normal 65 2 5 3 2 3" xfId="30573" xr:uid="{00000000-0005-0000-0000-000081770000}"/>
    <cellStyle name="Normal 65 2 5 3 3" xfId="10458" xr:uid="{00000000-0005-0000-0000-0000EB280000}"/>
    <cellStyle name="Normal 65 2 5 3 3 3" xfId="25556" xr:uid="{00000000-0005-0000-0000-0000E8630000}"/>
    <cellStyle name="Normal 65 2 5 3 5" xfId="20543" xr:uid="{00000000-0005-0000-0000-000053500000}"/>
    <cellStyle name="Normal 65 2 5 4" xfId="12136" xr:uid="{00000000-0005-0000-0000-0000792F0000}"/>
    <cellStyle name="Normal 65 2 5 4 3" xfId="27231" xr:uid="{00000000-0005-0000-0000-0000736A0000}"/>
    <cellStyle name="Normal 65 2 5 5" xfId="7115" xr:uid="{00000000-0005-0000-0000-0000DC1B0000}"/>
    <cellStyle name="Normal 65 2 5 5 3" xfId="22214" xr:uid="{00000000-0005-0000-0000-0000DA560000}"/>
    <cellStyle name="Normal 65 2 5 7" xfId="17201" xr:uid="{00000000-0005-0000-0000-000045430000}"/>
    <cellStyle name="Normal 65 2 6" xfId="2897" xr:uid="{00000000-0005-0000-0000-0000620B0000}"/>
    <cellStyle name="Normal 65 2 6 2" xfId="12971" xr:uid="{00000000-0005-0000-0000-0000BC320000}"/>
    <cellStyle name="Normal 65 2 6 2 3" xfId="28066" xr:uid="{00000000-0005-0000-0000-0000B66D0000}"/>
    <cellStyle name="Normal 65 2 6 3" xfId="7951" xr:uid="{00000000-0005-0000-0000-0000201F0000}"/>
    <cellStyle name="Normal 65 2 6 3 3" xfId="23049" xr:uid="{00000000-0005-0000-0000-00001D5A0000}"/>
    <cellStyle name="Normal 65 2 6 5" xfId="18036" xr:uid="{00000000-0005-0000-0000-000088460000}"/>
    <cellStyle name="Normal 65 2 7" xfId="4590" xr:uid="{00000000-0005-0000-0000-0000FF110000}"/>
    <cellStyle name="Normal 65 2 7 2" xfId="14642" xr:uid="{00000000-0005-0000-0000-000043390000}"/>
    <cellStyle name="Normal 65 2 7 2 3" xfId="29737" xr:uid="{00000000-0005-0000-0000-00003D740000}"/>
    <cellStyle name="Normal 65 2 7 3" xfId="9622" xr:uid="{00000000-0005-0000-0000-0000A7250000}"/>
    <cellStyle name="Normal 65 2 7 3 3" xfId="24720" xr:uid="{00000000-0005-0000-0000-0000A4600000}"/>
    <cellStyle name="Normal 65 2 7 5" xfId="19707" xr:uid="{00000000-0005-0000-0000-00000F4D0000}"/>
    <cellStyle name="Normal 65 2 8" xfId="11300" xr:uid="{00000000-0005-0000-0000-0000352C0000}"/>
    <cellStyle name="Normal 65 2 8 3" xfId="26395" xr:uid="{00000000-0005-0000-0000-00002F670000}"/>
    <cellStyle name="Normal 65 2 9" xfId="6279" xr:uid="{00000000-0005-0000-0000-000098180000}"/>
    <cellStyle name="Normal 65 2 9 3" xfId="21378" xr:uid="{00000000-0005-0000-0000-000096530000}"/>
    <cellStyle name="Normal 65 3" xfId="1244" xr:uid="{00000000-0005-0000-0000-0000EC040000}"/>
    <cellStyle name="Normal 65 3 10" xfId="16417" xr:uid="{00000000-0005-0000-0000-000035400000}"/>
    <cellStyle name="Normal 65 3 2" xfId="1463" xr:uid="{00000000-0005-0000-0000-0000C7050000}"/>
    <cellStyle name="Normal 65 3 2 2" xfId="1884" xr:uid="{00000000-0005-0000-0000-00006C070000}"/>
    <cellStyle name="Normal 65 3 2 2 2" xfId="2723" xr:uid="{00000000-0005-0000-0000-0000B30A0000}"/>
    <cellStyle name="Normal 65 3 2 2 2 2" xfId="4412" xr:uid="{00000000-0005-0000-0000-00004D110000}"/>
    <cellStyle name="Normal 65 3 2 2 2 2 2" xfId="14485" xr:uid="{00000000-0005-0000-0000-0000A6380000}"/>
    <cellStyle name="Normal 65 3 2 2 2 2 2 3" xfId="29580" xr:uid="{00000000-0005-0000-0000-0000A0730000}"/>
    <cellStyle name="Normal 65 3 2 2 2 2 3" xfId="9465" xr:uid="{00000000-0005-0000-0000-00000A250000}"/>
    <cellStyle name="Normal 65 3 2 2 2 2 3 3" xfId="24563" xr:uid="{00000000-0005-0000-0000-000007600000}"/>
    <cellStyle name="Normal 65 3 2 2 2 2 5" xfId="19550" xr:uid="{00000000-0005-0000-0000-0000724C0000}"/>
    <cellStyle name="Normal 65 3 2 2 2 3" xfId="6104" xr:uid="{00000000-0005-0000-0000-0000E9170000}"/>
    <cellStyle name="Normal 65 3 2 2 2 3 2" xfId="16156" xr:uid="{00000000-0005-0000-0000-00002D3F0000}"/>
    <cellStyle name="Normal 65 3 2 2 2 3 2 3" xfId="31251" xr:uid="{00000000-0005-0000-0000-0000277A0000}"/>
    <cellStyle name="Normal 65 3 2 2 2 3 3" xfId="11136" xr:uid="{00000000-0005-0000-0000-0000912B0000}"/>
    <cellStyle name="Normal 65 3 2 2 2 3 3 3" xfId="26234" xr:uid="{00000000-0005-0000-0000-00008E660000}"/>
    <cellStyle name="Normal 65 3 2 2 2 3 5" xfId="21221" xr:uid="{00000000-0005-0000-0000-0000F9520000}"/>
    <cellStyle name="Normal 65 3 2 2 2 4" xfId="12814" xr:uid="{00000000-0005-0000-0000-00001F320000}"/>
    <cellStyle name="Normal 65 3 2 2 2 4 3" xfId="27909" xr:uid="{00000000-0005-0000-0000-0000196D0000}"/>
    <cellStyle name="Normal 65 3 2 2 2 5" xfId="7793" xr:uid="{00000000-0005-0000-0000-0000821E0000}"/>
    <cellStyle name="Normal 65 3 2 2 2 5 3" xfId="22892" xr:uid="{00000000-0005-0000-0000-000080590000}"/>
    <cellStyle name="Normal 65 3 2 2 2 7" xfId="17879" xr:uid="{00000000-0005-0000-0000-0000EB450000}"/>
    <cellStyle name="Normal 65 3 2 2 3" xfId="3575" xr:uid="{00000000-0005-0000-0000-0000080E0000}"/>
    <cellStyle name="Normal 65 3 2 2 3 2" xfId="13649" xr:uid="{00000000-0005-0000-0000-000062350000}"/>
    <cellStyle name="Normal 65 3 2 2 3 2 3" xfId="28744" xr:uid="{00000000-0005-0000-0000-00005C700000}"/>
    <cellStyle name="Normal 65 3 2 2 3 3" xfId="8629" xr:uid="{00000000-0005-0000-0000-0000C6210000}"/>
    <cellStyle name="Normal 65 3 2 2 3 3 3" xfId="23727" xr:uid="{00000000-0005-0000-0000-0000C35C0000}"/>
    <cellStyle name="Normal 65 3 2 2 3 5" xfId="18714" xr:uid="{00000000-0005-0000-0000-00002E490000}"/>
    <cellStyle name="Normal 65 3 2 2 4" xfId="5268" xr:uid="{00000000-0005-0000-0000-0000A5140000}"/>
    <cellStyle name="Normal 65 3 2 2 4 2" xfId="15320" xr:uid="{00000000-0005-0000-0000-0000E93B0000}"/>
    <cellStyle name="Normal 65 3 2 2 4 2 3" xfId="30415" xr:uid="{00000000-0005-0000-0000-0000E3760000}"/>
    <cellStyle name="Normal 65 3 2 2 4 3" xfId="10300" xr:uid="{00000000-0005-0000-0000-00004D280000}"/>
    <cellStyle name="Normal 65 3 2 2 4 3 3" xfId="25398" xr:uid="{00000000-0005-0000-0000-00004A630000}"/>
    <cellStyle name="Normal 65 3 2 2 4 5" xfId="20385" xr:uid="{00000000-0005-0000-0000-0000B54F0000}"/>
    <cellStyle name="Normal 65 3 2 2 5" xfId="11978" xr:uid="{00000000-0005-0000-0000-0000DB2E0000}"/>
    <cellStyle name="Normal 65 3 2 2 5 3" xfId="27073" xr:uid="{00000000-0005-0000-0000-0000D5690000}"/>
    <cellStyle name="Normal 65 3 2 2 6" xfId="6957" xr:uid="{00000000-0005-0000-0000-00003E1B0000}"/>
    <cellStyle name="Normal 65 3 2 2 6 3" xfId="22056" xr:uid="{00000000-0005-0000-0000-00003C560000}"/>
    <cellStyle name="Normal 65 3 2 2 8" xfId="17043" xr:uid="{00000000-0005-0000-0000-0000A7420000}"/>
    <cellStyle name="Normal 65 3 2 3" xfId="2305" xr:uid="{00000000-0005-0000-0000-000011090000}"/>
    <cellStyle name="Normal 65 3 2 3 2" xfId="3994" xr:uid="{00000000-0005-0000-0000-0000AB0F0000}"/>
    <cellStyle name="Normal 65 3 2 3 2 2" xfId="14067" xr:uid="{00000000-0005-0000-0000-000004370000}"/>
    <cellStyle name="Normal 65 3 2 3 2 2 3" xfId="29162" xr:uid="{00000000-0005-0000-0000-0000FE710000}"/>
    <cellStyle name="Normal 65 3 2 3 2 3" xfId="9047" xr:uid="{00000000-0005-0000-0000-000068230000}"/>
    <cellStyle name="Normal 65 3 2 3 2 3 3" xfId="24145" xr:uid="{00000000-0005-0000-0000-0000655E0000}"/>
    <cellStyle name="Normal 65 3 2 3 2 5" xfId="19132" xr:uid="{00000000-0005-0000-0000-0000D04A0000}"/>
    <cellStyle name="Normal 65 3 2 3 3" xfId="5686" xr:uid="{00000000-0005-0000-0000-000047160000}"/>
    <cellStyle name="Normal 65 3 2 3 3 2" xfId="15738" xr:uid="{00000000-0005-0000-0000-00008B3D0000}"/>
    <cellStyle name="Normal 65 3 2 3 3 2 3" xfId="30833" xr:uid="{00000000-0005-0000-0000-000085780000}"/>
    <cellStyle name="Normal 65 3 2 3 3 3" xfId="10718" xr:uid="{00000000-0005-0000-0000-0000EF290000}"/>
    <cellStyle name="Normal 65 3 2 3 3 3 3" xfId="25816" xr:uid="{00000000-0005-0000-0000-0000EC640000}"/>
    <cellStyle name="Normal 65 3 2 3 3 5" xfId="20803" xr:uid="{00000000-0005-0000-0000-000057510000}"/>
    <cellStyle name="Normal 65 3 2 3 4" xfId="12396" xr:uid="{00000000-0005-0000-0000-00007D300000}"/>
    <cellStyle name="Normal 65 3 2 3 4 3" xfId="27491" xr:uid="{00000000-0005-0000-0000-0000776B0000}"/>
    <cellStyle name="Normal 65 3 2 3 5" xfId="7375" xr:uid="{00000000-0005-0000-0000-0000E01C0000}"/>
    <cellStyle name="Normal 65 3 2 3 5 3" xfId="22474" xr:uid="{00000000-0005-0000-0000-0000DE570000}"/>
    <cellStyle name="Normal 65 3 2 3 7" xfId="17461" xr:uid="{00000000-0005-0000-0000-000049440000}"/>
    <cellStyle name="Normal 65 3 2 4" xfId="3157" xr:uid="{00000000-0005-0000-0000-0000660C0000}"/>
    <cellStyle name="Normal 65 3 2 4 2" xfId="13231" xr:uid="{00000000-0005-0000-0000-0000C0330000}"/>
    <cellStyle name="Normal 65 3 2 4 2 3" xfId="28326" xr:uid="{00000000-0005-0000-0000-0000BA6E0000}"/>
    <cellStyle name="Normal 65 3 2 4 3" xfId="8211" xr:uid="{00000000-0005-0000-0000-000024200000}"/>
    <cellStyle name="Normal 65 3 2 4 3 3" xfId="23309" xr:uid="{00000000-0005-0000-0000-0000215B0000}"/>
    <cellStyle name="Normal 65 3 2 4 5" xfId="18296" xr:uid="{00000000-0005-0000-0000-00008C470000}"/>
    <cellStyle name="Normal 65 3 2 5" xfId="4850" xr:uid="{00000000-0005-0000-0000-000003130000}"/>
    <cellStyle name="Normal 65 3 2 5 2" xfId="14902" xr:uid="{00000000-0005-0000-0000-0000473A0000}"/>
    <cellStyle name="Normal 65 3 2 5 2 3" xfId="29997" xr:uid="{00000000-0005-0000-0000-000041750000}"/>
    <cellStyle name="Normal 65 3 2 5 3" xfId="9882" xr:uid="{00000000-0005-0000-0000-0000AB260000}"/>
    <cellStyle name="Normal 65 3 2 5 3 3" xfId="24980" xr:uid="{00000000-0005-0000-0000-0000A8610000}"/>
    <cellStyle name="Normal 65 3 2 5 5" xfId="19967" xr:uid="{00000000-0005-0000-0000-0000134E0000}"/>
    <cellStyle name="Normal 65 3 2 6" xfId="11560" xr:uid="{00000000-0005-0000-0000-0000392D0000}"/>
    <cellStyle name="Normal 65 3 2 6 3" xfId="26655" xr:uid="{00000000-0005-0000-0000-000033680000}"/>
    <cellStyle name="Normal 65 3 2 7" xfId="6539" xr:uid="{00000000-0005-0000-0000-00009C190000}"/>
    <cellStyle name="Normal 65 3 2 7 3" xfId="21638" xr:uid="{00000000-0005-0000-0000-00009A540000}"/>
    <cellStyle name="Normal 65 3 2 9" xfId="16625" xr:uid="{00000000-0005-0000-0000-000005410000}"/>
    <cellStyle name="Normal 65 3 3" xfId="1676" xr:uid="{00000000-0005-0000-0000-00009C060000}"/>
    <cellStyle name="Normal 65 3 3 2" xfId="2515" xr:uid="{00000000-0005-0000-0000-0000E3090000}"/>
    <cellStyle name="Normal 65 3 3 2 2" xfId="4204" xr:uid="{00000000-0005-0000-0000-00007D100000}"/>
    <cellStyle name="Normal 65 3 3 2 2 2" xfId="14277" xr:uid="{00000000-0005-0000-0000-0000D6370000}"/>
    <cellStyle name="Normal 65 3 3 2 2 2 3" xfId="29372" xr:uid="{00000000-0005-0000-0000-0000D0720000}"/>
    <cellStyle name="Normal 65 3 3 2 2 3" xfId="9257" xr:uid="{00000000-0005-0000-0000-00003A240000}"/>
    <cellStyle name="Normal 65 3 3 2 2 3 3" xfId="24355" xr:uid="{00000000-0005-0000-0000-0000375F0000}"/>
    <cellStyle name="Normal 65 3 3 2 2 5" xfId="19342" xr:uid="{00000000-0005-0000-0000-0000A24B0000}"/>
    <cellStyle name="Normal 65 3 3 2 3" xfId="5896" xr:uid="{00000000-0005-0000-0000-000019170000}"/>
    <cellStyle name="Normal 65 3 3 2 3 2" xfId="15948" xr:uid="{00000000-0005-0000-0000-00005D3E0000}"/>
    <cellStyle name="Normal 65 3 3 2 3 2 3" xfId="31043" xr:uid="{00000000-0005-0000-0000-000057790000}"/>
    <cellStyle name="Normal 65 3 3 2 3 3" xfId="10928" xr:uid="{00000000-0005-0000-0000-0000C12A0000}"/>
    <cellStyle name="Normal 65 3 3 2 3 3 3" xfId="26026" xr:uid="{00000000-0005-0000-0000-0000BE650000}"/>
    <cellStyle name="Normal 65 3 3 2 3 5" xfId="21013" xr:uid="{00000000-0005-0000-0000-000029520000}"/>
    <cellStyle name="Normal 65 3 3 2 4" xfId="12606" xr:uid="{00000000-0005-0000-0000-00004F310000}"/>
    <cellStyle name="Normal 65 3 3 2 4 3" xfId="27701" xr:uid="{00000000-0005-0000-0000-0000496C0000}"/>
    <cellStyle name="Normal 65 3 3 2 5" xfId="7585" xr:uid="{00000000-0005-0000-0000-0000B21D0000}"/>
    <cellStyle name="Normal 65 3 3 2 5 3" xfId="22684" xr:uid="{00000000-0005-0000-0000-0000B0580000}"/>
    <cellStyle name="Normal 65 3 3 2 7" xfId="17671" xr:uid="{00000000-0005-0000-0000-00001B450000}"/>
    <cellStyle name="Normal 65 3 3 3" xfId="3367" xr:uid="{00000000-0005-0000-0000-0000380D0000}"/>
    <cellStyle name="Normal 65 3 3 3 2" xfId="13441" xr:uid="{00000000-0005-0000-0000-000092340000}"/>
    <cellStyle name="Normal 65 3 3 3 2 3" xfId="28536" xr:uid="{00000000-0005-0000-0000-00008C6F0000}"/>
    <cellStyle name="Normal 65 3 3 3 3" xfId="8421" xr:uid="{00000000-0005-0000-0000-0000F6200000}"/>
    <cellStyle name="Normal 65 3 3 3 3 3" xfId="23519" xr:uid="{00000000-0005-0000-0000-0000F35B0000}"/>
    <cellStyle name="Normal 65 3 3 3 5" xfId="18506" xr:uid="{00000000-0005-0000-0000-00005E480000}"/>
    <cellStyle name="Normal 65 3 3 4" xfId="5060" xr:uid="{00000000-0005-0000-0000-0000D5130000}"/>
    <cellStyle name="Normal 65 3 3 4 2" xfId="15112" xr:uid="{00000000-0005-0000-0000-0000193B0000}"/>
    <cellStyle name="Normal 65 3 3 4 2 3" xfId="30207" xr:uid="{00000000-0005-0000-0000-000013760000}"/>
    <cellStyle name="Normal 65 3 3 4 3" xfId="10092" xr:uid="{00000000-0005-0000-0000-00007D270000}"/>
    <cellStyle name="Normal 65 3 3 4 3 3" xfId="25190" xr:uid="{00000000-0005-0000-0000-00007A620000}"/>
    <cellStyle name="Normal 65 3 3 4 5" xfId="20177" xr:uid="{00000000-0005-0000-0000-0000E54E0000}"/>
    <cellStyle name="Normal 65 3 3 5" xfId="11770" xr:uid="{00000000-0005-0000-0000-00000B2E0000}"/>
    <cellStyle name="Normal 65 3 3 5 3" xfId="26865" xr:uid="{00000000-0005-0000-0000-000005690000}"/>
    <cellStyle name="Normal 65 3 3 6" xfId="6749" xr:uid="{00000000-0005-0000-0000-00006E1A0000}"/>
    <cellStyle name="Normal 65 3 3 6 3" xfId="21848" xr:uid="{00000000-0005-0000-0000-00006C550000}"/>
    <cellStyle name="Normal 65 3 3 8" xfId="16835" xr:uid="{00000000-0005-0000-0000-0000D7410000}"/>
    <cellStyle name="Normal 65 3 4" xfId="2097" xr:uid="{00000000-0005-0000-0000-000041080000}"/>
    <cellStyle name="Normal 65 3 4 2" xfId="3786" xr:uid="{00000000-0005-0000-0000-0000DB0E0000}"/>
    <cellStyle name="Normal 65 3 4 2 2" xfId="13859" xr:uid="{00000000-0005-0000-0000-000034360000}"/>
    <cellStyle name="Normal 65 3 4 2 2 3" xfId="28954" xr:uid="{00000000-0005-0000-0000-00002E710000}"/>
    <cellStyle name="Normal 65 3 4 2 3" xfId="8839" xr:uid="{00000000-0005-0000-0000-000098220000}"/>
    <cellStyle name="Normal 65 3 4 2 3 3" xfId="23937" xr:uid="{00000000-0005-0000-0000-0000955D0000}"/>
    <cellStyle name="Normal 65 3 4 2 5" xfId="18924" xr:uid="{00000000-0005-0000-0000-0000004A0000}"/>
    <cellStyle name="Normal 65 3 4 3" xfId="5478" xr:uid="{00000000-0005-0000-0000-000077150000}"/>
    <cellStyle name="Normal 65 3 4 3 2" xfId="15530" xr:uid="{00000000-0005-0000-0000-0000BB3C0000}"/>
    <cellStyle name="Normal 65 3 4 3 2 3" xfId="30625" xr:uid="{00000000-0005-0000-0000-0000B5770000}"/>
    <cellStyle name="Normal 65 3 4 3 3" xfId="10510" xr:uid="{00000000-0005-0000-0000-00001F290000}"/>
    <cellStyle name="Normal 65 3 4 3 3 3" xfId="25608" xr:uid="{00000000-0005-0000-0000-00001C640000}"/>
    <cellStyle name="Normal 65 3 4 3 5" xfId="20595" xr:uid="{00000000-0005-0000-0000-000087500000}"/>
    <cellStyle name="Normal 65 3 4 4" xfId="12188" xr:uid="{00000000-0005-0000-0000-0000AD2F0000}"/>
    <cellStyle name="Normal 65 3 4 4 3" xfId="27283" xr:uid="{00000000-0005-0000-0000-0000A76A0000}"/>
    <cellStyle name="Normal 65 3 4 5" xfId="7167" xr:uid="{00000000-0005-0000-0000-0000101C0000}"/>
    <cellStyle name="Normal 65 3 4 5 3" xfId="22266" xr:uid="{00000000-0005-0000-0000-00000E570000}"/>
    <cellStyle name="Normal 65 3 4 7" xfId="17253" xr:uid="{00000000-0005-0000-0000-000079430000}"/>
    <cellStyle name="Normal 65 3 5" xfId="2949" xr:uid="{00000000-0005-0000-0000-0000960B0000}"/>
    <cellStyle name="Normal 65 3 5 2" xfId="13023" xr:uid="{00000000-0005-0000-0000-0000F0320000}"/>
    <cellStyle name="Normal 65 3 5 2 3" xfId="28118" xr:uid="{00000000-0005-0000-0000-0000EA6D0000}"/>
    <cellStyle name="Normal 65 3 5 3" xfId="8003" xr:uid="{00000000-0005-0000-0000-0000541F0000}"/>
    <cellStyle name="Normal 65 3 5 3 3" xfId="23101" xr:uid="{00000000-0005-0000-0000-0000515A0000}"/>
    <cellStyle name="Normal 65 3 5 5" xfId="18088" xr:uid="{00000000-0005-0000-0000-0000BC460000}"/>
    <cellStyle name="Normal 65 3 6" xfId="4642" xr:uid="{00000000-0005-0000-0000-000033120000}"/>
    <cellStyle name="Normal 65 3 6 2" xfId="14694" xr:uid="{00000000-0005-0000-0000-000077390000}"/>
    <cellStyle name="Normal 65 3 6 2 3" xfId="29789" xr:uid="{00000000-0005-0000-0000-000071740000}"/>
    <cellStyle name="Normal 65 3 6 3" xfId="9674" xr:uid="{00000000-0005-0000-0000-0000DB250000}"/>
    <cellStyle name="Normal 65 3 6 3 3" xfId="24772" xr:uid="{00000000-0005-0000-0000-0000D8600000}"/>
    <cellStyle name="Normal 65 3 6 5" xfId="19759" xr:uid="{00000000-0005-0000-0000-0000434D0000}"/>
    <cellStyle name="Normal 65 3 7" xfId="11352" xr:uid="{00000000-0005-0000-0000-0000692C0000}"/>
    <cellStyle name="Normal 65 3 7 3" xfId="26447" xr:uid="{00000000-0005-0000-0000-000063670000}"/>
    <cellStyle name="Normal 65 3 8" xfId="6331" xr:uid="{00000000-0005-0000-0000-0000CC180000}"/>
    <cellStyle name="Normal 65 3 8 3" xfId="21430" xr:uid="{00000000-0005-0000-0000-0000CA530000}"/>
    <cellStyle name="Normal 65 4" xfId="1357" xr:uid="{00000000-0005-0000-0000-00005D050000}"/>
    <cellStyle name="Normal 65 4 2" xfId="1780" xr:uid="{00000000-0005-0000-0000-000004070000}"/>
    <cellStyle name="Normal 65 4 2 2" xfId="2619" xr:uid="{00000000-0005-0000-0000-00004B0A0000}"/>
    <cellStyle name="Normal 65 4 2 2 2" xfId="4308" xr:uid="{00000000-0005-0000-0000-0000E5100000}"/>
    <cellStyle name="Normal 65 4 2 2 2 2" xfId="14381" xr:uid="{00000000-0005-0000-0000-00003E380000}"/>
    <cellStyle name="Normal 65 4 2 2 2 2 3" xfId="29476" xr:uid="{00000000-0005-0000-0000-000038730000}"/>
    <cellStyle name="Normal 65 4 2 2 2 3" xfId="9361" xr:uid="{00000000-0005-0000-0000-0000A2240000}"/>
    <cellStyle name="Normal 65 4 2 2 2 3 3" xfId="24459" xr:uid="{00000000-0005-0000-0000-00009F5F0000}"/>
    <cellStyle name="Normal 65 4 2 2 2 5" xfId="19446" xr:uid="{00000000-0005-0000-0000-00000A4C0000}"/>
    <cellStyle name="Normal 65 4 2 2 3" xfId="6000" xr:uid="{00000000-0005-0000-0000-000081170000}"/>
    <cellStyle name="Normal 65 4 2 2 3 2" xfId="16052" xr:uid="{00000000-0005-0000-0000-0000C53E0000}"/>
    <cellStyle name="Normal 65 4 2 2 3 2 3" xfId="31147" xr:uid="{00000000-0005-0000-0000-0000BF790000}"/>
    <cellStyle name="Normal 65 4 2 2 3 3" xfId="11032" xr:uid="{00000000-0005-0000-0000-0000292B0000}"/>
    <cellStyle name="Normal 65 4 2 2 3 3 3" xfId="26130" xr:uid="{00000000-0005-0000-0000-000026660000}"/>
    <cellStyle name="Normal 65 4 2 2 3 5" xfId="21117" xr:uid="{00000000-0005-0000-0000-000091520000}"/>
    <cellStyle name="Normal 65 4 2 2 4" xfId="12710" xr:uid="{00000000-0005-0000-0000-0000B7310000}"/>
    <cellStyle name="Normal 65 4 2 2 4 3" xfId="27805" xr:uid="{00000000-0005-0000-0000-0000B16C0000}"/>
    <cellStyle name="Normal 65 4 2 2 5" xfId="7689" xr:uid="{00000000-0005-0000-0000-00001A1E0000}"/>
    <cellStyle name="Normal 65 4 2 2 5 3" xfId="22788" xr:uid="{00000000-0005-0000-0000-000018590000}"/>
    <cellStyle name="Normal 65 4 2 2 7" xfId="17775" xr:uid="{00000000-0005-0000-0000-000083450000}"/>
    <cellStyle name="Normal 65 4 2 3" xfId="3471" xr:uid="{00000000-0005-0000-0000-0000A00D0000}"/>
    <cellStyle name="Normal 65 4 2 3 2" xfId="13545" xr:uid="{00000000-0005-0000-0000-0000FA340000}"/>
    <cellStyle name="Normal 65 4 2 3 2 3" xfId="28640" xr:uid="{00000000-0005-0000-0000-0000F46F0000}"/>
    <cellStyle name="Normal 65 4 2 3 3" xfId="8525" xr:uid="{00000000-0005-0000-0000-00005E210000}"/>
    <cellStyle name="Normal 65 4 2 3 3 3" xfId="23623" xr:uid="{00000000-0005-0000-0000-00005B5C0000}"/>
    <cellStyle name="Normal 65 4 2 3 5" xfId="18610" xr:uid="{00000000-0005-0000-0000-0000C6480000}"/>
    <cellStyle name="Normal 65 4 2 4" xfId="5164" xr:uid="{00000000-0005-0000-0000-00003D140000}"/>
    <cellStyle name="Normal 65 4 2 4 2" xfId="15216" xr:uid="{00000000-0005-0000-0000-0000813B0000}"/>
    <cellStyle name="Normal 65 4 2 4 2 3" xfId="30311" xr:uid="{00000000-0005-0000-0000-00007B760000}"/>
    <cellStyle name="Normal 65 4 2 4 3" xfId="10196" xr:uid="{00000000-0005-0000-0000-0000E5270000}"/>
    <cellStyle name="Normal 65 4 2 4 3 3" xfId="25294" xr:uid="{00000000-0005-0000-0000-0000E2620000}"/>
    <cellStyle name="Normal 65 4 2 4 5" xfId="20281" xr:uid="{00000000-0005-0000-0000-00004D4F0000}"/>
    <cellStyle name="Normal 65 4 2 5" xfId="11874" xr:uid="{00000000-0005-0000-0000-0000732E0000}"/>
    <cellStyle name="Normal 65 4 2 5 3" xfId="26969" xr:uid="{00000000-0005-0000-0000-00006D690000}"/>
    <cellStyle name="Normal 65 4 2 6" xfId="6853" xr:uid="{00000000-0005-0000-0000-0000D61A0000}"/>
    <cellStyle name="Normal 65 4 2 6 3" xfId="21952" xr:uid="{00000000-0005-0000-0000-0000D4550000}"/>
    <cellStyle name="Normal 65 4 2 8" xfId="16939" xr:uid="{00000000-0005-0000-0000-00003F420000}"/>
    <cellStyle name="Normal 65 4 3" xfId="2201" xr:uid="{00000000-0005-0000-0000-0000A9080000}"/>
    <cellStyle name="Normal 65 4 3 2" xfId="3890" xr:uid="{00000000-0005-0000-0000-0000430F0000}"/>
    <cellStyle name="Normal 65 4 3 2 2" xfId="13963" xr:uid="{00000000-0005-0000-0000-00009C360000}"/>
    <cellStyle name="Normal 65 4 3 2 2 3" xfId="29058" xr:uid="{00000000-0005-0000-0000-000096710000}"/>
    <cellStyle name="Normal 65 4 3 2 3" xfId="8943" xr:uid="{00000000-0005-0000-0000-000000230000}"/>
    <cellStyle name="Normal 65 4 3 2 3 3" xfId="24041" xr:uid="{00000000-0005-0000-0000-0000FD5D0000}"/>
    <cellStyle name="Normal 65 4 3 2 5" xfId="19028" xr:uid="{00000000-0005-0000-0000-0000684A0000}"/>
    <cellStyle name="Normal 65 4 3 3" xfId="5582" xr:uid="{00000000-0005-0000-0000-0000DF150000}"/>
    <cellStyle name="Normal 65 4 3 3 2" xfId="15634" xr:uid="{00000000-0005-0000-0000-0000233D0000}"/>
    <cellStyle name="Normal 65 4 3 3 2 3" xfId="30729" xr:uid="{00000000-0005-0000-0000-00001D780000}"/>
    <cellStyle name="Normal 65 4 3 3 3" xfId="10614" xr:uid="{00000000-0005-0000-0000-000087290000}"/>
    <cellStyle name="Normal 65 4 3 3 3 3" xfId="25712" xr:uid="{00000000-0005-0000-0000-000084640000}"/>
    <cellStyle name="Normal 65 4 3 3 5" xfId="20699" xr:uid="{00000000-0005-0000-0000-0000EF500000}"/>
    <cellStyle name="Normal 65 4 3 4" xfId="12292" xr:uid="{00000000-0005-0000-0000-000015300000}"/>
    <cellStyle name="Normal 65 4 3 4 3" xfId="27387" xr:uid="{00000000-0005-0000-0000-00000F6B0000}"/>
    <cellStyle name="Normal 65 4 3 5" xfId="7271" xr:uid="{00000000-0005-0000-0000-0000781C0000}"/>
    <cellStyle name="Normal 65 4 3 5 3" xfId="22370" xr:uid="{00000000-0005-0000-0000-000076570000}"/>
    <cellStyle name="Normal 65 4 3 7" xfId="17357" xr:uid="{00000000-0005-0000-0000-0000E1430000}"/>
    <cellStyle name="Normal 65 4 4" xfId="3053" xr:uid="{00000000-0005-0000-0000-0000FE0B0000}"/>
    <cellStyle name="Normal 65 4 4 2" xfId="13127" xr:uid="{00000000-0005-0000-0000-000058330000}"/>
    <cellStyle name="Normal 65 4 4 2 3" xfId="28222" xr:uid="{00000000-0005-0000-0000-0000526E0000}"/>
    <cellStyle name="Normal 65 4 4 3" xfId="8107" xr:uid="{00000000-0005-0000-0000-0000BC1F0000}"/>
    <cellStyle name="Normal 65 4 4 3 3" xfId="23205" xr:uid="{00000000-0005-0000-0000-0000B95A0000}"/>
    <cellStyle name="Normal 65 4 4 5" xfId="18192" xr:uid="{00000000-0005-0000-0000-000024470000}"/>
    <cellStyle name="Normal 65 4 5" xfId="4746" xr:uid="{00000000-0005-0000-0000-00009B120000}"/>
    <cellStyle name="Normal 65 4 5 2" xfId="14798" xr:uid="{00000000-0005-0000-0000-0000DF390000}"/>
    <cellStyle name="Normal 65 4 5 2 3" xfId="29893" xr:uid="{00000000-0005-0000-0000-0000D9740000}"/>
    <cellStyle name="Normal 65 4 5 3" xfId="9778" xr:uid="{00000000-0005-0000-0000-000043260000}"/>
    <cellStyle name="Normal 65 4 5 3 3" xfId="24876" xr:uid="{00000000-0005-0000-0000-000040610000}"/>
    <cellStyle name="Normal 65 4 5 5" xfId="19863" xr:uid="{00000000-0005-0000-0000-0000AB4D0000}"/>
    <cellStyle name="Normal 65 4 6" xfId="11456" xr:uid="{00000000-0005-0000-0000-0000D12C0000}"/>
    <cellStyle name="Normal 65 4 6 3" xfId="26551" xr:uid="{00000000-0005-0000-0000-0000CB670000}"/>
    <cellStyle name="Normal 65 4 7" xfId="6435" xr:uid="{00000000-0005-0000-0000-000034190000}"/>
    <cellStyle name="Normal 65 4 7 3" xfId="21534" xr:uid="{00000000-0005-0000-0000-000032540000}"/>
    <cellStyle name="Normal 65 4 9" xfId="16521" xr:uid="{00000000-0005-0000-0000-00009D400000}"/>
    <cellStyle name="Normal 65 5" xfId="1570" xr:uid="{00000000-0005-0000-0000-000032060000}"/>
    <cellStyle name="Normal 65 5 2" xfId="2411" xr:uid="{00000000-0005-0000-0000-00007B090000}"/>
    <cellStyle name="Normal 65 5 2 2" xfId="4100" xr:uid="{00000000-0005-0000-0000-000015100000}"/>
    <cellStyle name="Normal 65 5 2 2 2" xfId="14173" xr:uid="{00000000-0005-0000-0000-00006E370000}"/>
    <cellStyle name="Normal 65 5 2 2 2 3" xfId="29268" xr:uid="{00000000-0005-0000-0000-000068720000}"/>
    <cellStyle name="Normal 65 5 2 2 3" xfId="9153" xr:uid="{00000000-0005-0000-0000-0000D2230000}"/>
    <cellStyle name="Normal 65 5 2 2 3 3" xfId="24251" xr:uid="{00000000-0005-0000-0000-0000CF5E0000}"/>
    <cellStyle name="Normal 65 5 2 2 5" xfId="19238" xr:uid="{00000000-0005-0000-0000-00003A4B0000}"/>
    <cellStyle name="Normal 65 5 2 3" xfId="5792" xr:uid="{00000000-0005-0000-0000-0000B1160000}"/>
    <cellStyle name="Normal 65 5 2 3 2" xfId="15844" xr:uid="{00000000-0005-0000-0000-0000F53D0000}"/>
    <cellStyle name="Normal 65 5 2 3 2 3" xfId="30939" xr:uid="{00000000-0005-0000-0000-0000EF780000}"/>
    <cellStyle name="Normal 65 5 2 3 3" xfId="10824" xr:uid="{00000000-0005-0000-0000-0000592A0000}"/>
    <cellStyle name="Normal 65 5 2 3 3 3" xfId="25922" xr:uid="{00000000-0005-0000-0000-000056650000}"/>
    <cellStyle name="Normal 65 5 2 3 5" xfId="20909" xr:uid="{00000000-0005-0000-0000-0000C1510000}"/>
    <cellStyle name="Normal 65 5 2 4" xfId="12502" xr:uid="{00000000-0005-0000-0000-0000E7300000}"/>
    <cellStyle name="Normal 65 5 2 4 3" xfId="27597" xr:uid="{00000000-0005-0000-0000-0000E16B0000}"/>
    <cellStyle name="Normal 65 5 2 5" xfId="7481" xr:uid="{00000000-0005-0000-0000-00004A1D0000}"/>
    <cellStyle name="Normal 65 5 2 5 3" xfId="22580" xr:uid="{00000000-0005-0000-0000-000048580000}"/>
    <cellStyle name="Normal 65 5 2 7" xfId="17567" xr:uid="{00000000-0005-0000-0000-0000B3440000}"/>
    <cellStyle name="Normal 65 5 3" xfId="3263" xr:uid="{00000000-0005-0000-0000-0000D00C0000}"/>
    <cellStyle name="Normal 65 5 3 2" xfId="13337" xr:uid="{00000000-0005-0000-0000-00002A340000}"/>
    <cellStyle name="Normal 65 5 3 2 3" xfId="28432" xr:uid="{00000000-0005-0000-0000-0000246F0000}"/>
    <cellStyle name="Normal 65 5 3 3" xfId="8317" xr:uid="{00000000-0005-0000-0000-00008E200000}"/>
    <cellStyle name="Normal 65 5 3 3 3" xfId="23415" xr:uid="{00000000-0005-0000-0000-00008B5B0000}"/>
    <cellStyle name="Normal 65 5 3 5" xfId="18402" xr:uid="{00000000-0005-0000-0000-0000F6470000}"/>
    <cellStyle name="Normal 65 5 4" xfId="4956" xr:uid="{00000000-0005-0000-0000-00006D130000}"/>
    <cellStyle name="Normal 65 5 4 2" xfId="15008" xr:uid="{00000000-0005-0000-0000-0000B13A0000}"/>
    <cellStyle name="Normal 65 5 4 2 3" xfId="30103" xr:uid="{00000000-0005-0000-0000-0000AB750000}"/>
    <cellStyle name="Normal 65 5 4 3" xfId="9988" xr:uid="{00000000-0005-0000-0000-000015270000}"/>
    <cellStyle name="Normal 65 5 4 3 3" xfId="25086" xr:uid="{00000000-0005-0000-0000-000012620000}"/>
    <cellStyle name="Normal 65 5 4 5" xfId="20073" xr:uid="{00000000-0005-0000-0000-00007D4E0000}"/>
    <cellStyle name="Normal 65 5 5" xfId="11666" xr:uid="{00000000-0005-0000-0000-0000A32D0000}"/>
    <cellStyle name="Normal 65 5 5 3" xfId="26761" xr:uid="{00000000-0005-0000-0000-00009D680000}"/>
    <cellStyle name="Normal 65 5 6" xfId="6645" xr:uid="{00000000-0005-0000-0000-0000061A0000}"/>
    <cellStyle name="Normal 65 5 6 3" xfId="21744" xr:uid="{00000000-0005-0000-0000-000004550000}"/>
    <cellStyle name="Normal 65 5 8" xfId="16731" xr:uid="{00000000-0005-0000-0000-00006F410000}"/>
    <cellStyle name="Normal 65 6" xfId="1991" xr:uid="{00000000-0005-0000-0000-0000D7070000}"/>
    <cellStyle name="Normal 65 6 2" xfId="3682" xr:uid="{00000000-0005-0000-0000-0000730E0000}"/>
    <cellStyle name="Normal 65 6 2 2" xfId="13755" xr:uid="{00000000-0005-0000-0000-0000CC350000}"/>
    <cellStyle name="Normal 65 6 2 2 3" xfId="28850" xr:uid="{00000000-0005-0000-0000-0000C6700000}"/>
    <cellStyle name="Normal 65 6 2 3" xfId="8735" xr:uid="{00000000-0005-0000-0000-000030220000}"/>
    <cellStyle name="Normal 65 6 2 3 3" xfId="23833" xr:uid="{00000000-0005-0000-0000-00002D5D0000}"/>
    <cellStyle name="Normal 65 6 2 5" xfId="18820" xr:uid="{00000000-0005-0000-0000-000098490000}"/>
    <cellStyle name="Normal 65 6 3" xfId="5374" xr:uid="{00000000-0005-0000-0000-00000F150000}"/>
    <cellStyle name="Normal 65 6 3 2" xfId="15426" xr:uid="{00000000-0005-0000-0000-0000533C0000}"/>
    <cellStyle name="Normal 65 6 3 2 3" xfId="30521" xr:uid="{00000000-0005-0000-0000-00004D770000}"/>
    <cellStyle name="Normal 65 6 3 3" xfId="10406" xr:uid="{00000000-0005-0000-0000-0000B7280000}"/>
    <cellStyle name="Normal 65 6 3 3 3" xfId="25504" xr:uid="{00000000-0005-0000-0000-0000B4630000}"/>
    <cellStyle name="Normal 65 6 3 5" xfId="20491" xr:uid="{00000000-0005-0000-0000-00001F500000}"/>
    <cellStyle name="Normal 65 6 4" xfId="12084" xr:uid="{00000000-0005-0000-0000-0000452F0000}"/>
    <cellStyle name="Normal 65 6 4 3" xfId="27179" xr:uid="{00000000-0005-0000-0000-00003F6A0000}"/>
    <cellStyle name="Normal 65 6 5" xfId="7063" xr:uid="{00000000-0005-0000-0000-0000A81B0000}"/>
    <cellStyle name="Normal 65 6 5 3" xfId="22162" xr:uid="{00000000-0005-0000-0000-0000A6560000}"/>
    <cellStyle name="Normal 65 6 7" xfId="17149" xr:uid="{00000000-0005-0000-0000-000011430000}"/>
    <cellStyle name="Normal 65 7" xfId="2842" xr:uid="{00000000-0005-0000-0000-00002B0B0000}"/>
    <cellStyle name="Normal 65 7 2" xfId="12919" xr:uid="{00000000-0005-0000-0000-000088320000}"/>
    <cellStyle name="Normal 65 7 2 3" xfId="28014" xr:uid="{00000000-0005-0000-0000-0000826D0000}"/>
    <cellStyle name="Normal 65 7 3" xfId="7899" xr:uid="{00000000-0005-0000-0000-0000EC1E0000}"/>
    <cellStyle name="Normal 65 7 3 3" xfId="22997" xr:uid="{00000000-0005-0000-0000-0000E9590000}"/>
    <cellStyle name="Normal 65 7 5" xfId="17984" xr:uid="{00000000-0005-0000-0000-000054460000}"/>
    <cellStyle name="Normal 65 8" xfId="4536" xr:uid="{00000000-0005-0000-0000-0000C9110000}"/>
    <cellStyle name="Normal 65 8 2" xfId="14590" xr:uid="{00000000-0005-0000-0000-00000F390000}"/>
    <cellStyle name="Normal 65 8 2 3" xfId="29685" xr:uid="{00000000-0005-0000-0000-000009740000}"/>
    <cellStyle name="Normal 65 8 3" xfId="9570" xr:uid="{00000000-0005-0000-0000-000073250000}"/>
    <cellStyle name="Normal 65 8 3 3" xfId="24668" xr:uid="{00000000-0005-0000-0000-000070600000}"/>
    <cellStyle name="Normal 65 8 5" xfId="19655" xr:uid="{00000000-0005-0000-0000-0000DB4C0000}"/>
    <cellStyle name="Normal 65 9" xfId="11246" xr:uid="{00000000-0005-0000-0000-0000FF2B0000}"/>
    <cellStyle name="Normal 65 9 3" xfId="26343" xr:uid="{00000000-0005-0000-0000-0000FB660000}"/>
    <cellStyle name="Normal 66" xfId="885" xr:uid="{00000000-0005-0000-0000-000084030000}"/>
    <cellStyle name="Normal 66 10" xfId="6226" xr:uid="{00000000-0005-0000-0000-000063180000}"/>
    <cellStyle name="Normal 66 10 3" xfId="21327" xr:uid="{00000000-0005-0000-0000-000063530000}"/>
    <cellStyle name="Normal 66 12" xfId="16312" xr:uid="{00000000-0005-0000-0000-0000CC3F0000}"/>
    <cellStyle name="Normal 66 2" xfId="1191" xr:uid="{00000000-0005-0000-0000-0000B7040000}"/>
    <cellStyle name="Normal 66 2 11" xfId="16366" xr:uid="{00000000-0005-0000-0000-000002400000}"/>
    <cellStyle name="Normal 66 2 2" xfId="1299" xr:uid="{00000000-0005-0000-0000-000023050000}"/>
    <cellStyle name="Normal 66 2 2 10" xfId="16470" xr:uid="{00000000-0005-0000-0000-00006A400000}"/>
    <cellStyle name="Normal 66 2 2 2" xfId="1516" xr:uid="{00000000-0005-0000-0000-0000FC050000}"/>
    <cellStyle name="Normal 66 2 2 2 2" xfId="1937" xr:uid="{00000000-0005-0000-0000-0000A1070000}"/>
    <cellStyle name="Normal 66 2 2 2 2 2" xfId="2776" xr:uid="{00000000-0005-0000-0000-0000E80A0000}"/>
    <cellStyle name="Normal 66 2 2 2 2 2 2" xfId="4465" xr:uid="{00000000-0005-0000-0000-000082110000}"/>
    <cellStyle name="Normal 66 2 2 2 2 2 2 2" xfId="14538" xr:uid="{00000000-0005-0000-0000-0000DB380000}"/>
    <cellStyle name="Normal 66 2 2 2 2 2 2 2 3" xfId="29633" xr:uid="{00000000-0005-0000-0000-0000D5730000}"/>
    <cellStyle name="Normal 66 2 2 2 2 2 2 3" xfId="9518" xr:uid="{00000000-0005-0000-0000-00003F250000}"/>
    <cellStyle name="Normal 66 2 2 2 2 2 2 3 3" xfId="24616" xr:uid="{00000000-0005-0000-0000-00003C600000}"/>
    <cellStyle name="Normal 66 2 2 2 2 2 2 5" xfId="19603" xr:uid="{00000000-0005-0000-0000-0000A74C0000}"/>
    <cellStyle name="Normal 66 2 2 2 2 2 3" xfId="6157" xr:uid="{00000000-0005-0000-0000-00001E180000}"/>
    <cellStyle name="Normal 66 2 2 2 2 2 3 2" xfId="16209" xr:uid="{00000000-0005-0000-0000-0000623F0000}"/>
    <cellStyle name="Normal 66 2 2 2 2 2 3 3" xfId="11189" xr:uid="{00000000-0005-0000-0000-0000C62B0000}"/>
    <cellStyle name="Normal 66 2 2 2 2 2 3 3 3" xfId="26287" xr:uid="{00000000-0005-0000-0000-0000C3660000}"/>
    <cellStyle name="Normal 66 2 2 2 2 2 3 5" xfId="21274" xr:uid="{00000000-0005-0000-0000-00002E530000}"/>
    <cellStyle name="Normal 66 2 2 2 2 2 4" xfId="12867" xr:uid="{00000000-0005-0000-0000-000054320000}"/>
    <cellStyle name="Normal 66 2 2 2 2 2 4 3" xfId="27962" xr:uid="{00000000-0005-0000-0000-00004E6D0000}"/>
    <cellStyle name="Normal 66 2 2 2 2 2 5" xfId="7846" xr:uid="{00000000-0005-0000-0000-0000B71E0000}"/>
    <cellStyle name="Normal 66 2 2 2 2 2 5 3" xfId="22945" xr:uid="{00000000-0005-0000-0000-0000B5590000}"/>
    <cellStyle name="Normal 66 2 2 2 2 2 7" xfId="17932" xr:uid="{00000000-0005-0000-0000-000020460000}"/>
    <cellStyle name="Normal 66 2 2 2 2 3" xfId="3628" xr:uid="{00000000-0005-0000-0000-00003D0E0000}"/>
    <cellStyle name="Normal 66 2 2 2 2 3 2" xfId="13702" xr:uid="{00000000-0005-0000-0000-000097350000}"/>
    <cellStyle name="Normal 66 2 2 2 2 3 2 3" xfId="28797" xr:uid="{00000000-0005-0000-0000-000091700000}"/>
    <cellStyle name="Normal 66 2 2 2 2 3 3" xfId="8682" xr:uid="{00000000-0005-0000-0000-0000FB210000}"/>
    <cellStyle name="Normal 66 2 2 2 2 3 3 3" xfId="23780" xr:uid="{00000000-0005-0000-0000-0000F85C0000}"/>
    <cellStyle name="Normal 66 2 2 2 2 3 5" xfId="18767" xr:uid="{00000000-0005-0000-0000-000063490000}"/>
    <cellStyle name="Normal 66 2 2 2 2 4" xfId="5321" xr:uid="{00000000-0005-0000-0000-0000DA140000}"/>
    <cellStyle name="Normal 66 2 2 2 2 4 2" xfId="15373" xr:uid="{00000000-0005-0000-0000-00001E3C0000}"/>
    <cellStyle name="Normal 66 2 2 2 2 4 2 3" xfId="30468" xr:uid="{00000000-0005-0000-0000-000018770000}"/>
    <cellStyle name="Normal 66 2 2 2 2 4 3" xfId="10353" xr:uid="{00000000-0005-0000-0000-000082280000}"/>
    <cellStyle name="Normal 66 2 2 2 2 4 3 3" xfId="25451" xr:uid="{00000000-0005-0000-0000-00007F630000}"/>
    <cellStyle name="Normal 66 2 2 2 2 4 5" xfId="20438" xr:uid="{00000000-0005-0000-0000-0000EA4F0000}"/>
    <cellStyle name="Normal 66 2 2 2 2 5" xfId="12031" xr:uid="{00000000-0005-0000-0000-0000102F0000}"/>
    <cellStyle name="Normal 66 2 2 2 2 5 3" xfId="27126" xr:uid="{00000000-0005-0000-0000-00000A6A0000}"/>
    <cellStyle name="Normal 66 2 2 2 2 6" xfId="7010" xr:uid="{00000000-0005-0000-0000-0000731B0000}"/>
    <cellStyle name="Normal 66 2 2 2 2 6 3" xfId="22109" xr:uid="{00000000-0005-0000-0000-000071560000}"/>
    <cellStyle name="Normal 66 2 2 2 2 8" xfId="17096" xr:uid="{00000000-0005-0000-0000-0000DC420000}"/>
    <cellStyle name="Normal 66 2 2 2 3" xfId="2358" xr:uid="{00000000-0005-0000-0000-000046090000}"/>
    <cellStyle name="Normal 66 2 2 2 3 2" xfId="4047" xr:uid="{00000000-0005-0000-0000-0000E00F0000}"/>
    <cellStyle name="Normal 66 2 2 2 3 2 2" xfId="14120" xr:uid="{00000000-0005-0000-0000-000039370000}"/>
    <cellStyle name="Normal 66 2 2 2 3 2 2 3" xfId="29215" xr:uid="{00000000-0005-0000-0000-000033720000}"/>
    <cellStyle name="Normal 66 2 2 2 3 2 3" xfId="9100" xr:uid="{00000000-0005-0000-0000-00009D230000}"/>
    <cellStyle name="Normal 66 2 2 2 3 2 3 3" xfId="24198" xr:uid="{00000000-0005-0000-0000-00009A5E0000}"/>
    <cellStyle name="Normal 66 2 2 2 3 2 5" xfId="19185" xr:uid="{00000000-0005-0000-0000-0000054B0000}"/>
    <cellStyle name="Normal 66 2 2 2 3 3" xfId="5739" xr:uid="{00000000-0005-0000-0000-00007C160000}"/>
    <cellStyle name="Normal 66 2 2 2 3 3 2" xfId="15791" xr:uid="{00000000-0005-0000-0000-0000C03D0000}"/>
    <cellStyle name="Normal 66 2 2 2 3 3 2 3" xfId="30886" xr:uid="{00000000-0005-0000-0000-0000BA780000}"/>
    <cellStyle name="Normal 66 2 2 2 3 3 3" xfId="10771" xr:uid="{00000000-0005-0000-0000-0000242A0000}"/>
    <cellStyle name="Normal 66 2 2 2 3 3 3 3" xfId="25869" xr:uid="{00000000-0005-0000-0000-000021650000}"/>
    <cellStyle name="Normal 66 2 2 2 3 3 5" xfId="20856" xr:uid="{00000000-0005-0000-0000-00008C510000}"/>
    <cellStyle name="Normal 66 2 2 2 3 4" xfId="12449" xr:uid="{00000000-0005-0000-0000-0000B2300000}"/>
    <cellStyle name="Normal 66 2 2 2 3 4 3" xfId="27544" xr:uid="{00000000-0005-0000-0000-0000AC6B0000}"/>
    <cellStyle name="Normal 66 2 2 2 3 5" xfId="7428" xr:uid="{00000000-0005-0000-0000-0000151D0000}"/>
    <cellStyle name="Normal 66 2 2 2 3 5 3" xfId="22527" xr:uid="{00000000-0005-0000-0000-000013580000}"/>
    <cellStyle name="Normal 66 2 2 2 3 7" xfId="17514" xr:uid="{00000000-0005-0000-0000-00007E440000}"/>
    <cellStyle name="Normal 66 2 2 2 4" xfId="3210" xr:uid="{00000000-0005-0000-0000-00009B0C0000}"/>
    <cellStyle name="Normal 66 2 2 2 4 2" xfId="13284" xr:uid="{00000000-0005-0000-0000-0000F5330000}"/>
    <cellStyle name="Normal 66 2 2 2 4 2 3" xfId="28379" xr:uid="{00000000-0005-0000-0000-0000EF6E0000}"/>
    <cellStyle name="Normal 66 2 2 2 4 3" xfId="8264" xr:uid="{00000000-0005-0000-0000-000059200000}"/>
    <cellStyle name="Normal 66 2 2 2 4 3 3" xfId="23362" xr:uid="{00000000-0005-0000-0000-0000565B0000}"/>
    <cellStyle name="Normal 66 2 2 2 4 5" xfId="18349" xr:uid="{00000000-0005-0000-0000-0000C1470000}"/>
    <cellStyle name="Normal 66 2 2 2 5" xfId="4903" xr:uid="{00000000-0005-0000-0000-000038130000}"/>
    <cellStyle name="Normal 66 2 2 2 5 2" xfId="14955" xr:uid="{00000000-0005-0000-0000-00007C3A0000}"/>
    <cellStyle name="Normal 66 2 2 2 5 2 3" xfId="30050" xr:uid="{00000000-0005-0000-0000-000076750000}"/>
    <cellStyle name="Normal 66 2 2 2 5 3" xfId="9935" xr:uid="{00000000-0005-0000-0000-0000E0260000}"/>
    <cellStyle name="Normal 66 2 2 2 5 3 3" xfId="25033" xr:uid="{00000000-0005-0000-0000-0000DD610000}"/>
    <cellStyle name="Normal 66 2 2 2 5 5" xfId="20020" xr:uid="{00000000-0005-0000-0000-0000484E0000}"/>
    <cellStyle name="Normal 66 2 2 2 6" xfId="11613" xr:uid="{00000000-0005-0000-0000-00006E2D0000}"/>
    <cellStyle name="Normal 66 2 2 2 6 3" xfId="26708" xr:uid="{00000000-0005-0000-0000-000068680000}"/>
    <cellStyle name="Normal 66 2 2 2 7" xfId="6592" xr:uid="{00000000-0005-0000-0000-0000D1190000}"/>
    <cellStyle name="Normal 66 2 2 2 7 3" xfId="21691" xr:uid="{00000000-0005-0000-0000-0000CF540000}"/>
    <cellStyle name="Normal 66 2 2 2 9" xfId="16678" xr:uid="{00000000-0005-0000-0000-00003A410000}"/>
    <cellStyle name="Normal 66 2 2 3" xfId="1729" xr:uid="{00000000-0005-0000-0000-0000D1060000}"/>
    <cellStyle name="Normal 66 2 2 3 2" xfId="2568" xr:uid="{00000000-0005-0000-0000-0000180A0000}"/>
    <cellStyle name="Normal 66 2 2 3 2 2" xfId="4257" xr:uid="{00000000-0005-0000-0000-0000B2100000}"/>
    <cellStyle name="Normal 66 2 2 3 2 2 2" xfId="14330" xr:uid="{00000000-0005-0000-0000-00000B380000}"/>
    <cellStyle name="Normal 66 2 2 3 2 2 2 3" xfId="29425" xr:uid="{00000000-0005-0000-0000-000005730000}"/>
    <cellStyle name="Normal 66 2 2 3 2 2 3" xfId="9310" xr:uid="{00000000-0005-0000-0000-00006F240000}"/>
    <cellStyle name="Normal 66 2 2 3 2 2 3 3" xfId="24408" xr:uid="{00000000-0005-0000-0000-00006C5F0000}"/>
    <cellStyle name="Normal 66 2 2 3 2 2 5" xfId="19395" xr:uid="{00000000-0005-0000-0000-0000D74B0000}"/>
    <cellStyle name="Normal 66 2 2 3 2 3" xfId="5949" xr:uid="{00000000-0005-0000-0000-00004E170000}"/>
    <cellStyle name="Normal 66 2 2 3 2 3 2" xfId="16001" xr:uid="{00000000-0005-0000-0000-0000923E0000}"/>
    <cellStyle name="Normal 66 2 2 3 2 3 2 3" xfId="31096" xr:uid="{00000000-0005-0000-0000-00008C790000}"/>
    <cellStyle name="Normal 66 2 2 3 2 3 3" xfId="10981" xr:uid="{00000000-0005-0000-0000-0000F62A0000}"/>
    <cellStyle name="Normal 66 2 2 3 2 3 3 3" xfId="26079" xr:uid="{00000000-0005-0000-0000-0000F3650000}"/>
    <cellStyle name="Normal 66 2 2 3 2 3 5" xfId="21066" xr:uid="{00000000-0005-0000-0000-00005E520000}"/>
    <cellStyle name="Normal 66 2 2 3 2 4" xfId="12659" xr:uid="{00000000-0005-0000-0000-000084310000}"/>
    <cellStyle name="Normal 66 2 2 3 2 4 3" xfId="27754" xr:uid="{00000000-0005-0000-0000-00007E6C0000}"/>
    <cellStyle name="Normal 66 2 2 3 2 5" xfId="7638" xr:uid="{00000000-0005-0000-0000-0000E71D0000}"/>
    <cellStyle name="Normal 66 2 2 3 2 5 3" xfId="22737" xr:uid="{00000000-0005-0000-0000-0000E5580000}"/>
    <cellStyle name="Normal 66 2 2 3 2 7" xfId="17724" xr:uid="{00000000-0005-0000-0000-000050450000}"/>
    <cellStyle name="Normal 66 2 2 3 3" xfId="3420" xr:uid="{00000000-0005-0000-0000-00006D0D0000}"/>
    <cellStyle name="Normal 66 2 2 3 3 2" xfId="13494" xr:uid="{00000000-0005-0000-0000-0000C7340000}"/>
    <cellStyle name="Normal 66 2 2 3 3 2 3" xfId="28589" xr:uid="{00000000-0005-0000-0000-0000C16F0000}"/>
    <cellStyle name="Normal 66 2 2 3 3 3" xfId="8474" xr:uid="{00000000-0005-0000-0000-00002B210000}"/>
    <cellStyle name="Normal 66 2 2 3 3 3 3" xfId="23572" xr:uid="{00000000-0005-0000-0000-0000285C0000}"/>
    <cellStyle name="Normal 66 2 2 3 3 5" xfId="18559" xr:uid="{00000000-0005-0000-0000-000093480000}"/>
    <cellStyle name="Normal 66 2 2 3 4" xfId="5113" xr:uid="{00000000-0005-0000-0000-00000A140000}"/>
    <cellStyle name="Normal 66 2 2 3 4 2" xfId="15165" xr:uid="{00000000-0005-0000-0000-00004E3B0000}"/>
    <cellStyle name="Normal 66 2 2 3 4 2 3" xfId="30260" xr:uid="{00000000-0005-0000-0000-000048760000}"/>
    <cellStyle name="Normal 66 2 2 3 4 3" xfId="10145" xr:uid="{00000000-0005-0000-0000-0000B2270000}"/>
    <cellStyle name="Normal 66 2 2 3 4 3 3" xfId="25243" xr:uid="{00000000-0005-0000-0000-0000AF620000}"/>
    <cellStyle name="Normal 66 2 2 3 4 5" xfId="20230" xr:uid="{00000000-0005-0000-0000-00001A4F0000}"/>
    <cellStyle name="Normal 66 2 2 3 5" xfId="11823" xr:uid="{00000000-0005-0000-0000-0000402E0000}"/>
    <cellStyle name="Normal 66 2 2 3 5 3" xfId="26918" xr:uid="{00000000-0005-0000-0000-00003A690000}"/>
    <cellStyle name="Normal 66 2 2 3 6" xfId="6802" xr:uid="{00000000-0005-0000-0000-0000A31A0000}"/>
    <cellStyle name="Normal 66 2 2 3 6 3" xfId="21901" xr:uid="{00000000-0005-0000-0000-0000A1550000}"/>
    <cellStyle name="Normal 66 2 2 3 8" xfId="16888" xr:uid="{00000000-0005-0000-0000-00000C420000}"/>
    <cellStyle name="Normal 66 2 2 4" xfId="2150" xr:uid="{00000000-0005-0000-0000-000076080000}"/>
    <cellStyle name="Normal 66 2 2 4 2" xfId="3839" xr:uid="{00000000-0005-0000-0000-0000100F0000}"/>
    <cellStyle name="Normal 66 2 2 4 2 2" xfId="13912" xr:uid="{00000000-0005-0000-0000-000069360000}"/>
    <cellStyle name="Normal 66 2 2 4 2 2 3" xfId="29007" xr:uid="{00000000-0005-0000-0000-000063710000}"/>
    <cellStyle name="Normal 66 2 2 4 2 3" xfId="8892" xr:uid="{00000000-0005-0000-0000-0000CD220000}"/>
    <cellStyle name="Normal 66 2 2 4 2 3 3" xfId="23990" xr:uid="{00000000-0005-0000-0000-0000CA5D0000}"/>
    <cellStyle name="Normal 66 2 2 4 2 5" xfId="18977" xr:uid="{00000000-0005-0000-0000-0000354A0000}"/>
    <cellStyle name="Normal 66 2 2 4 3" xfId="5531" xr:uid="{00000000-0005-0000-0000-0000AC150000}"/>
    <cellStyle name="Normal 66 2 2 4 3 2" xfId="15583" xr:uid="{00000000-0005-0000-0000-0000F03C0000}"/>
    <cellStyle name="Normal 66 2 2 4 3 2 3" xfId="30678" xr:uid="{00000000-0005-0000-0000-0000EA770000}"/>
    <cellStyle name="Normal 66 2 2 4 3 3" xfId="10563" xr:uid="{00000000-0005-0000-0000-000054290000}"/>
    <cellStyle name="Normal 66 2 2 4 3 3 3" xfId="25661" xr:uid="{00000000-0005-0000-0000-000051640000}"/>
    <cellStyle name="Normal 66 2 2 4 3 5" xfId="20648" xr:uid="{00000000-0005-0000-0000-0000BC500000}"/>
    <cellStyle name="Normal 66 2 2 4 4" xfId="12241" xr:uid="{00000000-0005-0000-0000-0000E22F0000}"/>
    <cellStyle name="Normal 66 2 2 4 4 3" xfId="27336" xr:uid="{00000000-0005-0000-0000-0000DC6A0000}"/>
    <cellStyle name="Normal 66 2 2 4 5" xfId="7220" xr:uid="{00000000-0005-0000-0000-0000451C0000}"/>
    <cellStyle name="Normal 66 2 2 4 5 3" xfId="22319" xr:uid="{00000000-0005-0000-0000-000043570000}"/>
    <cellStyle name="Normal 66 2 2 4 7" xfId="17306" xr:uid="{00000000-0005-0000-0000-0000AE430000}"/>
    <cellStyle name="Normal 66 2 2 5" xfId="3002" xr:uid="{00000000-0005-0000-0000-0000CB0B0000}"/>
    <cellStyle name="Normal 66 2 2 5 2" xfId="13076" xr:uid="{00000000-0005-0000-0000-000025330000}"/>
    <cellStyle name="Normal 66 2 2 5 2 3" xfId="28171" xr:uid="{00000000-0005-0000-0000-00001F6E0000}"/>
    <cellStyle name="Normal 66 2 2 5 3" xfId="8056" xr:uid="{00000000-0005-0000-0000-0000891F0000}"/>
    <cellStyle name="Normal 66 2 2 5 3 3" xfId="23154" xr:uid="{00000000-0005-0000-0000-0000865A0000}"/>
    <cellStyle name="Normal 66 2 2 5 5" xfId="18141" xr:uid="{00000000-0005-0000-0000-0000F1460000}"/>
    <cellStyle name="Normal 66 2 2 6" xfId="4695" xr:uid="{00000000-0005-0000-0000-000068120000}"/>
    <cellStyle name="Normal 66 2 2 6 2" xfId="14747" xr:uid="{00000000-0005-0000-0000-0000AC390000}"/>
    <cellStyle name="Normal 66 2 2 6 2 3" xfId="29842" xr:uid="{00000000-0005-0000-0000-0000A6740000}"/>
    <cellStyle name="Normal 66 2 2 6 3" xfId="9727" xr:uid="{00000000-0005-0000-0000-000010260000}"/>
    <cellStyle name="Normal 66 2 2 6 3 3" xfId="24825" xr:uid="{00000000-0005-0000-0000-00000D610000}"/>
    <cellStyle name="Normal 66 2 2 6 5" xfId="19812" xr:uid="{00000000-0005-0000-0000-0000784D0000}"/>
    <cellStyle name="Normal 66 2 2 7" xfId="11405" xr:uid="{00000000-0005-0000-0000-00009E2C0000}"/>
    <cellStyle name="Normal 66 2 2 7 3" xfId="26500" xr:uid="{00000000-0005-0000-0000-000098670000}"/>
    <cellStyle name="Normal 66 2 2 8" xfId="6384" xr:uid="{00000000-0005-0000-0000-000001190000}"/>
    <cellStyle name="Normal 66 2 2 8 3" xfId="21483" xr:uid="{00000000-0005-0000-0000-0000FF530000}"/>
    <cellStyle name="Normal 66 2 3" xfId="1412" xr:uid="{00000000-0005-0000-0000-000094050000}"/>
    <cellStyle name="Normal 66 2 3 2" xfId="1833" xr:uid="{00000000-0005-0000-0000-000039070000}"/>
    <cellStyle name="Normal 66 2 3 2 2" xfId="2672" xr:uid="{00000000-0005-0000-0000-0000800A0000}"/>
    <cellStyle name="Normal 66 2 3 2 2 2" xfId="4361" xr:uid="{00000000-0005-0000-0000-00001A110000}"/>
    <cellStyle name="Normal 66 2 3 2 2 2 2" xfId="14434" xr:uid="{00000000-0005-0000-0000-000073380000}"/>
    <cellStyle name="Normal 66 2 3 2 2 2 2 3" xfId="29529" xr:uid="{00000000-0005-0000-0000-00006D730000}"/>
    <cellStyle name="Normal 66 2 3 2 2 2 3" xfId="9414" xr:uid="{00000000-0005-0000-0000-0000D7240000}"/>
    <cellStyle name="Normal 66 2 3 2 2 2 3 3" xfId="24512" xr:uid="{00000000-0005-0000-0000-0000D45F0000}"/>
    <cellStyle name="Normal 66 2 3 2 2 2 5" xfId="19499" xr:uid="{00000000-0005-0000-0000-00003F4C0000}"/>
    <cellStyle name="Normal 66 2 3 2 2 3" xfId="6053" xr:uid="{00000000-0005-0000-0000-0000B6170000}"/>
    <cellStyle name="Normal 66 2 3 2 2 3 2" xfId="16105" xr:uid="{00000000-0005-0000-0000-0000FA3E0000}"/>
    <cellStyle name="Normal 66 2 3 2 2 3 2 3" xfId="31200" xr:uid="{00000000-0005-0000-0000-0000F4790000}"/>
    <cellStyle name="Normal 66 2 3 2 2 3 3" xfId="11085" xr:uid="{00000000-0005-0000-0000-00005E2B0000}"/>
    <cellStyle name="Normal 66 2 3 2 2 3 3 3" xfId="26183" xr:uid="{00000000-0005-0000-0000-00005B660000}"/>
    <cellStyle name="Normal 66 2 3 2 2 3 5" xfId="21170" xr:uid="{00000000-0005-0000-0000-0000C6520000}"/>
    <cellStyle name="Normal 66 2 3 2 2 4" xfId="12763" xr:uid="{00000000-0005-0000-0000-0000EC310000}"/>
    <cellStyle name="Normal 66 2 3 2 2 4 3" xfId="27858" xr:uid="{00000000-0005-0000-0000-0000E66C0000}"/>
    <cellStyle name="Normal 66 2 3 2 2 5" xfId="7742" xr:uid="{00000000-0005-0000-0000-00004F1E0000}"/>
    <cellStyle name="Normal 66 2 3 2 2 5 3" xfId="22841" xr:uid="{00000000-0005-0000-0000-00004D590000}"/>
    <cellStyle name="Normal 66 2 3 2 2 7" xfId="17828" xr:uid="{00000000-0005-0000-0000-0000B8450000}"/>
    <cellStyle name="Normal 66 2 3 2 3" xfId="3524" xr:uid="{00000000-0005-0000-0000-0000D50D0000}"/>
    <cellStyle name="Normal 66 2 3 2 3 2" xfId="13598" xr:uid="{00000000-0005-0000-0000-00002F350000}"/>
    <cellStyle name="Normal 66 2 3 2 3 2 3" xfId="28693" xr:uid="{00000000-0005-0000-0000-000029700000}"/>
    <cellStyle name="Normal 66 2 3 2 3 3" xfId="8578" xr:uid="{00000000-0005-0000-0000-000093210000}"/>
    <cellStyle name="Normal 66 2 3 2 3 3 3" xfId="23676" xr:uid="{00000000-0005-0000-0000-0000905C0000}"/>
    <cellStyle name="Normal 66 2 3 2 3 5" xfId="18663" xr:uid="{00000000-0005-0000-0000-0000FB480000}"/>
    <cellStyle name="Normal 66 2 3 2 4" xfId="5217" xr:uid="{00000000-0005-0000-0000-000072140000}"/>
    <cellStyle name="Normal 66 2 3 2 4 2" xfId="15269" xr:uid="{00000000-0005-0000-0000-0000B63B0000}"/>
    <cellStyle name="Normal 66 2 3 2 4 2 3" xfId="30364" xr:uid="{00000000-0005-0000-0000-0000B0760000}"/>
    <cellStyle name="Normal 66 2 3 2 4 3" xfId="10249" xr:uid="{00000000-0005-0000-0000-00001A280000}"/>
    <cellStyle name="Normal 66 2 3 2 4 3 3" xfId="25347" xr:uid="{00000000-0005-0000-0000-000017630000}"/>
    <cellStyle name="Normal 66 2 3 2 4 5" xfId="20334" xr:uid="{00000000-0005-0000-0000-0000824F0000}"/>
    <cellStyle name="Normal 66 2 3 2 5" xfId="11927" xr:uid="{00000000-0005-0000-0000-0000A82E0000}"/>
    <cellStyle name="Normal 66 2 3 2 5 3" xfId="27022" xr:uid="{00000000-0005-0000-0000-0000A2690000}"/>
    <cellStyle name="Normal 66 2 3 2 6" xfId="6906" xr:uid="{00000000-0005-0000-0000-00000B1B0000}"/>
    <cellStyle name="Normal 66 2 3 2 6 3" xfId="22005" xr:uid="{00000000-0005-0000-0000-000009560000}"/>
    <cellStyle name="Normal 66 2 3 2 8" xfId="16992" xr:uid="{00000000-0005-0000-0000-000074420000}"/>
    <cellStyle name="Normal 66 2 3 3" xfId="2254" xr:uid="{00000000-0005-0000-0000-0000DE080000}"/>
    <cellStyle name="Normal 66 2 3 3 2" xfId="3943" xr:uid="{00000000-0005-0000-0000-0000780F0000}"/>
    <cellStyle name="Normal 66 2 3 3 2 2" xfId="14016" xr:uid="{00000000-0005-0000-0000-0000D1360000}"/>
    <cellStyle name="Normal 66 2 3 3 2 2 3" xfId="29111" xr:uid="{00000000-0005-0000-0000-0000CB710000}"/>
    <cellStyle name="Normal 66 2 3 3 2 3" xfId="8996" xr:uid="{00000000-0005-0000-0000-000035230000}"/>
    <cellStyle name="Normal 66 2 3 3 2 3 3" xfId="24094" xr:uid="{00000000-0005-0000-0000-0000325E0000}"/>
    <cellStyle name="Normal 66 2 3 3 2 5" xfId="19081" xr:uid="{00000000-0005-0000-0000-00009D4A0000}"/>
    <cellStyle name="Normal 66 2 3 3 3" xfId="5635" xr:uid="{00000000-0005-0000-0000-000014160000}"/>
    <cellStyle name="Normal 66 2 3 3 3 2" xfId="15687" xr:uid="{00000000-0005-0000-0000-0000583D0000}"/>
    <cellStyle name="Normal 66 2 3 3 3 2 3" xfId="30782" xr:uid="{00000000-0005-0000-0000-000052780000}"/>
    <cellStyle name="Normal 66 2 3 3 3 3" xfId="10667" xr:uid="{00000000-0005-0000-0000-0000BC290000}"/>
    <cellStyle name="Normal 66 2 3 3 3 3 3" xfId="25765" xr:uid="{00000000-0005-0000-0000-0000B9640000}"/>
    <cellStyle name="Normal 66 2 3 3 3 5" xfId="20752" xr:uid="{00000000-0005-0000-0000-000024510000}"/>
    <cellStyle name="Normal 66 2 3 3 4" xfId="12345" xr:uid="{00000000-0005-0000-0000-00004A300000}"/>
    <cellStyle name="Normal 66 2 3 3 4 3" xfId="27440" xr:uid="{00000000-0005-0000-0000-0000446B0000}"/>
    <cellStyle name="Normal 66 2 3 3 5" xfId="7324" xr:uid="{00000000-0005-0000-0000-0000AD1C0000}"/>
    <cellStyle name="Normal 66 2 3 3 5 3" xfId="22423" xr:uid="{00000000-0005-0000-0000-0000AB570000}"/>
    <cellStyle name="Normal 66 2 3 3 7" xfId="17410" xr:uid="{00000000-0005-0000-0000-000016440000}"/>
    <cellStyle name="Normal 66 2 3 4" xfId="3106" xr:uid="{00000000-0005-0000-0000-0000330C0000}"/>
    <cellStyle name="Normal 66 2 3 4 2" xfId="13180" xr:uid="{00000000-0005-0000-0000-00008D330000}"/>
    <cellStyle name="Normal 66 2 3 4 2 3" xfId="28275" xr:uid="{00000000-0005-0000-0000-0000876E0000}"/>
    <cellStyle name="Normal 66 2 3 4 3" xfId="8160" xr:uid="{00000000-0005-0000-0000-0000F11F0000}"/>
    <cellStyle name="Normal 66 2 3 4 3 3" xfId="23258" xr:uid="{00000000-0005-0000-0000-0000EE5A0000}"/>
    <cellStyle name="Normal 66 2 3 4 5" xfId="18245" xr:uid="{00000000-0005-0000-0000-000059470000}"/>
    <cellStyle name="Normal 66 2 3 5" xfId="4799" xr:uid="{00000000-0005-0000-0000-0000D0120000}"/>
    <cellStyle name="Normal 66 2 3 5 2" xfId="14851" xr:uid="{00000000-0005-0000-0000-0000143A0000}"/>
    <cellStyle name="Normal 66 2 3 5 2 3" xfId="29946" xr:uid="{00000000-0005-0000-0000-00000E750000}"/>
    <cellStyle name="Normal 66 2 3 5 3" xfId="9831" xr:uid="{00000000-0005-0000-0000-000078260000}"/>
    <cellStyle name="Normal 66 2 3 5 3 3" xfId="24929" xr:uid="{00000000-0005-0000-0000-000075610000}"/>
    <cellStyle name="Normal 66 2 3 5 5" xfId="19916" xr:uid="{00000000-0005-0000-0000-0000E04D0000}"/>
    <cellStyle name="Normal 66 2 3 6" xfId="11509" xr:uid="{00000000-0005-0000-0000-0000062D0000}"/>
    <cellStyle name="Normal 66 2 3 6 3" xfId="26604" xr:uid="{00000000-0005-0000-0000-000000680000}"/>
    <cellStyle name="Normal 66 2 3 7" xfId="6488" xr:uid="{00000000-0005-0000-0000-000069190000}"/>
    <cellStyle name="Normal 66 2 3 7 3" xfId="21587" xr:uid="{00000000-0005-0000-0000-000067540000}"/>
    <cellStyle name="Normal 66 2 3 9" xfId="16574" xr:uid="{00000000-0005-0000-0000-0000D2400000}"/>
    <cellStyle name="Normal 66 2 4" xfId="1625" xr:uid="{00000000-0005-0000-0000-000069060000}"/>
    <cellStyle name="Normal 66 2 4 2" xfId="2464" xr:uid="{00000000-0005-0000-0000-0000B0090000}"/>
    <cellStyle name="Normal 66 2 4 2 2" xfId="4153" xr:uid="{00000000-0005-0000-0000-00004A100000}"/>
    <cellStyle name="Normal 66 2 4 2 2 2" xfId="14226" xr:uid="{00000000-0005-0000-0000-0000A3370000}"/>
    <cellStyle name="Normal 66 2 4 2 2 2 3" xfId="29321" xr:uid="{00000000-0005-0000-0000-00009D720000}"/>
    <cellStyle name="Normal 66 2 4 2 2 3" xfId="9206" xr:uid="{00000000-0005-0000-0000-000007240000}"/>
    <cellStyle name="Normal 66 2 4 2 2 3 3" xfId="24304" xr:uid="{00000000-0005-0000-0000-0000045F0000}"/>
    <cellStyle name="Normal 66 2 4 2 2 5" xfId="19291" xr:uid="{00000000-0005-0000-0000-00006F4B0000}"/>
    <cellStyle name="Normal 66 2 4 2 3" xfId="5845" xr:uid="{00000000-0005-0000-0000-0000E6160000}"/>
    <cellStyle name="Normal 66 2 4 2 3 2" xfId="15897" xr:uid="{00000000-0005-0000-0000-00002A3E0000}"/>
    <cellStyle name="Normal 66 2 4 2 3 2 3" xfId="30992" xr:uid="{00000000-0005-0000-0000-000024790000}"/>
    <cellStyle name="Normal 66 2 4 2 3 3" xfId="10877" xr:uid="{00000000-0005-0000-0000-00008E2A0000}"/>
    <cellStyle name="Normal 66 2 4 2 3 3 3" xfId="25975" xr:uid="{00000000-0005-0000-0000-00008B650000}"/>
    <cellStyle name="Normal 66 2 4 2 3 5" xfId="20962" xr:uid="{00000000-0005-0000-0000-0000F6510000}"/>
    <cellStyle name="Normal 66 2 4 2 4" xfId="12555" xr:uid="{00000000-0005-0000-0000-00001C310000}"/>
    <cellStyle name="Normal 66 2 4 2 4 3" xfId="27650" xr:uid="{00000000-0005-0000-0000-0000166C0000}"/>
    <cellStyle name="Normal 66 2 4 2 5" xfId="7534" xr:uid="{00000000-0005-0000-0000-00007F1D0000}"/>
    <cellStyle name="Normal 66 2 4 2 5 3" xfId="22633" xr:uid="{00000000-0005-0000-0000-00007D580000}"/>
    <cellStyle name="Normal 66 2 4 2 7" xfId="17620" xr:uid="{00000000-0005-0000-0000-0000E8440000}"/>
    <cellStyle name="Normal 66 2 4 3" xfId="3316" xr:uid="{00000000-0005-0000-0000-0000050D0000}"/>
    <cellStyle name="Normal 66 2 4 3 2" xfId="13390" xr:uid="{00000000-0005-0000-0000-00005F340000}"/>
    <cellStyle name="Normal 66 2 4 3 2 3" xfId="28485" xr:uid="{00000000-0005-0000-0000-0000596F0000}"/>
    <cellStyle name="Normal 66 2 4 3 3" xfId="8370" xr:uid="{00000000-0005-0000-0000-0000C3200000}"/>
    <cellStyle name="Normal 66 2 4 3 3 3" xfId="23468" xr:uid="{00000000-0005-0000-0000-0000C05B0000}"/>
    <cellStyle name="Normal 66 2 4 3 5" xfId="18455" xr:uid="{00000000-0005-0000-0000-00002B480000}"/>
    <cellStyle name="Normal 66 2 4 4" xfId="5009" xr:uid="{00000000-0005-0000-0000-0000A2130000}"/>
    <cellStyle name="Normal 66 2 4 4 2" xfId="15061" xr:uid="{00000000-0005-0000-0000-0000E63A0000}"/>
    <cellStyle name="Normal 66 2 4 4 2 3" xfId="30156" xr:uid="{00000000-0005-0000-0000-0000E0750000}"/>
    <cellStyle name="Normal 66 2 4 4 3" xfId="10041" xr:uid="{00000000-0005-0000-0000-00004A270000}"/>
    <cellStyle name="Normal 66 2 4 4 3 3" xfId="25139" xr:uid="{00000000-0005-0000-0000-000047620000}"/>
    <cellStyle name="Normal 66 2 4 4 5" xfId="20126" xr:uid="{00000000-0005-0000-0000-0000B24E0000}"/>
    <cellStyle name="Normal 66 2 4 5" xfId="11719" xr:uid="{00000000-0005-0000-0000-0000D82D0000}"/>
    <cellStyle name="Normal 66 2 4 5 3" xfId="26814" xr:uid="{00000000-0005-0000-0000-0000D2680000}"/>
    <cellStyle name="Normal 66 2 4 6" xfId="6698" xr:uid="{00000000-0005-0000-0000-00003B1A0000}"/>
    <cellStyle name="Normal 66 2 4 6 3" xfId="21797" xr:uid="{00000000-0005-0000-0000-000039550000}"/>
    <cellStyle name="Normal 66 2 4 8" xfId="16784" xr:uid="{00000000-0005-0000-0000-0000A4410000}"/>
    <cellStyle name="Normal 66 2 5" xfId="2046" xr:uid="{00000000-0005-0000-0000-00000E080000}"/>
    <cellStyle name="Normal 66 2 5 2" xfId="3735" xr:uid="{00000000-0005-0000-0000-0000A80E0000}"/>
    <cellStyle name="Normal 66 2 5 2 2" xfId="13808" xr:uid="{00000000-0005-0000-0000-000001360000}"/>
    <cellStyle name="Normal 66 2 5 2 2 3" xfId="28903" xr:uid="{00000000-0005-0000-0000-0000FB700000}"/>
    <cellStyle name="Normal 66 2 5 2 3" xfId="8788" xr:uid="{00000000-0005-0000-0000-000065220000}"/>
    <cellStyle name="Normal 66 2 5 2 3 3" xfId="23886" xr:uid="{00000000-0005-0000-0000-0000625D0000}"/>
    <cellStyle name="Normal 66 2 5 2 5" xfId="18873" xr:uid="{00000000-0005-0000-0000-0000CD490000}"/>
    <cellStyle name="Normal 66 2 5 3" xfId="5427" xr:uid="{00000000-0005-0000-0000-000044150000}"/>
    <cellStyle name="Normal 66 2 5 3 2" xfId="15479" xr:uid="{00000000-0005-0000-0000-0000883C0000}"/>
    <cellStyle name="Normal 66 2 5 3 2 3" xfId="30574" xr:uid="{00000000-0005-0000-0000-000082770000}"/>
    <cellStyle name="Normal 66 2 5 3 3" xfId="10459" xr:uid="{00000000-0005-0000-0000-0000EC280000}"/>
    <cellStyle name="Normal 66 2 5 3 3 3" xfId="25557" xr:uid="{00000000-0005-0000-0000-0000E9630000}"/>
    <cellStyle name="Normal 66 2 5 3 5" xfId="20544" xr:uid="{00000000-0005-0000-0000-000054500000}"/>
    <cellStyle name="Normal 66 2 5 4" xfId="12137" xr:uid="{00000000-0005-0000-0000-00007A2F0000}"/>
    <cellStyle name="Normal 66 2 5 4 3" xfId="27232" xr:uid="{00000000-0005-0000-0000-0000746A0000}"/>
    <cellStyle name="Normal 66 2 5 5" xfId="7116" xr:uid="{00000000-0005-0000-0000-0000DD1B0000}"/>
    <cellStyle name="Normal 66 2 5 5 3" xfId="22215" xr:uid="{00000000-0005-0000-0000-0000DB560000}"/>
    <cellStyle name="Normal 66 2 5 7" xfId="17202" xr:uid="{00000000-0005-0000-0000-000046430000}"/>
    <cellStyle name="Normal 66 2 6" xfId="2898" xr:uid="{00000000-0005-0000-0000-0000630B0000}"/>
    <cellStyle name="Normal 66 2 6 2" xfId="12972" xr:uid="{00000000-0005-0000-0000-0000BD320000}"/>
    <cellStyle name="Normal 66 2 6 2 3" xfId="28067" xr:uid="{00000000-0005-0000-0000-0000B76D0000}"/>
    <cellStyle name="Normal 66 2 6 3" xfId="7952" xr:uid="{00000000-0005-0000-0000-0000211F0000}"/>
    <cellStyle name="Normal 66 2 6 3 3" xfId="23050" xr:uid="{00000000-0005-0000-0000-00001E5A0000}"/>
    <cellStyle name="Normal 66 2 6 5" xfId="18037" xr:uid="{00000000-0005-0000-0000-000089460000}"/>
    <cellStyle name="Normal 66 2 7" xfId="4591" xr:uid="{00000000-0005-0000-0000-000000120000}"/>
    <cellStyle name="Normal 66 2 7 2" xfId="14643" xr:uid="{00000000-0005-0000-0000-000044390000}"/>
    <cellStyle name="Normal 66 2 7 2 3" xfId="29738" xr:uid="{00000000-0005-0000-0000-00003E740000}"/>
    <cellStyle name="Normal 66 2 7 3" xfId="9623" xr:uid="{00000000-0005-0000-0000-0000A8250000}"/>
    <cellStyle name="Normal 66 2 7 3 3" xfId="24721" xr:uid="{00000000-0005-0000-0000-0000A5600000}"/>
    <cellStyle name="Normal 66 2 7 5" xfId="19708" xr:uid="{00000000-0005-0000-0000-0000104D0000}"/>
    <cellStyle name="Normal 66 2 8" xfId="11301" xr:uid="{00000000-0005-0000-0000-0000362C0000}"/>
    <cellStyle name="Normal 66 2 8 3" xfId="26396" xr:uid="{00000000-0005-0000-0000-000030670000}"/>
    <cellStyle name="Normal 66 2 9" xfId="6280" xr:uid="{00000000-0005-0000-0000-000099180000}"/>
    <cellStyle name="Normal 66 2 9 3" xfId="21379" xr:uid="{00000000-0005-0000-0000-000097530000}"/>
    <cellStyle name="Normal 66 3" xfId="1245" xr:uid="{00000000-0005-0000-0000-0000ED040000}"/>
    <cellStyle name="Normal 66 3 10" xfId="16418" xr:uid="{00000000-0005-0000-0000-000036400000}"/>
    <cellStyle name="Normal 66 3 2" xfId="1464" xr:uid="{00000000-0005-0000-0000-0000C8050000}"/>
    <cellStyle name="Normal 66 3 2 2" xfId="1885" xr:uid="{00000000-0005-0000-0000-00006D070000}"/>
    <cellStyle name="Normal 66 3 2 2 2" xfId="2724" xr:uid="{00000000-0005-0000-0000-0000B40A0000}"/>
    <cellStyle name="Normal 66 3 2 2 2 2" xfId="4413" xr:uid="{00000000-0005-0000-0000-00004E110000}"/>
    <cellStyle name="Normal 66 3 2 2 2 2 2" xfId="14486" xr:uid="{00000000-0005-0000-0000-0000A7380000}"/>
    <cellStyle name="Normal 66 3 2 2 2 2 2 3" xfId="29581" xr:uid="{00000000-0005-0000-0000-0000A1730000}"/>
    <cellStyle name="Normal 66 3 2 2 2 2 3" xfId="9466" xr:uid="{00000000-0005-0000-0000-00000B250000}"/>
    <cellStyle name="Normal 66 3 2 2 2 2 3 3" xfId="24564" xr:uid="{00000000-0005-0000-0000-000008600000}"/>
    <cellStyle name="Normal 66 3 2 2 2 2 5" xfId="19551" xr:uid="{00000000-0005-0000-0000-0000734C0000}"/>
    <cellStyle name="Normal 66 3 2 2 2 3" xfId="6105" xr:uid="{00000000-0005-0000-0000-0000EA170000}"/>
    <cellStyle name="Normal 66 3 2 2 2 3 2" xfId="16157" xr:uid="{00000000-0005-0000-0000-00002E3F0000}"/>
    <cellStyle name="Normal 66 3 2 2 2 3 2 3" xfId="31252" xr:uid="{00000000-0005-0000-0000-0000287A0000}"/>
    <cellStyle name="Normal 66 3 2 2 2 3 3" xfId="11137" xr:uid="{00000000-0005-0000-0000-0000922B0000}"/>
    <cellStyle name="Normal 66 3 2 2 2 3 3 3" xfId="26235" xr:uid="{00000000-0005-0000-0000-00008F660000}"/>
    <cellStyle name="Normal 66 3 2 2 2 3 5" xfId="21222" xr:uid="{00000000-0005-0000-0000-0000FA520000}"/>
    <cellStyle name="Normal 66 3 2 2 2 4" xfId="12815" xr:uid="{00000000-0005-0000-0000-000020320000}"/>
    <cellStyle name="Normal 66 3 2 2 2 4 3" xfId="27910" xr:uid="{00000000-0005-0000-0000-00001A6D0000}"/>
    <cellStyle name="Normal 66 3 2 2 2 5" xfId="7794" xr:uid="{00000000-0005-0000-0000-0000831E0000}"/>
    <cellStyle name="Normal 66 3 2 2 2 5 3" xfId="22893" xr:uid="{00000000-0005-0000-0000-000081590000}"/>
    <cellStyle name="Normal 66 3 2 2 2 7" xfId="17880" xr:uid="{00000000-0005-0000-0000-0000EC450000}"/>
    <cellStyle name="Normal 66 3 2 2 3" xfId="3576" xr:uid="{00000000-0005-0000-0000-0000090E0000}"/>
    <cellStyle name="Normal 66 3 2 2 3 2" xfId="13650" xr:uid="{00000000-0005-0000-0000-000063350000}"/>
    <cellStyle name="Normal 66 3 2 2 3 2 3" xfId="28745" xr:uid="{00000000-0005-0000-0000-00005D700000}"/>
    <cellStyle name="Normal 66 3 2 2 3 3" xfId="8630" xr:uid="{00000000-0005-0000-0000-0000C7210000}"/>
    <cellStyle name="Normal 66 3 2 2 3 3 3" xfId="23728" xr:uid="{00000000-0005-0000-0000-0000C45C0000}"/>
    <cellStyle name="Normal 66 3 2 2 3 5" xfId="18715" xr:uid="{00000000-0005-0000-0000-00002F490000}"/>
    <cellStyle name="Normal 66 3 2 2 4" xfId="5269" xr:uid="{00000000-0005-0000-0000-0000A6140000}"/>
    <cellStyle name="Normal 66 3 2 2 4 2" xfId="15321" xr:uid="{00000000-0005-0000-0000-0000EA3B0000}"/>
    <cellStyle name="Normal 66 3 2 2 4 2 3" xfId="30416" xr:uid="{00000000-0005-0000-0000-0000E4760000}"/>
    <cellStyle name="Normal 66 3 2 2 4 3" xfId="10301" xr:uid="{00000000-0005-0000-0000-00004E280000}"/>
    <cellStyle name="Normal 66 3 2 2 4 3 3" xfId="25399" xr:uid="{00000000-0005-0000-0000-00004B630000}"/>
    <cellStyle name="Normal 66 3 2 2 4 5" xfId="20386" xr:uid="{00000000-0005-0000-0000-0000B64F0000}"/>
    <cellStyle name="Normal 66 3 2 2 5" xfId="11979" xr:uid="{00000000-0005-0000-0000-0000DC2E0000}"/>
    <cellStyle name="Normal 66 3 2 2 5 3" xfId="27074" xr:uid="{00000000-0005-0000-0000-0000D6690000}"/>
    <cellStyle name="Normal 66 3 2 2 6" xfId="6958" xr:uid="{00000000-0005-0000-0000-00003F1B0000}"/>
    <cellStyle name="Normal 66 3 2 2 6 3" xfId="22057" xr:uid="{00000000-0005-0000-0000-00003D560000}"/>
    <cellStyle name="Normal 66 3 2 2 8" xfId="17044" xr:uid="{00000000-0005-0000-0000-0000A8420000}"/>
    <cellStyle name="Normal 66 3 2 3" xfId="2306" xr:uid="{00000000-0005-0000-0000-000012090000}"/>
    <cellStyle name="Normal 66 3 2 3 2" xfId="3995" xr:uid="{00000000-0005-0000-0000-0000AC0F0000}"/>
    <cellStyle name="Normal 66 3 2 3 2 2" xfId="14068" xr:uid="{00000000-0005-0000-0000-000005370000}"/>
    <cellStyle name="Normal 66 3 2 3 2 2 3" xfId="29163" xr:uid="{00000000-0005-0000-0000-0000FF710000}"/>
    <cellStyle name="Normal 66 3 2 3 2 3" xfId="9048" xr:uid="{00000000-0005-0000-0000-000069230000}"/>
    <cellStyle name="Normal 66 3 2 3 2 3 3" xfId="24146" xr:uid="{00000000-0005-0000-0000-0000665E0000}"/>
    <cellStyle name="Normal 66 3 2 3 2 5" xfId="19133" xr:uid="{00000000-0005-0000-0000-0000D14A0000}"/>
    <cellStyle name="Normal 66 3 2 3 3" xfId="5687" xr:uid="{00000000-0005-0000-0000-000048160000}"/>
    <cellStyle name="Normal 66 3 2 3 3 2" xfId="15739" xr:uid="{00000000-0005-0000-0000-00008C3D0000}"/>
    <cellStyle name="Normal 66 3 2 3 3 2 3" xfId="30834" xr:uid="{00000000-0005-0000-0000-000086780000}"/>
    <cellStyle name="Normal 66 3 2 3 3 3" xfId="10719" xr:uid="{00000000-0005-0000-0000-0000F0290000}"/>
    <cellStyle name="Normal 66 3 2 3 3 3 3" xfId="25817" xr:uid="{00000000-0005-0000-0000-0000ED640000}"/>
    <cellStyle name="Normal 66 3 2 3 3 5" xfId="20804" xr:uid="{00000000-0005-0000-0000-000058510000}"/>
    <cellStyle name="Normal 66 3 2 3 4" xfId="12397" xr:uid="{00000000-0005-0000-0000-00007E300000}"/>
    <cellStyle name="Normal 66 3 2 3 4 3" xfId="27492" xr:uid="{00000000-0005-0000-0000-0000786B0000}"/>
    <cellStyle name="Normal 66 3 2 3 5" xfId="7376" xr:uid="{00000000-0005-0000-0000-0000E11C0000}"/>
    <cellStyle name="Normal 66 3 2 3 5 3" xfId="22475" xr:uid="{00000000-0005-0000-0000-0000DF570000}"/>
    <cellStyle name="Normal 66 3 2 3 7" xfId="17462" xr:uid="{00000000-0005-0000-0000-00004A440000}"/>
    <cellStyle name="Normal 66 3 2 4" xfId="3158" xr:uid="{00000000-0005-0000-0000-0000670C0000}"/>
    <cellStyle name="Normal 66 3 2 4 2" xfId="13232" xr:uid="{00000000-0005-0000-0000-0000C1330000}"/>
    <cellStyle name="Normal 66 3 2 4 2 3" xfId="28327" xr:uid="{00000000-0005-0000-0000-0000BB6E0000}"/>
    <cellStyle name="Normal 66 3 2 4 3" xfId="8212" xr:uid="{00000000-0005-0000-0000-000025200000}"/>
    <cellStyle name="Normal 66 3 2 4 3 3" xfId="23310" xr:uid="{00000000-0005-0000-0000-0000225B0000}"/>
    <cellStyle name="Normal 66 3 2 4 5" xfId="18297" xr:uid="{00000000-0005-0000-0000-00008D470000}"/>
    <cellStyle name="Normal 66 3 2 5" xfId="4851" xr:uid="{00000000-0005-0000-0000-000004130000}"/>
    <cellStyle name="Normal 66 3 2 5 2" xfId="14903" xr:uid="{00000000-0005-0000-0000-0000483A0000}"/>
    <cellStyle name="Normal 66 3 2 5 2 3" xfId="29998" xr:uid="{00000000-0005-0000-0000-000042750000}"/>
    <cellStyle name="Normal 66 3 2 5 3" xfId="9883" xr:uid="{00000000-0005-0000-0000-0000AC260000}"/>
    <cellStyle name="Normal 66 3 2 5 3 3" xfId="24981" xr:uid="{00000000-0005-0000-0000-0000A9610000}"/>
    <cellStyle name="Normal 66 3 2 5 5" xfId="19968" xr:uid="{00000000-0005-0000-0000-0000144E0000}"/>
    <cellStyle name="Normal 66 3 2 6" xfId="11561" xr:uid="{00000000-0005-0000-0000-00003A2D0000}"/>
    <cellStyle name="Normal 66 3 2 6 3" xfId="26656" xr:uid="{00000000-0005-0000-0000-000034680000}"/>
    <cellStyle name="Normal 66 3 2 7" xfId="6540" xr:uid="{00000000-0005-0000-0000-00009D190000}"/>
    <cellStyle name="Normal 66 3 2 7 3" xfId="21639" xr:uid="{00000000-0005-0000-0000-00009B540000}"/>
    <cellStyle name="Normal 66 3 2 9" xfId="16626" xr:uid="{00000000-0005-0000-0000-000006410000}"/>
    <cellStyle name="Normal 66 3 3" xfId="1677" xr:uid="{00000000-0005-0000-0000-00009D060000}"/>
    <cellStyle name="Normal 66 3 3 2" xfId="2516" xr:uid="{00000000-0005-0000-0000-0000E4090000}"/>
    <cellStyle name="Normal 66 3 3 2 2" xfId="4205" xr:uid="{00000000-0005-0000-0000-00007E100000}"/>
    <cellStyle name="Normal 66 3 3 2 2 2" xfId="14278" xr:uid="{00000000-0005-0000-0000-0000D7370000}"/>
    <cellStyle name="Normal 66 3 3 2 2 2 3" xfId="29373" xr:uid="{00000000-0005-0000-0000-0000D1720000}"/>
    <cellStyle name="Normal 66 3 3 2 2 3" xfId="9258" xr:uid="{00000000-0005-0000-0000-00003B240000}"/>
    <cellStyle name="Normal 66 3 3 2 2 3 3" xfId="24356" xr:uid="{00000000-0005-0000-0000-0000385F0000}"/>
    <cellStyle name="Normal 66 3 3 2 2 5" xfId="19343" xr:uid="{00000000-0005-0000-0000-0000A34B0000}"/>
    <cellStyle name="Normal 66 3 3 2 3" xfId="5897" xr:uid="{00000000-0005-0000-0000-00001A170000}"/>
    <cellStyle name="Normal 66 3 3 2 3 2" xfId="15949" xr:uid="{00000000-0005-0000-0000-00005E3E0000}"/>
    <cellStyle name="Normal 66 3 3 2 3 2 3" xfId="31044" xr:uid="{00000000-0005-0000-0000-000058790000}"/>
    <cellStyle name="Normal 66 3 3 2 3 3" xfId="10929" xr:uid="{00000000-0005-0000-0000-0000C22A0000}"/>
    <cellStyle name="Normal 66 3 3 2 3 3 3" xfId="26027" xr:uid="{00000000-0005-0000-0000-0000BF650000}"/>
    <cellStyle name="Normal 66 3 3 2 3 5" xfId="21014" xr:uid="{00000000-0005-0000-0000-00002A520000}"/>
    <cellStyle name="Normal 66 3 3 2 4" xfId="12607" xr:uid="{00000000-0005-0000-0000-000050310000}"/>
    <cellStyle name="Normal 66 3 3 2 4 3" xfId="27702" xr:uid="{00000000-0005-0000-0000-00004A6C0000}"/>
    <cellStyle name="Normal 66 3 3 2 5" xfId="7586" xr:uid="{00000000-0005-0000-0000-0000B31D0000}"/>
    <cellStyle name="Normal 66 3 3 2 5 3" xfId="22685" xr:uid="{00000000-0005-0000-0000-0000B1580000}"/>
    <cellStyle name="Normal 66 3 3 2 7" xfId="17672" xr:uid="{00000000-0005-0000-0000-00001C450000}"/>
    <cellStyle name="Normal 66 3 3 3" xfId="3368" xr:uid="{00000000-0005-0000-0000-0000390D0000}"/>
    <cellStyle name="Normal 66 3 3 3 2" xfId="13442" xr:uid="{00000000-0005-0000-0000-000093340000}"/>
    <cellStyle name="Normal 66 3 3 3 2 3" xfId="28537" xr:uid="{00000000-0005-0000-0000-00008D6F0000}"/>
    <cellStyle name="Normal 66 3 3 3 3" xfId="8422" xr:uid="{00000000-0005-0000-0000-0000F7200000}"/>
    <cellStyle name="Normal 66 3 3 3 3 3" xfId="23520" xr:uid="{00000000-0005-0000-0000-0000F45B0000}"/>
    <cellStyle name="Normal 66 3 3 3 5" xfId="18507" xr:uid="{00000000-0005-0000-0000-00005F480000}"/>
    <cellStyle name="Normal 66 3 3 4" xfId="5061" xr:uid="{00000000-0005-0000-0000-0000D6130000}"/>
    <cellStyle name="Normal 66 3 3 4 2" xfId="15113" xr:uid="{00000000-0005-0000-0000-00001A3B0000}"/>
    <cellStyle name="Normal 66 3 3 4 2 3" xfId="30208" xr:uid="{00000000-0005-0000-0000-000014760000}"/>
    <cellStyle name="Normal 66 3 3 4 3" xfId="10093" xr:uid="{00000000-0005-0000-0000-00007E270000}"/>
    <cellStyle name="Normal 66 3 3 4 3 3" xfId="25191" xr:uid="{00000000-0005-0000-0000-00007B620000}"/>
    <cellStyle name="Normal 66 3 3 4 5" xfId="20178" xr:uid="{00000000-0005-0000-0000-0000E64E0000}"/>
    <cellStyle name="Normal 66 3 3 5" xfId="11771" xr:uid="{00000000-0005-0000-0000-00000C2E0000}"/>
    <cellStyle name="Normal 66 3 3 5 3" xfId="26866" xr:uid="{00000000-0005-0000-0000-000006690000}"/>
    <cellStyle name="Normal 66 3 3 6" xfId="6750" xr:uid="{00000000-0005-0000-0000-00006F1A0000}"/>
    <cellStyle name="Normal 66 3 3 6 3" xfId="21849" xr:uid="{00000000-0005-0000-0000-00006D550000}"/>
    <cellStyle name="Normal 66 3 3 8" xfId="16836" xr:uid="{00000000-0005-0000-0000-0000D8410000}"/>
    <cellStyle name="Normal 66 3 4" xfId="2098" xr:uid="{00000000-0005-0000-0000-000042080000}"/>
    <cellStyle name="Normal 66 3 4 2" xfId="3787" xr:uid="{00000000-0005-0000-0000-0000DC0E0000}"/>
    <cellStyle name="Normal 66 3 4 2 2" xfId="13860" xr:uid="{00000000-0005-0000-0000-000035360000}"/>
    <cellStyle name="Normal 66 3 4 2 2 3" xfId="28955" xr:uid="{00000000-0005-0000-0000-00002F710000}"/>
    <cellStyle name="Normal 66 3 4 2 3" xfId="8840" xr:uid="{00000000-0005-0000-0000-000099220000}"/>
    <cellStyle name="Normal 66 3 4 2 3 3" xfId="23938" xr:uid="{00000000-0005-0000-0000-0000965D0000}"/>
    <cellStyle name="Normal 66 3 4 2 5" xfId="18925" xr:uid="{00000000-0005-0000-0000-0000014A0000}"/>
    <cellStyle name="Normal 66 3 4 3" xfId="5479" xr:uid="{00000000-0005-0000-0000-000078150000}"/>
    <cellStyle name="Normal 66 3 4 3 2" xfId="15531" xr:uid="{00000000-0005-0000-0000-0000BC3C0000}"/>
    <cellStyle name="Normal 66 3 4 3 2 3" xfId="30626" xr:uid="{00000000-0005-0000-0000-0000B6770000}"/>
    <cellStyle name="Normal 66 3 4 3 3" xfId="10511" xr:uid="{00000000-0005-0000-0000-000020290000}"/>
    <cellStyle name="Normal 66 3 4 3 3 3" xfId="25609" xr:uid="{00000000-0005-0000-0000-00001D640000}"/>
    <cellStyle name="Normal 66 3 4 3 5" xfId="20596" xr:uid="{00000000-0005-0000-0000-000088500000}"/>
    <cellStyle name="Normal 66 3 4 4" xfId="12189" xr:uid="{00000000-0005-0000-0000-0000AE2F0000}"/>
    <cellStyle name="Normal 66 3 4 4 3" xfId="27284" xr:uid="{00000000-0005-0000-0000-0000A86A0000}"/>
    <cellStyle name="Normal 66 3 4 5" xfId="7168" xr:uid="{00000000-0005-0000-0000-0000111C0000}"/>
    <cellStyle name="Normal 66 3 4 5 3" xfId="22267" xr:uid="{00000000-0005-0000-0000-00000F570000}"/>
    <cellStyle name="Normal 66 3 4 7" xfId="17254" xr:uid="{00000000-0005-0000-0000-00007A430000}"/>
    <cellStyle name="Normal 66 3 5" xfId="2950" xr:uid="{00000000-0005-0000-0000-0000970B0000}"/>
    <cellStyle name="Normal 66 3 5 2" xfId="13024" xr:uid="{00000000-0005-0000-0000-0000F1320000}"/>
    <cellStyle name="Normal 66 3 5 2 3" xfId="28119" xr:uid="{00000000-0005-0000-0000-0000EB6D0000}"/>
    <cellStyle name="Normal 66 3 5 3" xfId="8004" xr:uid="{00000000-0005-0000-0000-0000551F0000}"/>
    <cellStyle name="Normal 66 3 5 3 3" xfId="23102" xr:uid="{00000000-0005-0000-0000-0000525A0000}"/>
    <cellStyle name="Normal 66 3 5 5" xfId="18089" xr:uid="{00000000-0005-0000-0000-0000BD460000}"/>
    <cellStyle name="Normal 66 3 6" xfId="4643" xr:uid="{00000000-0005-0000-0000-000034120000}"/>
    <cellStyle name="Normal 66 3 6 2" xfId="14695" xr:uid="{00000000-0005-0000-0000-000078390000}"/>
    <cellStyle name="Normal 66 3 6 2 3" xfId="29790" xr:uid="{00000000-0005-0000-0000-000072740000}"/>
    <cellStyle name="Normal 66 3 6 3" xfId="9675" xr:uid="{00000000-0005-0000-0000-0000DC250000}"/>
    <cellStyle name="Normal 66 3 6 3 3" xfId="24773" xr:uid="{00000000-0005-0000-0000-0000D9600000}"/>
    <cellStyle name="Normal 66 3 6 5" xfId="19760" xr:uid="{00000000-0005-0000-0000-0000444D0000}"/>
    <cellStyle name="Normal 66 3 7" xfId="11353" xr:uid="{00000000-0005-0000-0000-00006A2C0000}"/>
    <cellStyle name="Normal 66 3 7 3" xfId="26448" xr:uid="{00000000-0005-0000-0000-000064670000}"/>
    <cellStyle name="Normal 66 3 8" xfId="6332" xr:uid="{00000000-0005-0000-0000-0000CD180000}"/>
    <cellStyle name="Normal 66 3 8 3" xfId="21431" xr:uid="{00000000-0005-0000-0000-0000CB530000}"/>
    <cellStyle name="Normal 66 4" xfId="1358" xr:uid="{00000000-0005-0000-0000-00005E050000}"/>
    <cellStyle name="Normal 66 4 2" xfId="1781" xr:uid="{00000000-0005-0000-0000-000005070000}"/>
    <cellStyle name="Normal 66 4 2 2" xfId="2620" xr:uid="{00000000-0005-0000-0000-00004C0A0000}"/>
    <cellStyle name="Normal 66 4 2 2 2" xfId="4309" xr:uid="{00000000-0005-0000-0000-0000E6100000}"/>
    <cellStyle name="Normal 66 4 2 2 2 2" xfId="14382" xr:uid="{00000000-0005-0000-0000-00003F380000}"/>
    <cellStyle name="Normal 66 4 2 2 2 2 3" xfId="29477" xr:uid="{00000000-0005-0000-0000-000039730000}"/>
    <cellStyle name="Normal 66 4 2 2 2 3" xfId="9362" xr:uid="{00000000-0005-0000-0000-0000A3240000}"/>
    <cellStyle name="Normal 66 4 2 2 2 3 3" xfId="24460" xr:uid="{00000000-0005-0000-0000-0000A05F0000}"/>
    <cellStyle name="Normal 66 4 2 2 2 5" xfId="19447" xr:uid="{00000000-0005-0000-0000-00000B4C0000}"/>
    <cellStyle name="Normal 66 4 2 2 3" xfId="6001" xr:uid="{00000000-0005-0000-0000-000082170000}"/>
    <cellStyle name="Normal 66 4 2 2 3 2" xfId="16053" xr:uid="{00000000-0005-0000-0000-0000C63E0000}"/>
    <cellStyle name="Normal 66 4 2 2 3 2 3" xfId="31148" xr:uid="{00000000-0005-0000-0000-0000C0790000}"/>
    <cellStyle name="Normal 66 4 2 2 3 3" xfId="11033" xr:uid="{00000000-0005-0000-0000-00002A2B0000}"/>
    <cellStyle name="Normal 66 4 2 2 3 3 3" xfId="26131" xr:uid="{00000000-0005-0000-0000-000027660000}"/>
    <cellStyle name="Normal 66 4 2 2 3 5" xfId="21118" xr:uid="{00000000-0005-0000-0000-000092520000}"/>
    <cellStyle name="Normal 66 4 2 2 4" xfId="12711" xr:uid="{00000000-0005-0000-0000-0000B8310000}"/>
    <cellStyle name="Normal 66 4 2 2 4 3" xfId="27806" xr:uid="{00000000-0005-0000-0000-0000B26C0000}"/>
    <cellStyle name="Normal 66 4 2 2 5" xfId="7690" xr:uid="{00000000-0005-0000-0000-00001B1E0000}"/>
    <cellStyle name="Normal 66 4 2 2 5 3" xfId="22789" xr:uid="{00000000-0005-0000-0000-000019590000}"/>
    <cellStyle name="Normal 66 4 2 2 7" xfId="17776" xr:uid="{00000000-0005-0000-0000-000084450000}"/>
    <cellStyle name="Normal 66 4 2 3" xfId="3472" xr:uid="{00000000-0005-0000-0000-0000A10D0000}"/>
    <cellStyle name="Normal 66 4 2 3 2" xfId="13546" xr:uid="{00000000-0005-0000-0000-0000FB340000}"/>
    <cellStyle name="Normal 66 4 2 3 2 3" xfId="28641" xr:uid="{00000000-0005-0000-0000-0000F56F0000}"/>
    <cellStyle name="Normal 66 4 2 3 3" xfId="8526" xr:uid="{00000000-0005-0000-0000-00005F210000}"/>
    <cellStyle name="Normal 66 4 2 3 3 3" xfId="23624" xr:uid="{00000000-0005-0000-0000-00005C5C0000}"/>
    <cellStyle name="Normal 66 4 2 3 5" xfId="18611" xr:uid="{00000000-0005-0000-0000-0000C7480000}"/>
    <cellStyle name="Normal 66 4 2 4" xfId="5165" xr:uid="{00000000-0005-0000-0000-00003E140000}"/>
    <cellStyle name="Normal 66 4 2 4 2" xfId="15217" xr:uid="{00000000-0005-0000-0000-0000823B0000}"/>
    <cellStyle name="Normal 66 4 2 4 2 3" xfId="30312" xr:uid="{00000000-0005-0000-0000-00007C760000}"/>
    <cellStyle name="Normal 66 4 2 4 3" xfId="10197" xr:uid="{00000000-0005-0000-0000-0000E6270000}"/>
    <cellStyle name="Normal 66 4 2 4 3 3" xfId="25295" xr:uid="{00000000-0005-0000-0000-0000E3620000}"/>
    <cellStyle name="Normal 66 4 2 4 5" xfId="20282" xr:uid="{00000000-0005-0000-0000-00004E4F0000}"/>
    <cellStyle name="Normal 66 4 2 5" xfId="11875" xr:uid="{00000000-0005-0000-0000-0000742E0000}"/>
    <cellStyle name="Normal 66 4 2 5 3" xfId="26970" xr:uid="{00000000-0005-0000-0000-00006E690000}"/>
    <cellStyle name="Normal 66 4 2 6" xfId="6854" xr:uid="{00000000-0005-0000-0000-0000D71A0000}"/>
    <cellStyle name="Normal 66 4 2 6 3" xfId="21953" xr:uid="{00000000-0005-0000-0000-0000D5550000}"/>
    <cellStyle name="Normal 66 4 2 8" xfId="16940" xr:uid="{00000000-0005-0000-0000-000040420000}"/>
    <cellStyle name="Normal 66 4 3" xfId="2202" xr:uid="{00000000-0005-0000-0000-0000AA080000}"/>
    <cellStyle name="Normal 66 4 3 2" xfId="3891" xr:uid="{00000000-0005-0000-0000-0000440F0000}"/>
    <cellStyle name="Normal 66 4 3 2 2" xfId="13964" xr:uid="{00000000-0005-0000-0000-00009D360000}"/>
    <cellStyle name="Normal 66 4 3 2 2 3" xfId="29059" xr:uid="{00000000-0005-0000-0000-000097710000}"/>
    <cellStyle name="Normal 66 4 3 2 3" xfId="8944" xr:uid="{00000000-0005-0000-0000-000001230000}"/>
    <cellStyle name="Normal 66 4 3 2 3 3" xfId="24042" xr:uid="{00000000-0005-0000-0000-0000FE5D0000}"/>
    <cellStyle name="Normal 66 4 3 2 5" xfId="19029" xr:uid="{00000000-0005-0000-0000-0000694A0000}"/>
    <cellStyle name="Normal 66 4 3 3" xfId="5583" xr:uid="{00000000-0005-0000-0000-0000E0150000}"/>
    <cellStyle name="Normal 66 4 3 3 2" xfId="15635" xr:uid="{00000000-0005-0000-0000-0000243D0000}"/>
    <cellStyle name="Normal 66 4 3 3 2 3" xfId="30730" xr:uid="{00000000-0005-0000-0000-00001E780000}"/>
    <cellStyle name="Normal 66 4 3 3 3" xfId="10615" xr:uid="{00000000-0005-0000-0000-000088290000}"/>
    <cellStyle name="Normal 66 4 3 3 3 3" xfId="25713" xr:uid="{00000000-0005-0000-0000-000085640000}"/>
    <cellStyle name="Normal 66 4 3 3 5" xfId="20700" xr:uid="{00000000-0005-0000-0000-0000F0500000}"/>
    <cellStyle name="Normal 66 4 3 4" xfId="12293" xr:uid="{00000000-0005-0000-0000-000016300000}"/>
    <cellStyle name="Normal 66 4 3 4 3" xfId="27388" xr:uid="{00000000-0005-0000-0000-0000106B0000}"/>
    <cellStyle name="Normal 66 4 3 5" xfId="7272" xr:uid="{00000000-0005-0000-0000-0000791C0000}"/>
    <cellStyle name="Normal 66 4 3 5 3" xfId="22371" xr:uid="{00000000-0005-0000-0000-000077570000}"/>
    <cellStyle name="Normal 66 4 3 7" xfId="17358" xr:uid="{00000000-0005-0000-0000-0000E2430000}"/>
    <cellStyle name="Normal 66 4 4" xfId="3054" xr:uid="{00000000-0005-0000-0000-0000FF0B0000}"/>
    <cellStyle name="Normal 66 4 4 2" xfId="13128" xr:uid="{00000000-0005-0000-0000-000059330000}"/>
    <cellStyle name="Normal 66 4 4 2 3" xfId="28223" xr:uid="{00000000-0005-0000-0000-0000536E0000}"/>
    <cellStyle name="Normal 66 4 4 3" xfId="8108" xr:uid="{00000000-0005-0000-0000-0000BD1F0000}"/>
    <cellStyle name="Normal 66 4 4 3 3" xfId="23206" xr:uid="{00000000-0005-0000-0000-0000BA5A0000}"/>
    <cellStyle name="Normal 66 4 4 5" xfId="18193" xr:uid="{00000000-0005-0000-0000-000025470000}"/>
    <cellStyle name="Normal 66 4 5" xfId="4747" xr:uid="{00000000-0005-0000-0000-00009C120000}"/>
    <cellStyle name="Normal 66 4 5 2" xfId="14799" xr:uid="{00000000-0005-0000-0000-0000E0390000}"/>
    <cellStyle name="Normal 66 4 5 2 3" xfId="29894" xr:uid="{00000000-0005-0000-0000-0000DA740000}"/>
    <cellStyle name="Normal 66 4 5 3" xfId="9779" xr:uid="{00000000-0005-0000-0000-000044260000}"/>
    <cellStyle name="Normal 66 4 5 3 3" xfId="24877" xr:uid="{00000000-0005-0000-0000-000041610000}"/>
    <cellStyle name="Normal 66 4 5 5" xfId="19864" xr:uid="{00000000-0005-0000-0000-0000AC4D0000}"/>
    <cellStyle name="Normal 66 4 6" xfId="11457" xr:uid="{00000000-0005-0000-0000-0000D22C0000}"/>
    <cellStyle name="Normal 66 4 6 3" xfId="26552" xr:uid="{00000000-0005-0000-0000-0000CC670000}"/>
    <cellStyle name="Normal 66 4 7" xfId="6436" xr:uid="{00000000-0005-0000-0000-000035190000}"/>
    <cellStyle name="Normal 66 4 7 3" xfId="21535" xr:uid="{00000000-0005-0000-0000-000033540000}"/>
    <cellStyle name="Normal 66 4 9" xfId="16522" xr:uid="{00000000-0005-0000-0000-00009E400000}"/>
    <cellStyle name="Normal 66 5" xfId="1571" xr:uid="{00000000-0005-0000-0000-000033060000}"/>
    <cellStyle name="Normal 66 5 2" xfId="2412" xr:uid="{00000000-0005-0000-0000-00007C090000}"/>
    <cellStyle name="Normal 66 5 2 2" xfId="4101" xr:uid="{00000000-0005-0000-0000-000016100000}"/>
    <cellStyle name="Normal 66 5 2 2 2" xfId="14174" xr:uid="{00000000-0005-0000-0000-00006F370000}"/>
    <cellStyle name="Normal 66 5 2 2 2 3" xfId="29269" xr:uid="{00000000-0005-0000-0000-000069720000}"/>
    <cellStyle name="Normal 66 5 2 2 3" xfId="9154" xr:uid="{00000000-0005-0000-0000-0000D3230000}"/>
    <cellStyle name="Normal 66 5 2 2 3 3" xfId="24252" xr:uid="{00000000-0005-0000-0000-0000D05E0000}"/>
    <cellStyle name="Normal 66 5 2 2 5" xfId="19239" xr:uid="{00000000-0005-0000-0000-00003B4B0000}"/>
    <cellStyle name="Normal 66 5 2 3" xfId="5793" xr:uid="{00000000-0005-0000-0000-0000B2160000}"/>
    <cellStyle name="Normal 66 5 2 3 2" xfId="15845" xr:uid="{00000000-0005-0000-0000-0000F63D0000}"/>
    <cellStyle name="Normal 66 5 2 3 2 3" xfId="30940" xr:uid="{00000000-0005-0000-0000-0000F0780000}"/>
    <cellStyle name="Normal 66 5 2 3 3" xfId="10825" xr:uid="{00000000-0005-0000-0000-00005A2A0000}"/>
    <cellStyle name="Normal 66 5 2 3 3 3" xfId="25923" xr:uid="{00000000-0005-0000-0000-000057650000}"/>
    <cellStyle name="Normal 66 5 2 3 5" xfId="20910" xr:uid="{00000000-0005-0000-0000-0000C2510000}"/>
    <cellStyle name="Normal 66 5 2 4" xfId="12503" xr:uid="{00000000-0005-0000-0000-0000E8300000}"/>
    <cellStyle name="Normal 66 5 2 4 3" xfId="27598" xr:uid="{00000000-0005-0000-0000-0000E26B0000}"/>
    <cellStyle name="Normal 66 5 2 5" xfId="7482" xr:uid="{00000000-0005-0000-0000-00004B1D0000}"/>
    <cellStyle name="Normal 66 5 2 5 3" xfId="22581" xr:uid="{00000000-0005-0000-0000-000049580000}"/>
    <cellStyle name="Normal 66 5 2 7" xfId="17568" xr:uid="{00000000-0005-0000-0000-0000B4440000}"/>
    <cellStyle name="Normal 66 5 3" xfId="3264" xr:uid="{00000000-0005-0000-0000-0000D10C0000}"/>
    <cellStyle name="Normal 66 5 3 2" xfId="13338" xr:uid="{00000000-0005-0000-0000-00002B340000}"/>
    <cellStyle name="Normal 66 5 3 2 3" xfId="28433" xr:uid="{00000000-0005-0000-0000-0000256F0000}"/>
    <cellStyle name="Normal 66 5 3 3" xfId="8318" xr:uid="{00000000-0005-0000-0000-00008F200000}"/>
    <cellStyle name="Normal 66 5 3 3 3" xfId="23416" xr:uid="{00000000-0005-0000-0000-00008C5B0000}"/>
    <cellStyle name="Normal 66 5 3 5" xfId="18403" xr:uid="{00000000-0005-0000-0000-0000F7470000}"/>
    <cellStyle name="Normal 66 5 4" xfId="4957" xr:uid="{00000000-0005-0000-0000-00006E130000}"/>
    <cellStyle name="Normal 66 5 4 2" xfId="15009" xr:uid="{00000000-0005-0000-0000-0000B23A0000}"/>
    <cellStyle name="Normal 66 5 4 2 3" xfId="30104" xr:uid="{00000000-0005-0000-0000-0000AC750000}"/>
    <cellStyle name="Normal 66 5 4 3" xfId="9989" xr:uid="{00000000-0005-0000-0000-000016270000}"/>
    <cellStyle name="Normal 66 5 4 3 3" xfId="25087" xr:uid="{00000000-0005-0000-0000-000013620000}"/>
    <cellStyle name="Normal 66 5 4 5" xfId="20074" xr:uid="{00000000-0005-0000-0000-00007E4E0000}"/>
    <cellStyle name="Normal 66 5 5" xfId="11667" xr:uid="{00000000-0005-0000-0000-0000A42D0000}"/>
    <cellStyle name="Normal 66 5 5 3" xfId="26762" xr:uid="{00000000-0005-0000-0000-00009E680000}"/>
    <cellStyle name="Normal 66 5 6" xfId="6646" xr:uid="{00000000-0005-0000-0000-0000071A0000}"/>
    <cellStyle name="Normal 66 5 6 3" xfId="21745" xr:uid="{00000000-0005-0000-0000-000005550000}"/>
    <cellStyle name="Normal 66 5 8" xfId="16732" xr:uid="{00000000-0005-0000-0000-000070410000}"/>
    <cellStyle name="Normal 66 6" xfId="1992" xr:uid="{00000000-0005-0000-0000-0000D8070000}"/>
    <cellStyle name="Normal 66 6 2" xfId="3683" xr:uid="{00000000-0005-0000-0000-0000740E0000}"/>
    <cellStyle name="Normal 66 6 2 2" xfId="13756" xr:uid="{00000000-0005-0000-0000-0000CD350000}"/>
    <cellStyle name="Normal 66 6 2 2 3" xfId="28851" xr:uid="{00000000-0005-0000-0000-0000C7700000}"/>
    <cellStyle name="Normal 66 6 2 3" xfId="8736" xr:uid="{00000000-0005-0000-0000-000031220000}"/>
    <cellStyle name="Normal 66 6 2 3 3" xfId="23834" xr:uid="{00000000-0005-0000-0000-00002E5D0000}"/>
    <cellStyle name="Normal 66 6 2 5" xfId="18821" xr:uid="{00000000-0005-0000-0000-000099490000}"/>
    <cellStyle name="Normal 66 6 3" xfId="5375" xr:uid="{00000000-0005-0000-0000-000010150000}"/>
    <cellStyle name="Normal 66 6 3 2" xfId="15427" xr:uid="{00000000-0005-0000-0000-0000543C0000}"/>
    <cellStyle name="Normal 66 6 3 2 3" xfId="30522" xr:uid="{00000000-0005-0000-0000-00004E770000}"/>
    <cellStyle name="Normal 66 6 3 3" xfId="10407" xr:uid="{00000000-0005-0000-0000-0000B8280000}"/>
    <cellStyle name="Normal 66 6 3 3 3" xfId="25505" xr:uid="{00000000-0005-0000-0000-0000B5630000}"/>
    <cellStyle name="Normal 66 6 3 5" xfId="20492" xr:uid="{00000000-0005-0000-0000-000020500000}"/>
    <cellStyle name="Normal 66 6 4" xfId="12085" xr:uid="{00000000-0005-0000-0000-0000462F0000}"/>
    <cellStyle name="Normal 66 6 4 3" xfId="27180" xr:uid="{00000000-0005-0000-0000-0000406A0000}"/>
    <cellStyle name="Normal 66 6 5" xfId="7064" xr:uid="{00000000-0005-0000-0000-0000A91B0000}"/>
    <cellStyle name="Normal 66 6 5 3" xfId="22163" xr:uid="{00000000-0005-0000-0000-0000A7560000}"/>
    <cellStyle name="Normal 66 6 7" xfId="17150" xr:uid="{00000000-0005-0000-0000-000012430000}"/>
    <cellStyle name="Normal 66 7" xfId="2843" xr:uid="{00000000-0005-0000-0000-00002C0B0000}"/>
    <cellStyle name="Normal 66 7 2" xfId="12920" xr:uid="{00000000-0005-0000-0000-000089320000}"/>
    <cellStyle name="Normal 66 7 2 3" xfId="28015" xr:uid="{00000000-0005-0000-0000-0000836D0000}"/>
    <cellStyle name="Normal 66 7 3" xfId="7900" xr:uid="{00000000-0005-0000-0000-0000ED1E0000}"/>
    <cellStyle name="Normal 66 7 3 3" xfId="22998" xr:uid="{00000000-0005-0000-0000-0000EA590000}"/>
    <cellStyle name="Normal 66 7 5" xfId="17985" xr:uid="{00000000-0005-0000-0000-000055460000}"/>
    <cellStyle name="Normal 66 8" xfId="4537" xr:uid="{00000000-0005-0000-0000-0000CA110000}"/>
    <cellStyle name="Normal 66 8 2" xfId="14591" xr:uid="{00000000-0005-0000-0000-000010390000}"/>
    <cellStyle name="Normal 66 8 2 3" xfId="29686" xr:uid="{00000000-0005-0000-0000-00000A740000}"/>
    <cellStyle name="Normal 66 8 3" xfId="9571" xr:uid="{00000000-0005-0000-0000-000074250000}"/>
    <cellStyle name="Normal 66 8 3 3" xfId="24669" xr:uid="{00000000-0005-0000-0000-000071600000}"/>
    <cellStyle name="Normal 66 8 5" xfId="19656" xr:uid="{00000000-0005-0000-0000-0000DC4C0000}"/>
    <cellStyle name="Normal 66 9" xfId="11247" xr:uid="{00000000-0005-0000-0000-0000002C0000}"/>
    <cellStyle name="Normal 66 9 3" xfId="26344" xr:uid="{00000000-0005-0000-0000-0000FC660000}"/>
    <cellStyle name="Normal 67" xfId="886" xr:uid="{00000000-0005-0000-0000-000085030000}"/>
    <cellStyle name="Normal 67 10" xfId="6227" xr:uid="{00000000-0005-0000-0000-000064180000}"/>
    <cellStyle name="Normal 67 10 3" xfId="21328" xr:uid="{00000000-0005-0000-0000-000064530000}"/>
    <cellStyle name="Normal 67 12" xfId="16313" xr:uid="{00000000-0005-0000-0000-0000CD3F0000}"/>
    <cellStyle name="Normal 67 2" xfId="1192" xr:uid="{00000000-0005-0000-0000-0000B8040000}"/>
    <cellStyle name="Normal 67 2 11" xfId="16367" xr:uid="{00000000-0005-0000-0000-000003400000}"/>
    <cellStyle name="Normal 67 2 2" xfId="1300" xr:uid="{00000000-0005-0000-0000-000024050000}"/>
    <cellStyle name="Normal 67 2 2 10" xfId="16471" xr:uid="{00000000-0005-0000-0000-00006B400000}"/>
    <cellStyle name="Normal 67 2 2 2" xfId="1517" xr:uid="{00000000-0005-0000-0000-0000FD050000}"/>
    <cellStyle name="Normal 67 2 2 2 2" xfId="1938" xr:uid="{00000000-0005-0000-0000-0000A2070000}"/>
    <cellStyle name="Normal 67 2 2 2 2 2" xfId="2777" xr:uid="{00000000-0005-0000-0000-0000E90A0000}"/>
    <cellStyle name="Normal 67 2 2 2 2 2 2" xfId="4466" xr:uid="{00000000-0005-0000-0000-000083110000}"/>
    <cellStyle name="Normal 67 2 2 2 2 2 2 2" xfId="14539" xr:uid="{00000000-0005-0000-0000-0000DC380000}"/>
    <cellStyle name="Normal 67 2 2 2 2 2 2 2 3" xfId="29634" xr:uid="{00000000-0005-0000-0000-0000D6730000}"/>
    <cellStyle name="Normal 67 2 2 2 2 2 2 3" xfId="9519" xr:uid="{00000000-0005-0000-0000-000040250000}"/>
    <cellStyle name="Normal 67 2 2 2 2 2 2 3 3" xfId="24617" xr:uid="{00000000-0005-0000-0000-00003D600000}"/>
    <cellStyle name="Normal 67 2 2 2 2 2 2 5" xfId="19604" xr:uid="{00000000-0005-0000-0000-0000A84C0000}"/>
    <cellStyle name="Normal 67 2 2 2 2 2 3" xfId="6158" xr:uid="{00000000-0005-0000-0000-00001F180000}"/>
    <cellStyle name="Normal 67 2 2 2 2 2 3 2" xfId="16210" xr:uid="{00000000-0005-0000-0000-0000633F0000}"/>
    <cellStyle name="Normal 67 2 2 2 2 2 3 3" xfId="11190" xr:uid="{00000000-0005-0000-0000-0000C72B0000}"/>
    <cellStyle name="Normal 67 2 2 2 2 2 3 3 3" xfId="26288" xr:uid="{00000000-0005-0000-0000-0000C4660000}"/>
    <cellStyle name="Normal 67 2 2 2 2 2 3 5" xfId="21275" xr:uid="{00000000-0005-0000-0000-00002F530000}"/>
    <cellStyle name="Normal 67 2 2 2 2 2 4" xfId="12868" xr:uid="{00000000-0005-0000-0000-000055320000}"/>
    <cellStyle name="Normal 67 2 2 2 2 2 4 3" xfId="27963" xr:uid="{00000000-0005-0000-0000-00004F6D0000}"/>
    <cellStyle name="Normal 67 2 2 2 2 2 5" xfId="7847" xr:uid="{00000000-0005-0000-0000-0000B81E0000}"/>
    <cellStyle name="Normal 67 2 2 2 2 2 5 3" xfId="22946" xr:uid="{00000000-0005-0000-0000-0000B6590000}"/>
    <cellStyle name="Normal 67 2 2 2 2 2 7" xfId="17933" xr:uid="{00000000-0005-0000-0000-000021460000}"/>
    <cellStyle name="Normal 67 2 2 2 2 3" xfId="3629" xr:uid="{00000000-0005-0000-0000-00003E0E0000}"/>
    <cellStyle name="Normal 67 2 2 2 2 3 2" xfId="13703" xr:uid="{00000000-0005-0000-0000-000098350000}"/>
    <cellStyle name="Normal 67 2 2 2 2 3 2 3" xfId="28798" xr:uid="{00000000-0005-0000-0000-000092700000}"/>
    <cellStyle name="Normal 67 2 2 2 2 3 3" xfId="8683" xr:uid="{00000000-0005-0000-0000-0000FC210000}"/>
    <cellStyle name="Normal 67 2 2 2 2 3 3 3" xfId="23781" xr:uid="{00000000-0005-0000-0000-0000F95C0000}"/>
    <cellStyle name="Normal 67 2 2 2 2 3 5" xfId="18768" xr:uid="{00000000-0005-0000-0000-000064490000}"/>
    <cellStyle name="Normal 67 2 2 2 2 4" xfId="5322" xr:uid="{00000000-0005-0000-0000-0000DB140000}"/>
    <cellStyle name="Normal 67 2 2 2 2 4 2" xfId="15374" xr:uid="{00000000-0005-0000-0000-00001F3C0000}"/>
    <cellStyle name="Normal 67 2 2 2 2 4 2 3" xfId="30469" xr:uid="{00000000-0005-0000-0000-000019770000}"/>
    <cellStyle name="Normal 67 2 2 2 2 4 3" xfId="10354" xr:uid="{00000000-0005-0000-0000-000083280000}"/>
    <cellStyle name="Normal 67 2 2 2 2 4 3 3" xfId="25452" xr:uid="{00000000-0005-0000-0000-000080630000}"/>
    <cellStyle name="Normal 67 2 2 2 2 4 5" xfId="20439" xr:uid="{00000000-0005-0000-0000-0000EB4F0000}"/>
    <cellStyle name="Normal 67 2 2 2 2 5" xfId="12032" xr:uid="{00000000-0005-0000-0000-0000112F0000}"/>
    <cellStyle name="Normal 67 2 2 2 2 5 3" xfId="27127" xr:uid="{00000000-0005-0000-0000-00000B6A0000}"/>
    <cellStyle name="Normal 67 2 2 2 2 6" xfId="7011" xr:uid="{00000000-0005-0000-0000-0000741B0000}"/>
    <cellStyle name="Normal 67 2 2 2 2 6 3" xfId="22110" xr:uid="{00000000-0005-0000-0000-000072560000}"/>
    <cellStyle name="Normal 67 2 2 2 2 8" xfId="17097" xr:uid="{00000000-0005-0000-0000-0000DD420000}"/>
    <cellStyle name="Normal 67 2 2 2 3" xfId="2359" xr:uid="{00000000-0005-0000-0000-000047090000}"/>
    <cellStyle name="Normal 67 2 2 2 3 2" xfId="4048" xr:uid="{00000000-0005-0000-0000-0000E10F0000}"/>
    <cellStyle name="Normal 67 2 2 2 3 2 2" xfId="14121" xr:uid="{00000000-0005-0000-0000-00003A370000}"/>
    <cellStyle name="Normal 67 2 2 2 3 2 2 3" xfId="29216" xr:uid="{00000000-0005-0000-0000-000034720000}"/>
    <cellStyle name="Normal 67 2 2 2 3 2 3" xfId="9101" xr:uid="{00000000-0005-0000-0000-00009E230000}"/>
    <cellStyle name="Normal 67 2 2 2 3 2 3 3" xfId="24199" xr:uid="{00000000-0005-0000-0000-00009B5E0000}"/>
    <cellStyle name="Normal 67 2 2 2 3 2 5" xfId="19186" xr:uid="{00000000-0005-0000-0000-0000064B0000}"/>
    <cellStyle name="Normal 67 2 2 2 3 3" xfId="5740" xr:uid="{00000000-0005-0000-0000-00007D160000}"/>
    <cellStyle name="Normal 67 2 2 2 3 3 2" xfId="15792" xr:uid="{00000000-0005-0000-0000-0000C13D0000}"/>
    <cellStyle name="Normal 67 2 2 2 3 3 2 3" xfId="30887" xr:uid="{00000000-0005-0000-0000-0000BB780000}"/>
    <cellStyle name="Normal 67 2 2 2 3 3 3" xfId="10772" xr:uid="{00000000-0005-0000-0000-0000252A0000}"/>
    <cellStyle name="Normal 67 2 2 2 3 3 3 3" xfId="25870" xr:uid="{00000000-0005-0000-0000-000022650000}"/>
    <cellStyle name="Normal 67 2 2 2 3 3 5" xfId="20857" xr:uid="{00000000-0005-0000-0000-00008D510000}"/>
    <cellStyle name="Normal 67 2 2 2 3 4" xfId="12450" xr:uid="{00000000-0005-0000-0000-0000B3300000}"/>
    <cellStyle name="Normal 67 2 2 2 3 4 3" xfId="27545" xr:uid="{00000000-0005-0000-0000-0000AD6B0000}"/>
    <cellStyle name="Normal 67 2 2 2 3 5" xfId="7429" xr:uid="{00000000-0005-0000-0000-0000161D0000}"/>
    <cellStyle name="Normal 67 2 2 2 3 5 3" xfId="22528" xr:uid="{00000000-0005-0000-0000-000014580000}"/>
    <cellStyle name="Normal 67 2 2 2 3 7" xfId="17515" xr:uid="{00000000-0005-0000-0000-00007F440000}"/>
    <cellStyle name="Normal 67 2 2 2 4" xfId="3211" xr:uid="{00000000-0005-0000-0000-00009C0C0000}"/>
    <cellStyle name="Normal 67 2 2 2 4 2" xfId="13285" xr:uid="{00000000-0005-0000-0000-0000F6330000}"/>
    <cellStyle name="Normal 67 2 2 2 4 2 3" xfId="28380" xr:uid="{00000000-0005-0000-0000-0000F06E0000}"/>
    <cellStyle name="Normal 67 2 2 2 4 3" xfId="8265" xr:uid="{00000000-0005-0000-0000-00005A200000}"/>
    <cellStyle name="Normal 67 2 2 2 4 3 3" xfId="23363" xr:uid="{00000000-0005-0000-0000-0000575B0000}"/>
    <cellStyle name="Normal 67 2 2 2 4 5" xfId="18350" xr:uid="{00000000-0005-0000-0000-0000C2470000}"/>
    <cellStyle name="Normal 67 2 2 2 5" xfId="4904" xr:uid="{00000000-0005-0000-0000-000039130000}"/>
    <cellStyle name="Normal 67 2 2 2 5 2" xfId="14956" xr:uid="{00000000-0005-0000-0000-00007D3A0000}"/>
    <cellStyle name="Normal 67 2 2 2 5 2 3" xfId="30051" xr:uid="{00000000-0005-0000-0000-000077750000}"/>
    <cellStyle name="Normal 67 2 2 2 5 3" xfId="9936" xr:uid="{00000000-0005-0000-0000-0000E1260000}"/>
    <cellStyle name="Normal 67 2 2 2 5 3 3" xfId="25034" xr:uid="{00000000-0005-0000-0000-0000DE610000}"/>
    <cellStyle name="Normal 67 2 2 2 5 5" xfId="20021" xr:uid="{00000000-0005-0000-0000-0000494E0000}"/>
    <cellStyle name="Normal 67 2 2 2 6" xfId="11614" xr:uid="{00000000-0005-0000-0000-00006F2D0000}"/>
    <cellStyle name="Normal 67 2 2 2 6 3" xfId="26709" xr:uid="{00000000-0005-0000-0000-000069680000}"/>
    <cellStyle name="Normal 67 2 2 2 7" xfId="6593" xr:uid="{00000000-0005-0000-0000-0000D2190000}"/>
    <cellStyle name="Normal 67 2 2 2 7 3" xfId="21692" xr:uid="{00000000-0005-0000-0000-0000D0540000}"/>
    <cellStyle name="Normal 67 2 2 2 9" xfId="16679" xr:uid="{00000000-0005-0000-0000-00003B410000}"/>
    <cellStyle name="Normal 67 2 2 3" xfId="1730" xr:uid="{00000000-0005-0000-0000-0000D2060000}"/>
    <cellStyle name="Normal 67 2 2 3 2" xfId="2569" xr:uid="{00000000-0005-0000-0000-0000190A0000}"/>
    <cellStyle name="Normal 67 2 2 3 2 2" xfId="4258" xr:uid="{00000000-0005-0000-0000-0000B3100000}"/>
    <cellStyle name="Normal 67 2 2 3 2 2 2" xfId="14331" xr:uid="{00000000-0005-0000-0000-00000C380000}"/>
    <cellStyle name="Normal 67 2 2 3 2 2 2 3" xfId="29426" xr:uid="{00000000-0005-0000-0000-000006730000}"/>
    <cellStyle name="Normal 67 2 2 3 2 2 3" xfId="9311" xr:uid="{00000000-0005-0000-0000-000070240000}"/>
    <cellStyle name="Normal 67 2 2 3 2 2 3 3" xfId="24409" xr:uid="{00000000-0005-0000-0000-00006D5F0000}"/>
    <cellStyle name="Normal 67 2 2 3 2 2 5" xfId="19396" xr:uid="{00000000-0005-0000-0000-0000D84B0000}"/>
    <cellStyle name="Normal 67 2 2 3 2 3" xfId="5950" xr:uid="{00000000-0005-0000-0000-00004F170000}"/>
    <cellStyle name="Normal 67 2 2 3 2 3 2" xfId="16002" xr:uid="{00000000-0005-0000-0000-0000933E0000}"/>
    <cellStyle name="Normal 67 2 2 3 2 3 2 3" xfId="31097" xr:uid="{00000000-0005-0000-0000-00008D790000}"/>
    <cellStyle name="Normal 67 2 2 3 2 3 3" xfId="10982" xr:uid="{00000000-0005-0000-0000-0000F72A0000}"/>
    <cellStyle name="Normal 67 2 2 3 2 3 3 3" xfId="26080" xr:uid="{00000000-0005-0000-0000-0000F4650000}"/>
    <cellStyle name="Normal 67 2 2 3 2 3 5" xfId="21067" xr:uid="{00000000-0005-0000-0000-00005F520000}"/>
    <cellStyle name="Normal 67 2 2 3 2 4" xfId="12660" xr:uid="{00000000-0005-0000-0000-000085310000}"/>
    <cellStyle name="Normal 67 2 2 3 2 4 3" xfId="27755" xr:uid="{00000000-0005-0000-0000-00007F6C0000}"/>
    <cellStyle name="Normal 67 2 2 3 2 5" xfId="7639" xr:uid="{00000000-0005-0000-0000-0000E81D0000}"/>
    <cellStyle name="Normal 67 2 2 3 2 5 3" xfId="22738" xr:uid="{00000000-0005-0000-0000-0000E6580000}"/>
    <cellStyle name="Normal 67 2 2 3 2 7" xfId="17725" xr:uid="{00000000-0005-0000-0000-000051450000}"/>
    <cellStyle name="Normal 67 2 2 3 3" xfId="3421" xr:uid="{00000000-0005-0000-0000-00006E0D0000}"/>
    <cellStyle name="Normal 67 2 2 3 3 2" xfId="13495" xr:uid="{00000000-0005-0000-0000-0000C8340000}"/>
    <cellStyle name="Normal 67 2 2 3 3 2 3" xfId="28590" xr:uid="{00000000-0005-0000-0000-0000C26F0000}"/>
    <cellStyle name="Normal 67 2 2 3 3 3" xfId="8475" xr:uid="{00000000-0005-0000-0000-00002C210000}"/>
    <cellStyle name="Normal 67 2 2 3 3 3 3" xfId="23573" xr:uid="{00000000-0005-0000-0000-0000295C0000}"/>
    <cellStyle name="Normal 67 2 2 3 3 5" xfId="18560" xr:uid="{00000000-0005-0000-0000-000094480000}"/>
    <cellStyle name="Normal 67 2 2 3 4" xfId="5114" xr:uid="{00000000-0005-0000-0000-00000B140000}"/>
    <cellStyle name="Normal 67 2 2 3 4 2" xfId="15166" xr:uid="{00000000-0005-0000-0000-00004F3B0000}"/>
    <cellStyle name="Normal 67 2 2 3 4 2 3" xfId="30261" xr:uid="{00000000-0005-0000-0000-000049760000}"/>
    <cellStyle name="Normal 67 2 2 3 4 3" xfId="10146" xr:uid="{00000000-0005-0000-0000-0000B3270000}"/>
    <cellStyle name="Normal 67 2 2 3 4 3 3" xfId="25244" xr:uid="{00000000-0005-0000-0000-0000B0620000}"/>
    <cellStyle name="Normal 67 2 2 3 4 5" xfId="20231" xr:uid="{00000000-0005-0000-0000-00001B4F0000}"/>
    <cellStyle name="Normal 67 2 2 3 5" xfId="11824" xr:uid="{00000000-0005-0000-0000-0000412E0000}"/>
    <cellStyle name="Normal 67 2 2 3 5 3" xfId="26919" xr:uid="{00000000-0005-0000-0000-00003B690000}"/>
    <cellStyle name="Normal 67 2 2 3 6" xfId="6803" xr:uid="{00000000-0005-0000-0000-0000A41A0000}"/>
    <cellStyle name="Normal 67 2 2 3 6 3" xfId="21902" xr:uid="{00000000-0005-0000-0000-0000A2550000}"/>
    <cellStyle name="Normal 67 2 2 3 8" xfId="16889" xr:uid="{00000000-0005-0000-0000-00000D420000}"/>
    <cellStyle name="Normal 67 2 2 4" xfId="2151" xr:uid="{00000000-0005-0000-0000-000077080000}"/>
    <cellStyle name="Normal 67 2 2 4 2" xfId="3840" xr:uid="{00000000-0005-0000-0000-0000110F0000}"/>
    <cellStyle name="Normal 67 2 2 4 2 2" xfId="13913" xr:uid="{00000000-0005-0000-0000-00006A360000}"/>
    <cellStyle name="Normal 67 2 2 4 2 2 3" xfId="29008" xr:uid="{00000000-0005-0000-0000-000064710000}"/>
    <cellStyle name="Normal 67 2 2 4 2 3" xfId="8893" xr:uid="{00000000-0005-0000-0000-0000CE220000}"/>
    <cellStyle name="Normal 67 2 2 4 2 3 3" xfId="23991" xr:uid="{00000000-0005-0000-0000-0000CB5D0000}"/>
    <cellStyle name="Normal 67 2 2 4 2 5" xfId="18978" xr:uid="{00000000-0005-0000-0000-0000364A0000}"/>
    <cellStyle name="Normal 67 2 2 4 3" xfId="5532" xr:uid="{00000000-0005-0000-0000-0000AD150000}"/>
    <cellStyle name="Normal 67 2 2 4 3 2" xfId="15584" xr:uid="{00000000-0005-0000-0000-0000F13C0000}"/>
    <cellStyle name="Normal 67 2 2 4 3 2 3" xfId="30679" xr:uid="{00000000-0005-0000-0000-0000EB770000}"/>
    <cellStyle name="Normal 67 2 2 4 3 3" xfId="10564" xr:uid="{00000000-0005-0000-0000-000055290000}"/>
    <cellStyle name="Normal 67 2 2 4 3 3 3" xfId="25662" xr:uid="{00000000-0005-0000-0000-000052640000}"/>
    <cellStyle name="Normal 67 2 2 4 3 5" xfId="20649" xr:uid="{00000000-0005-0000-0000-0000BD500000}"/>
    <cellStyle name="Normal 67 2 2 4 4" xfId="12242" xr:uid="{00000000-0005-0000-0000-0000E32F0000}"/>
    <cellStyle name="Normal 67 2 2 4 4 3" xfId="27337" xr:uid="{00000000-0005-0000-0000-0000DD6A0000}"/>
    <cellStyle name="Normal 67 2 2 4 5" xfId="7221" xr:uid="{00000000-0005-0000-0000-0000461C0000}"/>
    <cellStyle name="Normal 67 2 2 4 5 3" xfId="22320" xr:uid="{00000000-0005-0000-0000-000044570000}"/>
    <cellStyle name="Normal 67 2 2 4 7" xfId="17307" xr:uid="{00000000-0005-0000-0000-0000AF430000}"/>
    <cellStyle name="Normal 67 2 2 5" xfId="3003" xr:uid="{00000000-0005-0000-0000-0000CC0B0000}"/>
    <cellStyle name="Normal 67 2 2 5 2" xfId="13077" xr:uid="{00000000-0005-0000-0000-000026330000}"/>
    <cellStyle name="Normal 67 2 2 5 2 3" xfId="28172" xr:uid="{00000000-0005-0000-0000-0000206E0000}"/>
    <cellStyle name="Normal 67 2 2 5 3" xfId="8057" xr:uid="{00000000-0005-0000-0000-00008A1F0000}"/>
    <cellStyle name="Normal 67 2 2 5 3 3" xfId="23155" xr:uid="{00000000-0005-0000-0000-0000875A0000}"/>
    <cellStyle name="Normal 67 2 2 5 5" xfId="18142" xr:uid="{00000000-0005-0000-0000-0000F2460000}"/>
    <cellStyle name="Normal 67 2 2 6" xfId="4696" xr:uid="{00000000-0005-0000-0000-000069120000}"/>
    <cellStyle name="Normal 67 2 2 6 2" xfId="14748" xr:uid="{00000000-0005-0000-0000-0000AD390000}"/>
    <cellStyle name="Normal 67 2 2 6 2 3" xfId="29843" xr:uid="{00000000-0005-0000-0000-0000A7740000}"/>
    <cellStyle name="Normal 67 2 2 6 3" xfId="9728" xr:uid="{00000000-0005-0000-0000-000011260000}"/>
    <cellStyle name="Normal 67 2 2 6 3 3" xfId="24826" xr:uid="{00000000-0005-0000-0000-00000E610000}"/>
    <cellStyle name="Normal 67 2 2 6 5" xfId="19813" xr:uid="{00000000-0005-0000-0000-0000794D0000}"/>
    <cellStyle name="Normal 67 2 2 7" xfId="11406" xr:uid="{00000000-0005-0000-0000-00009F2C0000}"/>
    <cellStyle name="Normal 67 2 2 7 3" xfId="26501" xr:uid="{00000000-0005-0000-0000-000099670000}"/>
    <cellStyle name="Normal 67 2 2 8" xfId="6385" xr:uid="{00000000-0005-0000-0000-000002190000}"/>
    <cellStyle name="Normal 67 2 2 8 3" xfId="21484" xr:uid="{00000000-0005-0000-0000-000000540000}"/>
    <cellStyle name="Normal 67 2 3" xfId="1413" xr:uid="{00000000-0005-0000-0000-000095050000}"/>
    <cellStyle name="Normal 67 2 3 2" xfId="1834" xr:uid="{00000000-0005-0000-0000-00003A070000}"/>
    <cellStyle name="Normal 67 2 3 2 2" xfId="2673" xr:uid="{00000000-0005-0000-0000-0000810A0000}"/>
    <cellStyle name="Normal 67 2 3 2 2 2" xfId="4362" xr:uid="{00000000-0005-0000-0000-00001B110000}"/>
    <cellStyle name="Normal 67 2 3 2 2 2 2" xfId="14435" xr:uid="{00000000-0005-0000-0000-000074380000}"/>
    <cellStyle name="Normal 67 2 3 2 2 2 2 3" xfId="29530" xr:uid="{00000000-0005-0000-0000-00006E730000}"/>
    <cellStyle name="Normal 67 2 3 2 2 2 3" xfId="9415" xr:uid="{00000000-0005-0000-0000-0000D8240000}"/>
    <cellStyle name="Normal 67 2 3 2 2 2 3 3" xfId="24513" xr:uid="{00000000-0005-0000-0000-0000D55F0000}"/>
    <cellStyle name="Normal 67 2 3 2 2 2 5" xfId="19500" xr:uid="{00000000-0005-0000-0000-0000404C0000}"/>
    <cellStyle name="Normal 67 2 3 2 2 3" xfId="6054" xr:uid="{00000000-0005-0000-0000-0000B7170000}"/>
    <cellStyle name="Normal 67 2 3 2 2 3 2" xfId="16106" xr:uid="{00000000-0005-0000-0000-0000FB3E0000}"/>
    <cellStyle name="Normal 67 2 3 2 2 3 2 3" xfId="31201" xr:uid="{00000000-0005-0000-0000-0000F5790000}"/>
    <cellStyle name="Normal 67 2 3 2 2 3 3" xfId="11086" xr:uid="{00000000-0005-0000-0000-00005F2B0000}"/>
    <cellStyle name="Normal 67 2 3 2 2 3 3 3" xfId="26184" xr:uid="{00000000-0005-0000-0000-00005C660000}"/>
    <cellStyle name="Normal 67 2 3 2 2 3 5" xfId="21171" xr:uid="{00000000-0005-0000-0000-0000C7520000}"/>
    <cellStyle name="Normal 67 2 3 2 2 4" xfId="12764" xr:uid="{00000000-0005-0000-0000-0000ED310000}"/>
    <cellStyle name="Normal 67 2 3 2 2 4 3" xfId="27859" xr:uid="{00000000-0005-0000-0000-0000E76C0000}"/>
    <cellStyle name="Normal 67 2 3 2 2 5" xfId="7743" xr:uid="{00000000-0005-0000-0000-0000501E0000}"/>
    <cellStyle name="Normal 67 2 3 2 2 5 3" xfId="22842" xr:uid="{00000000-0005-0000-0000-00004E590000}"/>
    <cellStyle name="Normal 67 2 3 2 2 7" xfId="17829" xr:uid="{00000000-0005-0000-0000-0000B9450000}"/>
    <cellStyle name="Normal 67 2 3 2 3" xfId="3525" xr:uid="{00000000-0005-0000-0000-0000D60D0000}"/>
    <cellStyle name="Normal 67 2 3 2 3 2" xfId="13599" xr:uid="{00000000-0005-0000-0000-000030350000}"/>
    <cellStyle name="Normal 67 2 3 2 3 2 3" xfId="28694" xr:uid="{00000000-0005-0000-0000-00002A700000}"/>
    <cellStyle name="Normal 67 2 3 2 3 3" xfId="8579" xr:uid="{00000000-0005-0000-0000-000094210000}"/>
    <cellStyle name="Normal 67 2 3 2 3 3 3" xfId="23677" xr:uid="{00000000-0005-0000-0000-0000915C0000}"/>
    <cellStyle name="Normal 67 2 3 2 3 5" xfId="18664" xr:uid="{00000000-0005-0000-0000-0000FC480000}"/>
    <cellStyle name="Normal 67 2 3 2 4" xfId="5218" xr:uid="{00000000-0005-0000-0000-000073140000}"/>
    <cellStyle name="Normal 67 2 3 2 4 2" xfId="15270" xr:uid="{00000000-0005-0000-0000-0000B73B0000}"/>
    <cellStyle name="Normal 67 2 3 2 4 2 3" xfId="30365" xr:uid="{00000000-0005-0000-0000-0000B1760000}"/>
    <cellStyle name="Normal 67 2 3 2 4 3" xfId="10250" xr:uid="{00000000-0005-0000-0000-00001B280000}"/>
    <cellStyle name="Normal 67 2 3 2 4 3 3" xfId="25348" xr:uid="{00000000-0005-0000-0000-000018630000}"/>
    <cellStyle name="Normal 67 2 3 2 4 5" xfId="20335" xr:uid="{00000000-0005-0000-0000-0000834F0000}"/>
    <cellStyle name="Normal 67 2 3 2 5" xfId="11928" xr:uid="{00000000-0005-0000-0000-0000A92E0000}"/>
    <cellStyle name="Normal 67 2 3 2 5 3" xfId="27023" xr:uid="{00000000-0005-0000-0000-0000A3690000}"/>
    <cellStyle name="Normal 67 2 3 2 6" xfId="6907" xr:uid="{00000000-0005-0000-0000-00000C1B0000}"/>
    <cellStyle name="Normal 67 2 3 2 6 3" xfId="22006" xr:uid="{00000000-0005-0000-0000-00000A560000}"/>
    <cellStyle name="Normal 67 2 3 2 8" xfId="16993" xr:uid="{00000000-0005-0000-0000-000075420000}"/>
    <cellStyle name="Normal 67 2 3 3" xfId="2255" xr:uid="{00000000-0005-0000-0000-0000DF080000}"/>
    <cellStyle name="Normal 67 2 3 3 2" xfId="3944" xr:uid="{00000000-0005-0000-0000-0000790F0000}"/>
    <cellStyle name="Normal 67 2 3 3 2 2" xfId="14017" xr:uid="{00000000-0005-0000-0000-0000D2360000}"/>
    <cellStyle name="Normal 67 2 3 3 2 2 3" xfId="29112" xr:uid="{00000000-0005-0000-0000-0000CC710000}"/>
    <cellStyle name="Normal 67 2 3 3 2 3" xfId="8997" xr:uid="{00000000-0005-0000-0000-000036230000}"/>
    <cellStyle name="Normal 67 2 3 3 2 3 3" xfId="24095" xr:uid="{00000000-0005-0000-0000-0000335E0000}"/>
    <cellStyle name="Normal 67 2 3 3 2 5" xfId="19082" xr:uid="{00000000-0005-0000-0000-00009E4A0000}"/>
    <cellStyle name="Normal 67 2 3 3 3" xfId="5636" xr:uid="{00000000-0005-0000-0000-000015160000}"/>
    <cellStyle name="Normal 67 2 3 3 3 2" xfId="15688" xr:uid="{00000000-0005-0000-0000-0000593D0000}"/>
    <cellStyle name="Normal 67 2 3 3 3 2 3" xfId="30783" xr:uid="{00000000-0005-0000-0000-000053780000}"/>
    <cellStyle name="Normal 67 2 3 3 3 3" xfId="10668" xr:uid="{00000000-0005-0000-0000-0000BD290000}"/>
    <cellStyle name="Normal 67 2 3 3 3 3 3" xfId="25766" xr:uid="{00000000-0005-0000-0000-0000BA640000}"/>
    <cellStyle name="Normal 67 2 3 3 3 5" xfId="20753" xr:uid="{00000000-0005-0000-0000-000025510000}"/>
    <cellStyle name="Normal 67 2 3 3 4" xfId="12346" xr:uid="{00000000-0005-0000-0000-00004B300000}"/>
    <cellStyle name="Normal 67 2 3 3 4 3" xfId="27441" xr:uid="{00000000-0005-0000-0000-0000456B0000}"/>
    <cellStyle name="Normal 67 2 3 3 5" xfId="7325" xr:uid="{00000000-0005-0000-0000-0000AE1C0000}"/>
    <cellStyle name="Normal 67 2 3 3 5 3" xfId="22424" xr:uid="{00000000-0005-0000-0000-0000AC570000}"/>
    <cellStyle name="Normal 67 2 3 3 7" xfId="17411" xr:uid="{00000000-0005-0000-0000-000017440000}"/>
    <cellStyle name="Normal 67 2 3 4" xfId="3107" xr:uid="{00000000-0005-0000-0000-0000340C0000}"/>
    <cellStyle name="Normal 67 2 3 4 2" xfId="13181" xr:uid="{00000000-0005-0000-0000-00008E330000}"/>
    <cellStyle name="Normal 67 2 3 4 2 3" xfId="28276" xr:uid="{00000000-0005-0000-0000-0000886E0000}"/>
    <cellStyle name="Normal 67 2 3 4 3" xfId="8161" xr:uid="{00000000-0005-0000-0000-0000F21F0000}"/>
    <cellStyle name="Normal 67 2 3 4 3 3" xfId="23259" xr:uid="{00000000-0005-0000-0000-0000EF5A0000}"/>
    <cellStyle name="Normal 67 2 3 4 5" xfId="18246" xr:uid="{00000000-0005-0000-0000-00005A470000}"/>
    <cellStyle name="Normal 67 2 3 5" xfId="4800" xr:uid="{00000000-0005-0000-0000-0000D1120000}"/>
    <cellStyle name="Normal 67 2 3 5 2" xfId="14852" xr:uid="{00000000-0005-0000-0000-0000153A0000}"/>
    <cellStyle name="Normal 67 2 3 5 2 3" xfId="29947" xr:uid="{00000000-0005-0000-0000-00000F750000}"/>
    <cellStyle name="Normal 67 2 3 5 3" xfId="9832" xr:uid="{00000000-0005-0000-0000-000079260000}"/>
    <cellStyle name="Normal 67 2 3 5 3 3" xfId="24930" xr:uid="{00000000-0005-0000-0000-000076610000}"/>
    <cellStyle name="Normal 67 2 3 5 5" xfId="19917" xr:uid="{00000000-0005-0000-0000-0000E14D0000}"/>
    <cellStyle name="Normal 67 2 3 6" xfId="11510" xr:uid="{00000000-0005-0000-0000-0000072D0000}"/>
    <cellStyle name="Normal 67 2 3 6 3" xfId="26605" xr:uid="{00000000-0005-0000-0000-000001680000}"/>
    <cellStyle name="Normal 67 2 3 7" xfId="6489" xr:uid="{00000000-0005-0000-0000-00006A190000}"/>
    <cellStyle name="Normal 67 2 3 7 3" xfId="21588" xr:uid="{00000000-0005-0000-0000-000068540000}"/>
    <cellStyle name="Normal 67 2 3 9" xfId="16575" xr:uid="{00000000-0005-0000-0000-0000D3400000}"/>
    <cellStyle name="Normal 67 2 4" xfId="1626" xr:uid="{00000000-0005-0000-0000-00006A060000}"/>
    <cellStyle name="Normal 67 2 4 2" xfId="2465" xr:uid="{00000000-0005-0000-0000-0000B1090000}"/>
    <cellStyle name="Normal 67 2 4 2 2" xfId="4154" xr:uid="{00000000-0005-0000-0000-00004B100000}"/>
    <cellStyle name="Normal 67 2 4 2 2 2" xfId="14227" xr:uid="{00000000-0005-0000-0000-0000A4370000}"/>
    <cellStyle name="Normal 67 2 4 2 2 2 3" xfId="29322" xr:uid="{00000000-0005-0000-0000-00009E720000}"/>
    <cellStyle name="Normal 67 2 4 2 2 3" xfId="9207" xr:uid="{00000000-0005-0000-0000-000008240000}"/>
    <cellStyle name="Normal 67 2 4 2 2 3 3" xfId="24305" xr:uid="{00000000-0005-0000-0000-0000055F0000}"/>
    <cellStyle name="Normal 67 2 4 2 2 5" xfId="19292" xr:uid="{00000000-0005-0000-0000-0000704B0000}"/>
    <cellStyle name="Normal 67 2 4 2 3" xfId="5846" xr:uid="{00000000-0005-0000-0000-0000E7160000}"/>
    <cellStyle name="Normal 67 2 4 2 3 2" xfId="15898" xr:uid="{00000000-0005-0000-0000-00002B3E0000}"/>
    <cellStyle name="Normal 67 2 4 2 3 2 3" xfId="30993" xr:uid="{00000000-0005-0000-0000-000025790000}"/>
    <cellStyle name="Normal 67 2 4 2 3 3" xfId="10878" xr:uid="{00000000-0005-0000-0000-00008F2A0000}"/>
    <cellStyle name="Normal 67 2 4 2 3 3 3" xfId="25976" xr:uid="{00000000-0005-0000-0000-00008C650000}"/>
    <cellStyle name="Normal 67 2 4 2 3 5" xfId="20963" xr:uid="{00000000-0005-0000-0000-0000F7510000}"/>
    <cellStyle name="Normal 67 2 4 2 4" xfId="12556" xr:uid="{00000000-0005-0000-0000-00001D310000}"/>
    <cellStyle name="Normal 67 2 4 2 4 3" xfId="27651" xr:uid="{00000000-0005-0000-0000-0000176C0000}"/>
    <cellStyle name="Normal 67 2 4 2 5" xfId="7535" xr:uid="{00000000-0005-0000-0000-0000801D0000}"/>
    <cellStyle name="Normal 67 2 4 2 5 3" xfId="22634" xr:uid="{00000000-0005-0000-0000-00007E580000}"/>
    <cellStyle name="Normal 67 2 4 2 7" xfId="17621" xr:uid="{00000000-0005-0000-0000-0000E9440000}"/>
    <cellStyle name="Normal 67 2 4 3" xfId="3317" xr:uid="{00000000-0005-0000-0000-0000060D0000}"/>
    <cellStyle name="Normal 67 2 4 3 2" xfId="13391" xr:uid="{00000000-0005-0000-0000-000060340000}"/>
    <cellStyle name="Normal 67 2 4 3 2 3" xfId="28486" xr:uid="{00000000-0005-0000-0000-00005A6F0000}"/>
    <cellStyle name="Normal 67 2 4 3 3" xfId="8371" xr:uid="{00000000-0005-0000-0000-0000C4200000}"/>
    <cellStyle name="Normal 67 2 4 3 3 3" xfId="23469" xr:uid="{00000000-0005-0000-0000-0000C15B0000}"/>
    <cellStyle name="Normal 67 2 4 3 5" xfId="18456" xr:uid="{00000000-0005-0000-0000-00002C480000}"/>
    <cellStyle name="Normal 67 2 4 4" xfId="5010" xr:uid="{00000000-0005-0000-0000-0000A3130000}"/>
    <cellStyle name="Normal 67 2 4 4 2" xfId="15062" xr:uid="{00000000-0005-0000-0000-0000E73A0000}"/>
    <cellStyle name="Normal 67 2 4 4 2 3" xfId="30157" xr:uid="{00000000-0005-0000-0000-0000E1750000}"/>
    <cellStyle name="Normal 67 2 4 4 3" xfId="10042" xr:uid="{00000000-0005-0000-0000-00004B270000}"/>
    <cellStyle name="Normal 67 2 4 4 3 3" xfId="25140" xr:uid="{00000000-0005-0000-0000-000048620000}"/>
    <cellStyle name="Normal 67 2 4 4 5" xfId="20127" xr:uid="{00000000-0005-0000-0000-0000B34E0000}"/>
    <cellStyle name="Normal 67 2 4 5" xfId="11720" xr:uid="{00000000-0005-0000-0000-0000D92D0000}"/>
    <cellStyle name="Normal 67 2 4 5 3" xfId="26815" xr:uid="{00000000-0005-0000-0000-0000D3680000}"/>
    <cellStyle name="Normal 67 2 4 6" xfId="6699" xr:uid="{00000000-0005-0000-0000-00003C1A0000}"/>
    <cellStyle name="Normal 67 2 4 6 3" xfId="21798" xr:uid="{00000000-0005-0000-0000-00003A550000}"/>
    <cellStyle name="Normal 67 2 4 8" xfId="16785" xr:uid="{00000000-0005-0000-0000-0000A5410000}"/>
    <cellStyle name="Normal 67 2 5" xfId="2047" xr:uid="{00000000-0005-0000-0000-00000F080000}"/>
    <cellStyle name="Normal 67 2 5 2" xfId="3736" xr:uid="{00000000-0005-0000-0000-0000A90E0000}"/>
    <cellStyle name="Normal 67 2 5 2 2" xfId="13809" xr:uid="{00000000-0005-0000-0000-000002360000}"/>
    <cellStyle name="Normal 67 2 5 2 2 3" xfId="28904" xr:uid="{00000000-0005-0000-0000-0000FC700000}"/>
    <cellStyle name="Normal 67 2 5 2 3" xfId="8789" xr:uid="{00000000-0005-0000-0000-000066220000}"/>
    <cellStyle name="Normal 67 2 5 2 3 3" xfId="23887" xr:uid="{00000000-0005-0000-0000-0000635D0000}"/>
    <cellStyle name="Normal 67 2 5 2 5" xfId="18874" xr:uid="{00000000-0005-0000-0000-0000CE490000}"/>
    <cellStyle name="Normal 67 2 5 3" xfId="5428" xr:uid="{00000000-0005-0000-0000-000045150000}"/>
    <cellStyle name="Normal 67 2 5 3 2" xfId="15480" xr:uid="{00000000-0005-0000-0000-0000893C0000}"/>
    <cellStyle name="Normal 67 2 5 3 2 3" xfId="30575" xr:uid="{00000000-0005-0000-0000-000083770000}"/>
    <cellStyle name="Normal 67 2 5 3 3" xfId="10460" xr:uid="{00000000-0005-0000-0000-0000ED280000}"/>
    <cellStyle name="Normal 67 2 5 3 3 3" xfId="25558" xr:uid="{00000000-0005-0000-0000-0000EA630000}"/>
    <cellStyle name="Normal 67 2 5 3 5" xfId="20545" xr:uid="{00000000-0005-0000-0000-000055500000}"/>
    <cellStyle name="Normal 67 2 5 4" xfId="12138" xr:uid="{00000000-0005-0000-0000-00007B2F0000}"/>
    <cellStyle name="Normal 67 2 5 4 3" xfId="27233" xr:uid="{00000000-0005-0000-0000-0000756A0000}"/>
    <cellStyle name="Normal 67 2 5 5" xfId="7117" xr:uid="{00000000-0005-0000-0000-0000DE1B0000}"/>
    <cellStyle name="Normal 67 2 5 5 3" xfId="22216" xr:uid="{00000000-0005-0000-0000-0000DC560000}"/>
    <cellStyle name="Normal 67 2 5 7" xfId="17203" xr:uid="{00000000-0005-0000-0000-000047430000}"/>
    <cellStyle name="Normal 67 2 6" xfId="2899" xr:uid="{00000000-0005-0000-0000-0000640B0000}"/>
    <cellStyle name="Normal 67 2 6 2" xfId="12973" xr:uid="{00000000-0005-0000-0000-0000BE320000}"/>
    <cellStyle name="Normal 67 2 6 2 3" xfId="28068" xr:uid="{00000000-0005-0000-0000-0000B86D0000}"/>
    <cellStyle name="Normal 67 2 6 3" xfId="7953" xr:uid="{00000000-0005-0000-0000-0000221F0000}"/>
    <cellStyle name="Normal 67 2 6 3 3" xfId="23051" xr:uid="{00000000-0005-0000-0000-00001F5A0000}"/>
    <cellStyle name="Normal 67 2 6 5" xfId="18038" xr:uid="{00000000-0005-0000-0000-00008A460000}"/>
    <cellStyle name="Normal 67 2 7" xfId="4592" xr:uid="{00000000-0005-0000-0000-000001120000}"/>
    <cellStyle name="Normal 67 2 7 2" xfId="14644" xr:uid="{00000000-0005-0000-0000-000045390000}"/>
    <cellStyle name="Normal 67 2 7 2 3" xfId="29739" xr:uid="{00000000-0005-0000-0000-00003F740000}"/>
    <cellStyle name="Normal 67 2 7 3" xfId="9624" xr:uid="{00000000-0005-0000-0000-0000A9250000}"/>
    <cellStyle name="Normal 67 2 7 3 3" xfId="24722" xr:uid="{00000000-0005-0000-0000-0000A6600000}"/>
    <cellStyle name="Normal 67 2 7 5" xfId="19709" xr:uid="{00000000-0005-0000-0000-0000114D0000}"/>
    <cellStyle name="Normal 67 2 8" xfId="11302" xr:uid="{00000000-0005-0000-0000-0000372C0000}"/>
    <cellStyle name="Normal 67 2 8 3" xfId="26397" xr:uid="{00000000-0005-0000-0000-000031670000}"/>
    <cellStyle name="Normal 67 2 9" xfId="6281" xr:uid="{00000000-0005-0000-0000-00009A180000}"/>
    <cellStyle name="Normal 67 2 9 3" xfId="21380" xr:uid="{00000000-0005-0000-0000-000098530000}"/>
    <cellStyle name="Normal 67 3" xfId="1246" xr:uid="{00000000-0005-0000-0000-0000EE040000}"/>
    <cellStyle name="Normal 67 3 10" xfId="16419" xr:uid="{00000000-0005-0000-0000-000037400000}"/>
    <cellStyle name="Normal 67 3 2" xfId="1465" xr:uid="{00000000-0005-0000-0000-0000C9050000}"/>
    <cellStyle name="Normal 67 3 2 2" xfId="1886" xr:uid="{00000000-0005-0000-0000-00006E070000}"/>
    <cellStyle name="Normal 67 3 2 2 2" xfId="2725" xr:uid="{00000000-0005-0000-0000-0000B50A0000}"/>
    <cellStyle name="Normal 67 3 2 2 2 2" xfId="4414" xr:uid="{00000000-0005-0000-0000-00004F110000}"/>
    <cellStyle name="Normal 67 3 2 2 2 2 2" xfId="14487" xr:uid="{00000000-0005-0000-0000-0000A8380000}"/>
    <cellStyle name="Normal 67 3 2 2 2 2 2 3" xfId="29582" xr:uid="{00000000-0005-0000-0000-0000A2730000}"/>
    <cellStyle name="Normal 67 3 2 2 2 2 3" xfId="9467" xr:uid="{00000000-0005-0000-0000-00000C250000}"/>
    <cellStyle name="Normal 67 3 2 2 2 2 3 3" xfId="24565" xr:uid="{00000000-0005-0000-0000-000009600000}"/>
    <cellStyle name="Normal 67 3 2 2 2 2 5" xfId="19552" xr:uid="{00000000-0005-0000-0000-0000744C0000}"/>
    <cellStyle name="Normal 67 3 2 2 2 3" xfId="6106" xr:uid="{00000000-0005-0000-0000-0000EB170000}"/>
    <cellStyle name="Normal 67 3 2 2 2 3 2" xfId="16158" xr:uid="{00000000-0005-0000-0000-00002F3F0000}"/>
    <cellStyle name="Normal 67 3 2 2 2 3 2 3" xfId="31253" xr:uid="{00000000-0005-0000-0000-0000297A0000}"/>
    <cellStyle name="Normal 67 3 2 2 2 3 3" xfId="11138" xr:uid="{00000000-0005-0000-0000-0000932B0000}"/>
    <cellStyle name="Normal 67 3 2 2 2 3 3 3" xfId="26236" xr:uid="{00000000-0005-0000-0000-000090660000}"/>
    <cellStyle name="Normal 67 3 2 2 2 3 5" xfId="21223" xr:uid="{00000000-0005-0000-0000-0000FB520000}"/>
    <cellStyle name="Normal 67 3 2 2 2 4" xfId="12816" xr:uid="{00000000-0005-0000-0000-000021320000}"/>
    <cellStyle name="Normal 67 3 2 2 2 4 3" xfId="27911" xr:uid="{00000000-0005-0000-0000-00001B6D0000}"/>
    <cellStyle name="Normal 67 3 2 2 2 5" xfId="7795" xr:uid="{00000000-0005-0000-0000-0000841E0000}"/>
    <cellStyle name="Normal 67 3 2 2 2 5 3" xfId="22894" xr:uid="{00000000-0005-0000-0000-000082590000}"/>
    <cellStyle name="Normal 67 3 2 2 2 7" xfId="17881" xr:uid="{00000000-0005-0000-0000-0000ED450000}"/>
    <cellStyle name="Normal 67 3 2 2 3" xfId="3577" xr:uid="{00000000-0005-0000-0000-00000A0E0000}"/>
    <cellStyle name="Normal 67 3 2 2 3 2" xfId="13651" xr:uid="{00000000-0005-0000-0000-000064350000}"/>
    <cellStyle name="Normal 67 3 2 2 3 2 3" xfId="28746" xr:uid="{00000000-0005-0000-0000-00005E700000}"/>
    <cellStyle name="Normal 67 3 2 2 3 3" xfId="8631" xr:uid="{00000000-0005-0000-0000-0000C8210000}"/>
    <cellStyle name="Normal 67 3 2 2 3 3 3" xfId="23729" xr:uid="{00000000-0005-0000-0000-0000C55C0000}"/>
    <cellStyle name="Normal 67 3 2 2 3 5" xfId="18716" xr:uid="{00000000-0005-0000-0000-000030490000}"/>
    <cellStyle name="Normal 67 3 2 2 4" xfId="5270" xr:uid="{00000000-0005-0000-0000-0000A7140000}"/>
    <cellStyle name="Normal 67 3 2 2 4 2" xfId="15322" xr:uid="{00000000-0005-0000-0000-0000EB3B0000}"/>
    <cellStyle name="Normal 67 3 2 2 4 2 3" xfId="30417" xr:uid="{00000000-0005-0000-0000-0000E5760000}"/>
    <cellStyle name="Normal 67 3 2 2 4 3" xfId="10302" xr:uid="{00000000-0005-0000-0000-00004F280000}"/>
    <cellStyle name="Normal 67 3 2 2 4 3 3" xfId="25400" xr:uid="{00000000-0005-0000-0000-00004C630000}"/>
    <cellStyle name="Normal 67 3 2 2 4 5" xfId="20387" xr:uid="{00000000-0005-0000-0000-0000B74F0000}"/>
    <cellStyle name="Normal 67 3 2 2 5" xfId="11980" xr:uid="{00000000-0005-0000-0000-0000DD2E0000}"/>
    <cellStyle name="Normal 67 3 2 2 5 3" xfId="27075" xr:uid="{00000000-0005-0000-0000-0000D7690000}"/>
    <cellStyle name="Normal 67 3 2 2 6" xfId="6959" xr:uid="{00000000-0005-0000-0000-0000401B0000}"/>
    <cellStyle name="Normal 67 3 2 2 6 3" xfId="22058" xr:uid="{00000000-0005-0000-0000-00003E560000}"/>
    <cellStyle name="Normal 67 3 2 2 8" xfId="17045" xr:uid="{00000000-0005-0000-0000-0000A9420000}"/>
    <cellStyle name="Normal 67 3 2 3" xfId="2307" xr:uid="{00000000-0005-0000-0000-000013090000}"/>
    <cellStyle name="Normal 67 3 2 3 2" xfId="3996" xr:uid="{00000000-0005-0000-0000-0000AD0F0000}"/>
    <cellStyle name="Normal 67 3 2 3 2 2" xfId="14069" xr:uid="{00000000-0005-0000-0000-000006370000}"/>
    <cellStyle name="Normal 67 3 2 3 2 2 3" xfId="29164" xr:uid="{00000000-0005-0000-0000-000000720000}"/>
    <cellStyle name="Normal 67 3 2 3 2 3" xfId="9049" xr:uid="{00000000-0005-0000-0000-00006A230000}"/>
    <cellStyle name="Normal 67 3 2 3 2 3 3" xfId="24147" xr:uid="{00000000-0005-0000-0000-0000675E0000}"/>
    <cellStyle name="Normal 67 3 2 3 2 5" xfId="19134" xr:uid="{00000000-0005-0000-0000-0000D24A0000}"/>
    <cellStyle name="Normal 67 3 2 3 3" xfId="5688" xr:uid="{00000000-0005-0000-0000-000049160000}"/>
    <cellStyle name="Normal 67 3 2 3 3 2" xfId="15740" xr:uid="{00000000-0005-0000-0000-00008D3D0000}"/>
    <cellStyle name="Normal 67 3 2 3 3 2 3" xfId="30835" xr:uid="{00000000-0005-0000-0000-000087780000}"/>
    <cellStyle name="Normal 67 3 2 3 3 3" xfId="10720" xr:uid="{00000000-0005-0000-0000-0000F1290000}"/>
    <cellStyle name="Normal 67 3 2 3 3 3 3" xfId="25818" xr:uid="{00000000-0005-0000-0000-0000EE640000}"/>
    <cellStyle name="Normal 67 3 2 3 3 5" xfId="20805" xr:uid="{00000000-0005-0000-0000-000059510000}"/>
    <cellStyle name="Normal 67 3 2 3 4" xfId="12398" xr:uid="{00000000-0005-0000-0000-00007F300000}"/>
    <cellStyle name="Normal 67 3 2 3 4 3" xfId="27493" xr:uid="{00000000-0005-0000-0000-0000796B0000}"/>
    <cellStyle name="Normal 67 3 2 3 5" xfId="7377" xr:uid="{00000000-0005-0000-0000-0000E21C0000}"/>
    <cellStyle name="Normal 67 3 2 3 5 3" xfId="22476" xr:uid="{00000000-0005-0000-0000-0000E0570000}"/>
    <cellStyle name="Normal 67 3 2 3 7" xfId="17463" xr:uid="{00000000-0005-0000-0000-00004B440000}"/>
    <cellStyle name="Normal 67 3 2 4" xfId="3159" xr:uid="{00000000-0005-0000-0000-0000680C0000}"/>
    <cellStyle name="Normal 67 3 2 4 2" xfId="13233" xr:uid="{00000000-0005-0000-0000-0000C2330000}"/>
    <cellStyle name="Normal 67 3 2 4 2 3" xfId="28328" xr:uid="{00000000-0005-0000-0000-0000BC6E0000}"/>
    <cellStyle name="Normal 67 3 2 4 3" xfId="8213" xr:uid="{00000000-0005-0000-0000-000026200000}"/>
    <cellStyle name="Normal 67 3 2 4 3 3" xfId="23311" xr:uid="{00000000-0005-0000-0000-0000235B0000}"/>
    <cellStyle name="Normal 67 3 2 4 5" xfId="18298" xr:uid="{00000000-0005-0000-0000-00008E470000}"/>
    <cellStyle name="Normal 67 3 2 5" xfId="4852" xr:uid="{00000000-0005-0000-0000-000005130000}"/>
    <cellStyle name="Normal 67 3 2 5 2" xfId="14904" xr:uid="{00000000-0005-0000-0000-0000493A0000}"/>
    <cellStyle name="Normal 67 3 2 5 2 3" xfId="29999" xr:uid="{00000000-0005-0000-0000-000043750000}"/>
    <cellStyle name="Normal 67 3 2 5 3" xfId="9884" xr:uid="{00000000-0005-0000-0000-0000AD260000}"/>
    <cellStyle name="Normal 67 3 2 5 3 3" xfId="24982" xr:uid="{00000000-0005-0000-0000-0000AA610000}"/>
    <cellStyle name="Normal 67 3 2 5 5" xfId="19969" xr:uid="{00000000-0005-0000-0000-0000154E0000}"/>
    <cellStyle name="Normal 67 3 2 6" xfId="11562" xr:uid="{00000000-0005-0000-0000-00003B2D0000}"/>
    <cellStyle name="Normal 67 3 2 6 3" xfId="26657" xr:uid="{00000000-0005-0000-0000-000035680000}"/>
    <cellStyle name="Normal 67 3 2 7" xfId="6541" xr:uid="{00000000-0005-0000-0000-00009E190000}"/>
    <cellStyle name="Normal 67 3 2 7 3" xfId="21640" xr:uid="{00000000-0005-0000-0000-00009C540000}"/>
    <cellStyle name="Normal 67 3 2 9" xfId="16627" xr:uid="{00000000-0005-0000-0000-000007410000}"/>
    <cellStyle name="Normal 67 3 3" xfId="1678" xr:uid="{00000000-0005-0000-0000-00009E060000}"/>
    <cellStyle name="Normal 67 3 3 2" xfId="2517" xr:uid="{00000000-0005-0000-0000-0000E5090000}"/>
    <cellStyle name="Normal 67 3 3 2 2" xfId="4206" xr:uid="{00000000-0005-0000-0000-00007F100000}"/>
    <cellStyle name="Normal 67 3 3 2 2 2" xfId="14279" xr:uid="{00000000-0005-0000-0000-0000D8370000}"/>
    <cellStyle name="Normal 67 3 3 2 2 2 3" xfId="29374" xr:uid="{00000000-0005-0000-0000-0000D2720000}"/>
    <cellStyle name="Normal 67 3 3 2 2 3" xfId="9259" xr:uid="{00000000-0005-0000-0000-00003C240000}"/>
    <cellStyle name="Normal 67 3 3 2 2 3 3" xfId="24357" xr:uid="{00000000-0005-0000-0000-0000395F0000}"/>
    <cellStyle name="Normal 67 3 3 2 2 5" xfId="19344" xr:uid="{00000000-0005-0000-0000-0000A44B0000}"/>
    <cellStyle name="Normal 67 3 3 2 3" xfId="5898" xr:uid="{00000000-0005-0000-0000-00001B170000}"/>
    <cellStyle name="Normal 67 3 3 2 3 2" xfId="15950" xr:uid="{00000000-0005-0000-0000-00005F3E0000}"/>
    <cellStyle name="Normal 67 3 3 2 3 2 3" xfId="31045" xr:uid="{00000000-0005-0000-0000-000059790000}"/>
    <cellStyle name="Normal 67 3 3 2 3 3" xfId="10930" xr:uid="{00000000-0005-0000-0000-0000C32A0000}"/>
    <cellStyle name="Normal 67 3 3 2 3 3 3" xfId="26028" xr:uid="{00000000-0005-0000-0000-0000C0650000}"/>
    <cellStyle name="Normal 67 3 3 2 3 5" xfId="21015" xr:uid="{00000000-0005-0000-0000-00002B520000}"/>
    <cellStyle name="Normal 67 3 3 2 4" xfId="12608" xr:uid="{00000000-0005-0000-0000-000051310000}"/>
    <cellStyle name="Normal 67 3 3 2 4 3" xfId="27703" xr:uid="{00000000-0005-0000-0000-00004B6C0000}"/>
    <cellStyle name="Normal 67 3 3 2 5" xfId="7587" xr:uid="{00000000-0005-0000-0000-0000B41D0000}"/>
    <cellStyle name="Normal 67 3 3 2 5 3" xfId="22686" xr:uid="{00000000-0005-0000-0000-0000B2580000}"/>
    <cellStyle name="Normal 67 3 3 2 7" xfId="17673" xr:uid="{00000000-0005-0000-0000-00001D450000}"/>
    <cellStyle name="Normal 67 3 3 3" xfId="3369" xr:uid="{00000000-0005-0000-0000-00003A0D0000}"/>
    <cellStyle name="Normal 67 3 3 3 2" xfId="13443" xr:uid="{00000000-0005-0000-0000-000094340000}"/>
    <cellStyle name="Normal 67 3 3 3 2 3" xfId="28538" xr:uid="{00000000-0005-0000-0000-00008E6F0000}"/>
    <cellStyle name="Normal 67 3 3 3 3" xfId="8423" xr:uid="{00000000-0005-0000-0000-0000F8200000}"/>
    <cellStyle name="Normal 67 3 3 3 3 3" xfId="23521" xr:uid="{00000000-0005-0000-0000-0000F55B0000}"/>
    <cellStyle name="Normal 67 3 3 3 5" xfId="18508" xr:uid="{00000000-0005-0000-0000-000060480000}"/>
    <cellStyle name="Normal 67 3 3 4" xfId="5062" xr:uid="{00000000-0005-0000-0000-0000D7130000}"/>
    <cellStyle name="Normal 67 3 3 4 2" xfId="15114" xr:uid="{00000000-0005-0000-0000-00001B3B0000}"/>
    <cellStyle name="Normal 67 3 3 4 2 3" xfId="30209" xr:uid="{00000000-0005-0000-0000-000015760000}"/>
    <cellStyle name="Normal 67 3 3 4 3" xfId="10094" xr:uid="{00000000-0005-0000-0000-00007F270000}"/>
    <cellStyle name="Normal 67 3 3 4 3 3" xfId="25192" xr:uid="{00000000-0005-0000-0000-00007C620000}"/>
    <cellStyle name="Normal 67 3 3 4 5" xfId="20179" xr:uid="{00000000-0005-0000-0000-0000E74E0000}"/>
    <cellStyle name="Normal 67 3 3 5" xfId="11772" xr:uid="{00000000-0005-0000-0000-00000D2E0000}"/>
    <cellStyle name="Normal 67 3 3 5 3" xfId="26867" xr:uid="{00000000-0005-0000-0000-000007690000}"/>
    <cellStyle name="Normal 67 3 3 6" xfId="6751" xr:uid="{00000000-0005-0000-0000-0000701A0000}"/>
    <cellStyle name="Normal 67 3 3 6 3" xfId="21850" xr:uid="{00000000-0005-0000-0000-00006E550000}"/>
    <cellStyle name="Normal 67 3 3 8" xfId="16837" xr:uid="{00000000-0005-0000-0000-0000D9410000}"/>
    <cellStyle name="Normal 67 3 4" xfId="2099" xr:uid="{00000000-0005-0000-0000-000043080000}"/>
    <cellStyle name="Normal 67 3 4 2" xfId="3788" xr:uid="{00000000-0005-0000-0000-0000DD0E0000}"/>
    <cellStyle name="Normal 67 3 4 2 2" xfId="13861" xr:uid="{00000000-0005-0000-0000-000036360000}"/>
    <cellStyle name="Normal 67 3 4 2 2 3" xfId="28956" xr:uid="{00000000-0005-0000-0000-000030710000}"/>
    <cellStyle name="Normal 67 3 4 2 3" xfId="8841" xr:uid="{00000000-0005-0000-0000-00009A220000}"/>
    <cellStyle name="Normal 67 3 4 2 3 3" xfId="23939" xr:uid="{00000000-0005-0000-0000-0000975D0000}"/>
    <cellStyle name="Normal 67 3 4 2 5" xfId="18926" xr:uid="{00000000-0005-0000-0000-0000024A0000}"/>
    <cellStyle name="Normal 67 3 4 3" xfId="5480" xr:uid="{00000000-0005-0000-0000-000079150000}"/>
    <cellStyle name="Normal 67 3 4 3 2" xfId="15532" xr:uid="{00000000-0005-0000-0000-0000BD3C0000}"/>
    <cellStyle name="Normal 67 3 4 3 2 3" xfId="30627" xr:uid="{00000000-0005-0000-0000-0000B7770000}"/>
    <cellStyle name="Normal 67 3 4 3 3" xfId="10512" xr:uid="{00000000-0005-0000-0000-000021290000}"/>
    <cellStyle name="Normal 67 3 4 3 3 3" xfId="25610" xr:uid="{00000000-0005-0000-0000-00001E640000}"/>
    <cellStyle name="Normal 67 3 4 3 5" xfId="20597" xr:uid="{00000000-0005-0000-0000-000089500000}"/>
    <cellStyle name="Normal 67 3 4 4" xfId="12190" xr:uid="{00000000-0005-0000-0000-0000AF2F0000}"/>
    <cellStyle name="Normal 67 3 4 4 3" xfId="27285" xr:uid="{00000000-0005-0000-0000-0000A96A0000}"/>
    <cellStyle name="Normal 67 3 4 5" xfId="7169" xr:uid="{00000000-0005-0000-0000-0000121C0000}"/>
    <cellStyle name="Normal 67 3 4 5 3" xfId="22268" xr:uid="{00000000-0005-0000-0000-000010570000}"/>
    <cellStyle name="Normal 67 3 4 7" xfId="17255" xr:uid="{00000000-0005-0000-0000-00007B430000}"/>
    <cellStyle name="Normal 67 3 5" xfId="2951" xr:uid="{00000000-0005-0000-0000-0000980B0000}"/>
    <cellStyle name="Normal 67 3 5 2" xfId="13025" xr:uid="{00000000-0005-0000-0000-0000F2320000}"/>
    <cellStyle name="Normal 67 3 5 2 3" xfId="28120" xr:uid="{00000000-0005-0000-0000-0000EC6D0000}"/>
    <cellStyle name="Normal 67 3 5 3" xfId="8005" xr:uid="{00000000-0005-0000-0000-0000561F0000}"/>
    <cellStyle name="Normal 67 3 5 3 3" xfId="23103" xr:uid="{00000000-0005-0000-0000-0000535A0000}"/>
    <cellStyle name="Normal 67 3 5 5" xfId="18090" xr:uid="{00000000-0005-0000-0000-0000BE460000}"/>
    <cellStyle name="Normal 67 3 6" xfId="4644" xr:uid="{00000000-0005-0000-0000-000035120000}"/>
    <cellStyle name="Normal 67 3 6 2" xfId="14696" xr:uid="{00000000-0005-0000-0000-000079390000}"/>
    <cellStyle name="Normal 67 3 6 2 3" xfId="29791" xr:uid="{00000000-0005-0000-0000-000073740000}"/>
    <cellStyle name="Normal 67 3 6 3" xfId="9676" xr:uid="{00000000-0005-0000-0000-0000DD250000}"/>
    <cellStyle name="Normal 67 3 6 3 3" xfId="24774" xr:uid="{00000000-0005-0000-0000-0000DA600000}"/>
    <cellStyle name="Normal 67 3 6 5" xfId="19761" xr:uid="{00000000-0005-0000-0000-0000454D0000}"/>
    <cellStyle name="Normal 67 3 7" xfId="11354" xr:uid="{00000000-0005-0000-0000-00006B2C0000}"/>
    <cellStyle name="Normal 67 3 7 3" xfId="26449" xr:uid="{00000000-0005-0000-0000-000065670000}"/>
    <cellStyle name="Normal 67 3 8" xfId="6333" xr:uid="{00000000-0005-0000-0000-0000CE180000}"/>
    <cellStyle name="Normal 67 3 8 3" xfId="21432" xr:uid="{00000000-0005-0000-0000-0000CC530000}"/>
    <cellStyle name="Normal 67 4" xfId="1359" xr:uid="{00000000-0005-0000-0000-00005F050000}"/>
    <cellStyle name="Normal 67 4 2" xfId="1782" xr:uid="{00000000-0005-0000-0000-000006070000}"/>
    <cellStyle name="Normal 67 4 2 2" xfId="2621" xr:uid="{00000000-0005-0000-0000-00004D0A0000}"/>
    <cellStyle name="Normal 67 4 2 2 2" xfId="4310" xr:uid="{00000000-0005-0000-0000-0000E7100000}"/>
    <cellStyle name="Normal 67 4 2 2 2 2" xfId="14383" xr:uid="{00000000-0005-0000-0000-000040380000}"/>
    <cellStyle name="Normal 67 4 2 2 2 2 3" xfId="29478" xr:uid="{00000000-0005-0000-0000-00003A730000}"/>
    <cellStyle name="Normal 67 4 2 2 2 3" xfId="9363" xr:uid="{00000000-0005-0000-0000-0000A4240000}"/>
    <cellStyle name="Normal 67 4 2 2 2 3 3" xfId="24461" xr:uid="{00000000-0005-0000-0000-0000A15F0000}"/>
    <cellStyle name="Normal 67 4 2 2 2 5" xfId="19448" xr:uid="{00000000-0005-0000-0000-00000C4C0000}"/>
    <cellStyle name="Normal 67 4 2 2 3" xfId="6002" xr:uid="{00000000-0005-0000-0000-000083170000}"/>
    <cellStyle name="Normal 67 4 2 2 3 2" xfId="16054" xr:uid="{00000000-0005-0000-0000-0000C73E0000}"/>
    <cellStyle name="Normal 67 4 2 2 3 2 3" xfId="31149" xr:uid="{00000000-0005-0000-0000-0000C1790000}"/>
    <cellStyle name="Normal 67 4 2 2 3 3" xfId="11034" xr:uid="{00000000-0005-0000-0000-00002B2B0000}"/>
    <cellStyle name="Normal 67 4 2 2 3 3 3" xfId="26132" xr:uid="{00000000-0005-0000-0000-000028660000}"/>
    <cellStyle name="Normal 67 4 2 2 3 5" xfId="21119" xr:uid="{00000000-0005-0000-0000-000093520000}"/>
    <cellStyle name="Normal 67 4 2 2 4" xfId="12712" xr:uid="{00000000-0005-0000-0000-0000B9310000}"/>
    <cellStyle name="Normal 67 4 2 2 4 3" xfId="27807" xr:uid="{00000000-0005-0000-0000-0000B36C0000}"/>
    <cellStyle name="Normal 67 4 2 2 5" xfId="7691" xr:uid="{00000000-0005-0000-0000-00001C1E0000}"/>
    <cellStyle name="Normal 67 4 2 2 5 3" xfId="22790" xr:uid="{00000000-0005-0000-0000-00001A590000}"/>
    <cellStyle name="Normal 67 4 2 2 7" xfId="17777" xr:uid="{00000000-0005-0000-0000-000085450000}"/>
    <cellStyle name="Normal 67 4 2 3" xfId="3473" xr:uid="{00000000-0005-0000-0000-0000A20D0000}"/>
    <cellStyle name="Normal 67 4 2 3 2" xfId="13547" xr:uid="{00000000-0005-0000-0000-0000FC340000}"/>
    <cellStyle name="Normal 67 4 2 3 2 3" xfId="28642" xr:uid="{00000000-0005-0000-0000-0000F66F0000}"/>
    <cellStyle name="Normal 67 4 2 3 3" xfId="8527" xr:uid="{00000000-0005-0000-0000-000060210000}"/>
    <cellStyle name="Normal 67 4 2 3 3 3" xfId="23625" xr:uid="{00000000-0005-0000-0000-00005D5C0000}"/>
    <cellStyle name="Normal 67 4 2 3 5" xfId="18612" xr:uid="{00000000-0005-0000-0000-0000C8480000}"/>
    <cellStyle name="Normal 67 4 2 4" xfId="5166" xr:uid="{00000000-0005-0000-0000-00003F140000}"/>
    <cellStyle name="Normal 67 4 2 4 2" xfId="15218" xr:uid="{00000000-0005-0000-0000-0000833B0000}"/>
    <cellStyle name="Normal 67 4 2 4 2 3" xfId="30313" xr:uid="{00000000-0005-0000-0000-00007D760000}"/>
    <cellStyle name="Normal 67 4 2 4 3" xfId="10198" xr:uid="{00000000-0005-0000-0000-0000E7270000}"/>
    <cellStyle name="Normal 67 4 2 4 3 3" xfId="25296" xr:uid="{00000000-0005-0000-0000-0000E4620000}"/>
    <cellStyle name="Normal 67 4 2 4 5" xfId="20283" xr:uid="{00000000-0005-0000-0000-00004F4F0000}"/>
    <cellStyle name="Normal 67 4 2 5" xfId="11876" xr:uid="{00000000-0005-0000-0000-0000752E0000}"/>
    <cellStyle name="Normal 67 4 2 5 3" xfId="26971" xr:uid="{00000000-0005-0000-0000-00006F690000}"/>
    <cellStyle name="Normal 67 4 2 6" xfId="6855" xr:uid="{00000000-0005-0000-0000-0000D81A0000}"/>
    <cellStyle name="Normal 67 4 2 6 3" xfId="21954" xr:uid="{00000000-0005-0000-0000-0000D6550000}"/>
    <cellStyle name="Normal 67 4 2 8" xfId="16941" xr:uid="{00000000-0005-0000-0000-000041420000}"/>
    <cellStyle name="Normal 67 4 3" xfId="2203" xr:uid="{00000000-0005-0000-0000-0000AB080000}"/>
    <cellStyle name="Normal 67 4 3 2" xfId="3892" xr:uid="{00000000-0005-0000-0000-0000450F0000}"/>
    <cellStyle name="Normal 67 4 3 2 2" xfId="13965" xr:uid="{00000000-0005-0000-0000-00009E360000}"/>
    <cellStyle name="Normal 67 4 3 2 2 3" xfId="29060" xr:uid="{00000000-0005-0000-0000-000098710000}"/>
    <cellStyle name="Normal 67 4 3 2 3" xfId="8945" xr:uid="{00000000-0005-0000-0000-000002230000}"/>
    <cellStyle name="Normal 67 4 3 2 3 3" xfId="24043" xr:uid="{00000000-0005-0000-0000-0000FF5D0000}"/>
    <cellStyle name="Normal 67 4 3 2 5" xfId="19030" xr:uid="{00000000-0005-0000-0000-00006A4A0000}"/>
    <cellStyle name="Normal 67 4 3 3" xfId="5584" xr:uid="{00000000-0005-0000-0000-0000E1150000}"/>
    <cellStyle name="Normal 67 4 3 3 2" xfId="15636" xr:uid="{00000000-0005-0000-0000-0000253D0000}"/>
    <cellStyle name="Normal 67 4 3 3 2 3" xfId="30731" xr:uid="{00000000-0005-0000-0000-00001F780000}"/>
    <cellStyle name="Normal 67 4 3 3 3" xfId="10616" xr:uid="{00000000-0005-0000-0000-000089290000}"/>
    <cellStyle name="Normal 67 4 3 3 3 3" xfId="25714" xr:uid="{00000000-0005-0000-0000-000086640000}"/>
    <cellStyle name="Normal 67 4 3 3 5" xfId="20701" xr:uid="{00000000-0005-0000-0000-0000F1500000}"/>
    <cellStyle name="Normal 67 4 3 4" xfId="12294" xr:uid="{00000000-0005-0000-0000-000017300000}"/>
    <cellStyle name="Normal 67 4 3 4 3" xfId="27389" xr:uid="{00000000-0005-0000-0000-0000116B0000}"/>
    <cellStyle name="Normal 67 4 3 5" xfId="7273" xr:uid="{00000000-0005-0000-0000-00007A1C0000}"/>
    <cellStyle name="Normal 67 4 3 5 3" xfId="22372" xr:uid="{00000000-0005-0000-0000-000078570000}"/>
    <cellStyle name="Normal 67 4 3 7" xfId="17359" xr:uid="{00000000-0005-0000-0000-0000E3430000}"/>
    <cellStyle name="Normal 67 4 4" xfId="3055" xr:uid="{00000000-0005-0000-0000-0000000C0000}"/>
    <cellStyle name="Normal 67 4 4 2" xfId="13129" xr:uid="{00000000-0005-0000-0000-00005A330000}"/>
    <cellStyle name="Normal 67 4 4 2 3" xfId="28224" xr:uid="{00000000-0005-0000-0000-0000546E0000}"/>
    <cellStyle name="Normal 67 4 4 3" xfId="8109" xr:uid="{00000000-0005-0000-0000-0000BE1F0000}"/>
    <cellStyle name="Normal 67 4 4 3 3" xfId="23207" xr:uid="{00000000-0005-0000-0000-0000BB5A0000}"/>
    <cellStyle name="Normal 67 4 4 5" xfId="18194" xr:uid="{00000000-0005-0000-0000-000026470000}"/>
    <cellStyle name="Normal 67 4 5" xfId="4748" xr:uid="{00000000-0005-0000-0000-00009D120000}"/>
    <cellStyle name="Normal 67 4 5 2" xfId="14800" xr:uid="{00000000-0005-0000-0000-0000E1390000}"/>
    <cellStyle name="Normal 67 4 5 2 3" xfId="29895" xr:uid="{00000000-0005-0000-0000-0000DB740000}"/>
    <cellStyle name="Normal 67 4 5 3" xfId="9780" xr:uid="{00000000-0005-0000-0000-000045260000}"/>
    <cellStyle name="Normal 67 4 5 3 3" xfId="24878" xr:uid="{00000000-0005-0000-0000-000042610000}"/>
    <cellStyle name="Normal 67 4 5 5" xfId="19865" xr:uid="{00000000-0005-0000-0000-0000AD4D0000}"/>
    <cellStyle name="Normal 67 4 6" xfId="11458" xr:uid="{00000000-0005-0000-0000-0000D32C0000}"/>
    <cellStyle name="Normal 67 4 6 3" xfId="26553" xr:uid="{00000000-0005-0000-0000-0000CD670000}"/>
    <cellStyle name="Normal 67 4 7" xfId="6437" xr:uid="{00000000-0005-0000-0000-000036190000}"/>
    <cellStyle name="Normal 67 4 7 3" xfId="21536" xr:uid="{00000000-0005-0000-0000-000034540000}"/>
    <cellStyle name="Normal 67 4 9" xfId="16523" xr:uid="{00000000-0005-0000-0000-00009F400000}"/>
    <cellStyle name="Normal 67 5" xfId="1572" xr:uid="{00000000-0005-0000-0000-000034060000}"/>
    <cellStyle name="Normal 67 5 2" xfId="2413" xr:uid="{00000000-0005-0000-0000-00007D090000}"/>
    <cellStyle name="Normal 67 5 2 2" xfId="4102" xr:uid="{00000000-0005-0000-0000-000017100000}"/>
    <cellStyle name="Normal 67 5 2 2 2" xfId="14175" xr:uid="{00000000-0005-0000-0000-000070370000}"/>
    <cellStyle name="Normal 67 5 2 2 2 3" xfId="29270" xr:uid="{00000000-0005-0000-0000-00006A720000}"/>
    <cellStyle name="Normal 67 5 2 2 3" xfId="9155" xr:uid="{00000000-0005-0000-0000-0000D4230000}"/>
    <cellStyle name="Normal 67 5 2 2 3 3" xfId="24253" xr:uid="{00000000-0005-0000-0000-0000D15E0000}"/>
    <cellStyle name="Normal 67 5 2 2 5" xfId="19240" xr:uid="{00000000-0005-0000-0000-00003C4B0000}"/>
    <cellStyle name="Normal 67 5 2 3" xfId="5794" xr:uid="{00000000-0005-0000-0000-0000B3160000}"/>
    <cellStyle name="Normal 67 5 2 3 2" xfId="15846" xr:uid="{00000000-0005-0000-0000-0000F73D0000}"/>
    <cellStyle name="Normal 67 5 2 3 2 3" xfId="30941" xr:uid="{00000000-0005-0000-0000-0000F1780000}"/>
    <cellStyle name="Normal 67 5 2 3 3" xfId="10826" xr:uid="{00000000-0005-0000-0000-00005B2A0000}"/>
    <cellStyle name="Normal 67 5 2 3 3 3" xfId="25924" xr:uid="{00000000-0005-0000-0000-000058650000}"/>
    <cellStyle name="Normal 67 5 2 3 5" xfId="20911" xr:uid="{00000000-0005-0000-0000-0000C3510000}"/>
    <cellStyle name="Normal 67 5 2 4" xfId="12504" xr:uid="{00000000-0005-0000-0000-0000E9300000}"/>
    <cellStyle name="Normal 67 5 2 4 3" xfId="27599" xr:uid="{00000000-0005-0000-0000-0000E36B0000}"/>
    <cellStyle name="Normal 67 5 2 5" xfId="7483" xr:uid="{00000000-0005-0000-0000-00004C1D0000}"/>
    <cellStyle name="Normal 67 5 2 5 3" xfId="22582" xr:uid="{00000000-0005-0000-0000-00004A580000}"/>
    <cellStyle name="Normal 67 5 2 7" xfId="17569" xr:uid="{00000000-0005-0000-0000-0000B5440000}"/>
    <cellStyle name="Normal 67 5 3" xfId="3265" xr:uid="{00000000-0005-0000-0000-0000D20C0000}"/>
    <cellStyle name="Normal 67 5 3 2" xfId="13339" xr:uid="{00000000-0005-0000-0000-00002C340000}"/>
    <cellStyle name="Normal 67 5 3 2 3" xfId="28434" xr:uid="{00000000-0005-0000-0000-0000266F0000}"/>
    <cellStyle name="Normal 67 5 3 3" xfId="8319" xr:uid="{00000000-0005-0000-0000-000090200000}"/>
    <cellStyle name="Normal 67 5 3 3 3" xfId="23417" xr:uid="{00000000-0005-0000-0000-00008D5B0000}"/>
    <cellStyle name="Normal 67 5 3 5" xfId="18404" xr:uid="{00000000-0005-0000-0000-0000F8470000}"/>
    <cellStyle name="Normal 67 5 4" xfId="4958" xr:uid="{00000000-0005-0000-0000-00006F130000}"/>
    <cellStyle name="Normal 67 5 4 2" xfId="15010" xr:uid="{00000000-0005-0000-0000-0000B33A0000}"/>
    <cellStyle name="Normal 67 5 4 2 3" xfId="30105" xr:uid="{00000000-0005-0000-0000-0000AD750000}"/>
    <cellStyle name="Normal 67 5 4 3" xfId="9990" xr:uid="{00000000-0005-0000-0000-000017270000}"/>
    <cellStyle name="Normal 67 5 4 3 3" xfId="25088" xr:uid="{00000000-0005-0000-0000-000014620000}"/>
    <cellStyle name="Normal 67 5 4 5" xfId="20075" xr:uid="{00000000-0005-0000-0000-00007F4E0000}"/>
    <cellStyle name="Normal 67 5 5" xfId="11668" xr:uid="{00000000-0005-0000-0000-0000A52D0000}"/>
    <cellStyle name="Normal 67 5 5 3" xfId="26763" xr:uid="{00000000-0005-0000-0000-00009F680000}"/>
    <cellStyle name="Normal 67 5 6" xfId="6647" xr:uid="{00000000-0005-0000-0000-0000081A0000}"/>
    <cellStyle name="Normal 67 5 6 3" xfId="21746" xr:uid="{00000000-0005-0000-0000-000006550000}"/>
    <cellStyle name="Normal 67 5 8" xfId="16733" xr:uid="{00000000-0005-0000-0000-000071410000}"/>
    <cellStyle name="Normal 67 6" xfId="1993" xr:uid="{00000000-0005-0000-0000-0000D9070000}"/>
    <cellStyle name="Normal 67 6 2" xfId="3684" xr:uid="{00000000-0005-0000-0000-0000750E0000}"/>
    <cellStyle name="Normal 67 6 2 2" xfId="13757" xr:uid="{00000000-0005-0000-0000-0000CE350000}"/>
    <cellStyle name="Normal 67 6 2 2 3" xfId="28852" xr:uid="{00000000-0005-0000-0000-0000C8700000}"/>
    <cellStyle name="Normal 67 6 2 3" xfId="8737" xr:uid="{00000000-0005-0000-0000-000032220000}"/>
    <cellStyle name="Normal 67 6 2 3 3" xfId="23835" xr:uid="{00000000-0005-0000-0000-00002F5D0000}"/>
    <cellStyle name="Normal 67 6 2 5" xfId="18822" xr:uid="{00000000-0005-0000-0000-00009A490000}"/>
    <cellStyle name="Normal 67 6 3" xfId="5376" xr:uid="{00000000-0005-0000-0000-000011150000}"/>
    <cellStyle name="Normal 67 6 3 2" xfId="15428" xr:uid="{00000000-0005-0000-0000-0000553C0000}"/>
    <cellStyle name="Normal 67 6 3 2 3" xfId="30523" xr:uid="{00000000-0005-0000-0000-00004F770000}"/>
    <cellStyle name="Normal 67 6 3 3" xfId="10408" xr:uid="{00000000-0005-0000-0000-0000B9280000}"/>
    <cellStyle name="Normal 67 6 3 3 3" xfId="25506" xr:uid="{00000000-0005-0000-0000-0000B6630000}"/>
    <cellStyle name="Normal 67 6 3 5" xfId="20493" xr:uid="{00000000-0005-0000-0000-000021500000}"/>
    <cellStyle name="Normal 67 6 4" xfId="12086" xr:uid="{00000000-0005-0000-0000-0000472F0000}"/>
    <cellStyle name="Normal 67 6 4 3" xfId="27181" xr:uid="{00000000-0005-0000-0000-0000416A0000}"/>
    <cellStyle name="Normal 67 6 5" xfId="7065" xr:uid="{00000000-0005-0000-0000-0000AA1B0000}"/>
    <cellStyle name="Normal 67 6 5 3" xfId="22164" xr:uid="{00000000-0005-0000-0000-0000A8560000}"/>
    <cellStyle name="Normal 67 6 7" xfId="17151" xr:uid="{00000000-0005-0000-0000-000013430000}"/>
    <cellStyle name="Normal 67 7" xfId="2844" xr:uid="{00000000-0005-0000-0000-00002D0B0000}"/>
    <cellStyle name="Normal 67 7 2" xfId="12921" xr:uid="{00000000-0005-0000-0000-00008A320000}"/>
    <cellStyle name="Normal 67 7 2 3" xfId="28016" xr:uid="{00000000-0005-0000-0000-0000846D0000}"/>
    <cellStyle name="Normal 67 7 3" xfId="7901" xr:uid="{00000000-0005-0000-0000-0000EE1E0000}"/>
    <cellStyle name="Normal 67 7 3 3" xfId="22999" xr:uid="{00000000-0005-0000-0000-0000EB590000}"/>
    <cellStyle name="Normal 67 7 5" xfId="17986" xr:uid="{00000000-0005-0000-0000-000056460000}"/>
    <cellStyle name="Normal 67 8" xfId="4538" xr:uid="{00000000-0005-0000-0000-0000CB110000}"/>
    <cellStyle name="Normal 67 8 2" xfId="14592" xr:uid="{00000000-0005-0000-0000-000011390000}"/>
    <cellStyle name="Normal 67 8 2 3" xfId="29687" xr:uid="{00000000-0005-0000-0000-00000B740000}"/>
    <cellStyle name="Normal 67 8 3" xfId="9572" xr:uid="{00000000-0005-0000-0000-000075250000}"/>
    <cellStyle name="Normal 67 8 3 3" xfId="24670" xr:uid="{00000000-0005-0000-0000-000072600000}"/>
    <cellStyle name="Normal 67 8 5" xfId="19657" xr:uid="{00000000-0005-0000-0000-0000DD4C0000}"/>
    <cellStyle name="Normal 67 9" xfId="11248" xr:uid="{00000000-0005-0000-0000-0000012C0000}"/>
    <cellStyle name="Normal 67 9 3" xfId="26345" xr:uid="{00000000-0005-0000-0000-0000FD660000}"/>
    <cellStyle name="Normal 68" xfId="887" xr:uid="{00000000-0005-0000-0000-000086030000}"/>
    <cellStyle name="Normal 69" xfId="888" xr:uid="{00000000-0005-0000-0000-000087030000}"/>
    <cellStyle name="Normal 7" xfId="172" xr:uid="{00000000-0005-0000-0000-0000B2000000}"/>
    <cellStyle name="Normal 7 10" xfId="31367" xr:uid="{B0C9DF24-230A-410F-B620-493FD442A2FA}"/>
    <cellStyle name="Normal 7 2" xfId="890" xr:uid="{00000000-0005-0000-0000-000089030000}"/>
    <cellStyle name="Normal 7 3" xfId="891" xr:uid="{00000000-0005-0000-0000-00008A030000}"/>
    <cellStyle name="Normal 7 4" xfId="892" xr:uid="{00000000-0005-0000-0000-00008B030000}"/>
    <cellStyle name="Normal 7 5" xfId="893" xr:uid="{00000000-0005-0000-0000-00008C030000}"/>
    <cellStyle name="Normal 7 6" xfId="894" xr:uid="{00000000-0005-0000-0000-00008D030000}"/>
    <cellStyle name="Normal 7 6 10" xfId="6228" xr:uid="{00000000-0005-0000-0000-000065180000}"/>
    <cellStyle name="Normal 7 6 10 3" xfId="21329" xr:uid="{00000000-0005-0000-0000-000065530000}"/>
    <cellStyle name="Normal 7 6 12" xfId="16314" xr:uid="{00000000-0005-0000-0000-0000CE3F0000}"/>
    <cellStyle name="Normal 7 6 2" xfId="1193" xr:uid="{00000000-0005-0000-0000-0000B9040000}"/>
    <cellStyle name="Normal 7 6 2 11" xfId="16368" xr:uid="{00000000-0005-0000-0000-000004400000}"/>
    <cellStyle name="Normal 7 6 2 2" xfId="1301" xr:uid="{00000000-0005-0000-0000-000025050000}"/>
    <cellStyle name="Normal 7 6 2 2 10" xfId="16472" xr:uid="{00000000-0005-0000-0000-00006C400000}"/>
    <cellStyle name="Normal 7 6 2 2 2" xfId="1518" xr:uid="{00000000-0005-0000-0000-0000FE050000}"/>
    <cellStyle name="Normal 7 6 2 2 2 2" xfId="1939" xr:uid="{00000000-0005-0000-0000-0000A3070000}"/>
    <cellStyle name="Normal 7 6 2 2 2 2 2" xfId="2778" xr:uid="{00000000-0005-0000-0000-0000EA0A0000}"/>
    <cellStyle name="Normal 7 6 2 2 2 2 2 2" xfId="4467" xr:uid="{00000000-0005-0000-0000-000084110000}"/>
    <cellStyle name="Normal 7 6 2 2 2 2 2 2 2" xfId="14540" xr:uid="{00000000-0005-0000-0000-0000DD380000}"/>
    <cellStyle name="Normal 7 6 2 2 2 2 2 2 2 3" xfId="29635" xr:uid="{00000000-0005-0000-0000-0000D7730000}"/>
    <cellStyle name="Normal 7 6 2 2 2 2 2 2 3" xfId="9520" xr:uid="{00000000-0005-0000-0000-000041250000}"/>
    <cellStyle name="Normal 7 6 2 2 2 2 2 2 3 3" xfId="24618" xr:uid="{00000000-0005-0000-0000-00003E600000}"/>
    <cellStyle name="Normal 7 6 2 2 2 2 2 2 5" xfId="19605" xr:uid="{00000000-0005-0000-0000-0000A94C0000}"/>
    <cellStyle name="Normal 7 6 2 2 2 2 2 3" xfId="6159" xr:uid="{00000000-0005-0000-0000-000020180000}"/>
    <cellStyle name="Normal 7 6 2 2 2 2 2 3 2" xfId="16211" xr:uid="{00000000-0005-0000-0000-0000643F0000}"/>
    <cellStyle name="Normal 7 6 2 2 2 2 2 3 3" xfId="11191" xr:uid="{00000000-0005-0000-0000-0000C82B0000}"/>
    <cellStyle name="Normal 7 6 2 2 2 2 2 3 3 3" xfId="26289" xr:uid="{00000000-0005-0000-0000-0000C5660000}"/>
    <cellStyle name="Normal 7 6 2 2 2 2 2 3 5" xfId="21276" xr:uid="{00000000-0005-0000-0000-000030530000}"/>
    <cellStyle name="Normal 7 6 2 2 2 2 2 4" xfId="12869" xr:uid="{00000000-0005-0000-0000-000056320000}"/>
    <cellStyle name="Normal 7 6 2 2 2 2 2 4 3" xfId="27964" xr:uid="{00000000-0005-0000-0000-0000506D0000}"/>
    <cellStyle name="Normal 7 6 2 2 2 2 2 5" xfId="7848" xr:uid="{00000000-0005-0000-0000-0000B91E0000}"/>
    <cellStyle name="Normal 7 6 2 2 2 2 2 5 3" xfId="22947" xr:uid="{00000000-0005-0000-0000-0000B7590000}"/>
    <cellStyle name="Normal 7 6 2 2 2 2 2 7" xfId="17934" xr:uid="{00000000-0005-0000-0000-000022460000}"/>
    <cellStyle name="Normal 7 6 2 2 2 2 3" xfId="3630" xr:uid="{00000000-0005-0000-0000-00003F0E0000}"/>
    <cellStyle name="Normal 7 6 2 2 2 2 3 2" xfId="13704" xr:uid="{00000000-0005-0000-0000-000099350000}"/>
    <cellStyle name="Normal 7 6 2 2 2 2 3 2 3" xfId="28799" xr:uid="{00000000-0005-0000-0000-000093700000}"/>
    <cellStyle name="Normal 7 6 2 2 2 2 3 3" xfId="8684" xr:uid="{00000000-0005-0000-0000-0000FD210000}"/>
    <cellStyle name="Normal 7 6 2 2 2 2 3 3 3" xfId="23782" xr:uid="{00000000-0005-0000-0000-0000FA5C0000}"/>
    <cellStyle name="Normal 7 6 2 2 2 2 3 5" xfId="18769" xr:uid="{00000000-0005-0000-0000-000065490000}"/>
    <cellStyle name="Normal 7 6 2 2 2 2 4" xfId="5323" xr:uid="{00000000-0005-0000-0000-0000DC140000}"/>
    <cellStyle name="Normal 7 6 2 2 2 2 4 2" xfId="15375" xr:uid="{00000000-0005-0000-0000-0000203C0000}"/>
    <cellStyle name="Normal 7 6 2 2 2 2 4 2 3" xfId="30470" xr:uid="{00000000-0005-0000-0000-00001A770000}"/>
    <cellStyle name="Normal 7 6 2 2 2 2 4 3" xfId="10355" xr:uid="{00000000-0005-0000-0000-000084280000}"/>
    <cellStyle name="Normal 7 6 2 2 2 2 4 3 3" xfId="25453" xr:uid="{00000000-0005-0000-0000-000081630000}"/>
    <cellStyle name="Normal 7 6 2 2 2 2 4 5" xfId="20440" xr:uid="{00000000-0005-0000-0000-0000EC4F0000}"/>
    <cellStyle name="Normal 7 6 2 2 2 2 5" xfId="12033" xr:uid="{00000000-0005-0000-0000-0000122F0000}"/>
    <cellStyle name="Normal 7 6 2 2 2 2 5 3" xfId="27128" xr:uid="{00000000-0005-0000-0000-00000C6A0000}"/>
    <cellStyle name="Normal 7 6 2 2 2 2 6" xfId="7012" xr:uid="{00000000-0005-0000-0000-0000751B0000}"/>
    <cellStyle name="Normal 7 6 2 2 2 2 6 3" xfId="22111" xr:uid="{00000000-0005-0000-0000-000073560000}"/>
    <cellStyle name="Normal 7 6 2 2 2 2 8" xfId="17098" xr:uid="{00000000-0005-0000-0000-0000DE420000}"/>
    <cellStyle name="Normal 7 6 2 2 2 3" xfId="2360" xr:uid="{00000000-0005-0000-0000-000048090000}"/>
    <cellStyle name="Normal 7 6 2 2 2 3 2" xfId="4049" xr:uid="{00000000-0005-0000-0000-0000E20F0000}"/>
    <cellStyle name="Normal 7 6 2 2 2 3 2 2" xfId="14122" xr:uid="{00000000-0005-0000-0000-00003B370000}"/>
    <cellStyle name="Normal 7 6 2 2 2 3 2 2 3" xfId="29217" xr:uid="{00000000-0005-0000-0000-000035720000}"/>
    <cellStyle name="Normal 7 6 2 2 2 3 2 3" xfId="9102" xr:uid="{00000000-0005-0000-0000-00009F230000}"/>
    <cellStyle name="Normal 7 6 2 2 2 3 2 3 3" xfId="24200" xr:uid="{00000000-0005-0000-0000-00009C5E0000}"/>
    <cellStyle name="Normal 7 6 2 2 2 3 2 5" xfId="19187" xr:uid="{00000000-0005-0000-0000-0000074B0000}"/>
    <cellStyle name="Normal 7 6 2 2 2 3 3" xfId="5741" xr:uid="{00000000-0005-0000-0000-00007E160000}"/>
    <cellStyle name="Normal 7 6 2 2 2 3 3 2" xfId="15793" xr:uid="{00000000-0005-0000-0000-0000C23D0000}"/>
    <cellStyle name="Normal 7 6 2 2 2 3 3 2 3" xfId="30888" xr:uid="{00000000-0005-0000-0000-0000BC780000}"/>
    <cellStyle name="Normal 7 6 2 2 2 3 3 3" xfId="10773" xr:uid="{00000000-0005-0000-0000-0000262A0000}"/>
    <cellStyle name="Normal 7 6 2 2 2 3 3 3 3" xfId="25871" xr:uid="{00000000-0005-0000-0000-000023650000}"/>
    <cellStyle name="Normal 7 6 2 2 2 3 3 5" xfId="20858" xr:uid="{00000000-0005-0000-0000-00008E510000}"/>
    <cellStyle name="Normal 7 6 2 2 2 3 4" xfId="12451" xr:uid="{00000000-0005-0000-0000-0000B4300000}"/>
    <cellStyle name="Normal 7 6 2 2 2 3 4 3" xfId="27546" xr:uid="{00000000-0005-0000-0000-0000AE6B0000}"/>
    <cellStyle name="Normal 7 6 2 2 2 3 5" xfId="7430" xr:uid="{00000000-0005-0000-0000-0000171D0000}"/>
    <cellStyle name="Normal 7 6 2 2 2 3 5 3" xfId="22529" xr:uid="{00000000-0005-0000-0000-000015580000}"/>
    <cellStyle name="Normal 7 6 2 2 2 3 7" xfId="17516" xr:uid="{00000000-0005-0000-0000-000080440000}"/>
    <cellStyle name="Normal 7 6 2 2 2 4" xfId="3212" xr:uid="{00000000-0005-0000-0000-00009D0C0000}"/>
    <cellStyle name="Normal 7 6 2 2 2 4 2" xfId="13286" xr:uid="{00000000-0005-0000-0000-0000F7330000}"/>
    <cellStyle name="Normal 7 6 2 2 2 4 2 3" xfId="28381" xr:uid="{00000000-0005-0000-0000-0000F16E0000}"/>
    <cellStyle name="Normal 7 6 2 2 2 4 3" xfId="8266" xr:uid="{00000000-0005-0000-0000-00005B200000}"/>
    <cellStyle name="Normal 7 6 2 2 2 4 3 3" xfId="23364" xr:uid="{00000000-0005-0000-0000-0000585B0000}"/>
    <cellStyle name="Normal 7 6 2 2 2 4 5" xfId="18351" xr:uid="{00000000-0005-0000-0000-0000C3470000}"/>
    <cellStyle name="Normal 7 6 2 2 2 5" xfId="4905" xr:uid="{00000000-0005-0000-0000-00003A130000}"/>
    <cellStyle name="Normal 7 6 2 2 2 5 2" xfId="14957" xr:uid="{00000000-0005-0000-0000-00007E3A0000}"/>
    <cellStyle name="Normal 7 6 2 2 2 5 2 3" xfId="30052" xr:uid="{00000000-0005-0000-0000-000078750000}"/>
    <cellStyle name="Normal 7 6 2 2 2 5 3" xfId="9937" xr:uid="{00000000-0005-0000-0000-0000E2260000}"/>
    <cellStyle name="Normal 7 6 2 2 2 5 3 3" xfId="25035" xr:uid="{00000000-0005-0000-0000-0000DF610000}"/>
    <cellStyle name="Normal 7 6 2 2 2 5 5" xfId="20022" xr:uid="{00000000-0005-0000-0000-00004A4E0000}"/>
    <cellStyle name="Normal 7 6 2 2 2 6" xfId="11615" xr:uid="{00000000-0005-0000-0000-0000702D0000}"/>
    <cellStyle name="Normal 7 6 2 2 2 6 3" xfId="26710" xr:uid="{00000000-0005-0000-0000-00006A680000}"/>
    <cellStyle name="Normal 7 6 2 2 2 7" xfId="6594" xr:uid="{00000000-0005-0000-0000-0000D3190000}"/>
    <cellStyle name="Normal 7 6 2 2 2 7 3" xfId="21693" xr:uid="{00000000-0005-0000-0000-0000D1540000}"/>
    <cellStyle name="Normal 7 6 2 2 2 9" xfId="16680" xr:uid="{00000000-0005-0000-0000-00003C410000}"/>
    <cellStyle name="Normal 7 6 2 2 3" xfId="1731" xr:uid="{00000000-0005-0000-0000-0000D3060000}"/>
    <cellStyle name="Normal 7 6 2 2 3 2" xfId="2570" xr:uid="{00000000-0005-0000-0000-00001A0A0000}"/>
    <cellStyle name="Normal 7 6 2 2 3 2 2" xfId="4259" xr:uid="{00000000-0005-0000-0000-0000B4100000}"/>
    <cellStyle name="Normal 7 6 2 2 3 2 2 2" xfId="14332" xr:uid="{00000000-0005-0000-0000-00000D380000}"/>
    <cellStyle name="Normal 7 6 2 2 3 2 2 2 3" xfId="29427" xr:uid="{00000000-0005-0000-0000-000007730000}"/>
    <cellStyle name="Normal 7 6 2 2 3 2 2 3" xfId="9312" xr:uid="{00000000-0005-0000-0000-000071240000}"/>
    <cellStyle name="Normal 7 6 2 2 3 2 2 3 3" xfId="24410" xr:uid="{00000000-0005-0000-0000-00006E5F0000}"/>
    <cellStyle name="Normal 7 6 2 2 3 2 2 5" xfId="19397" xr:uid="{00000000-0005-0000-0000-0000D94B0000}"/>
    <cellStyle name="Normal 7 6 2 2 3 2 3" xfId="5951" xr:uid="{00000000-0005-0000-0000-000050170000}"/>
    <cellStyle name="Normal 7 6 2 2 3 2 3 2" xfId="16003" xr:uid="{00000000-0005-0000-0000-0000943E0000}"/>
    <cellStyle name="Normal 7 6 2 2 3 2 3 2 3" xfId="31098" xr:uid="{00000000-0005-0000-0000-00008E790000}"/>
    <cellStyle name="Normal 7 6 2 2 3 2 3 3" xfId="10983" xr:uid="{00000000-0005-0000-0000-0000F82A0000}"/>
    <cellStyle name="Normal 7 6 2 2 3 2 3 3 3" xfId="26081" xr:uid="{00000000-0005-0000-0000-0000F5650000}"/>
    <cellStyle name="Normal 7 6 2 2 3 2 3 5" xfId="21068" xr:uid="{00000000-0005-0000-0000-000060520000}"/>
    <cellStyle name="Normal 7 6 2 2 3 2 4" xfId="12661" xr:uid="{00000000-0005-0000-0000-000086310000}"/>
    <cellStyle name="Normal 7 6 2 2 3 2 4 3" xfId="27756" xr:uid="{00000000-0005-0000-0000-0000806C0000}"/>
    <cellStyle name="Normal 7 6 2 2 3 2 5" xfId="7640" xr:uid="{00000000-0005-0000-0000-0000E91D0000}"/>
    <cellStyle name="Normal 7 6 2 2 3 2 5 3" xfId="22739" xr:uid="{00000000-0005-0000-0000-0000E7580000}"/>
    <cellStyle name="Normal 7 6 2 2 3 2 7" xfId="17726" xr:uid="{00000000-0005-0000-0000-000052450000}"/>
    <cellStyle name="Normal 7 6 2 2 3 3" xfId="3422" xr:uid="{00000000-0005-0000-0000-00006F0D0000}"/>
    <cellStyle name="Normal 7 6 2 2 3 3 2" xfId="13496" xr:uid="{00000000-0005-0000-0000-0000C9340000}"/>
    <cellStyle name="Normal 7 6 2 2 3 3 2 3" xfId="28591" xr:uid="{00000000-0005-0000-0000-0000C36F0000}"/>
    <cellStyle name="Normal 7 6 2 2 3 3 3" xfId="8476" xr:uid="{00000000-0005-0000-0000-00002D210000}"/>
    <cellStyle name="Normal 7 6 2 2 3 3 3 3" xfId="23574" xr:uid="{00000000-0005-0000-0000-00002A5C0000}"/>
    <cellStyle name="Normal 7 6 2 2 3 3 5" xfId="18561" xr:uid="{00000000-0005-0000-0000-000095480000}"/>
    <cellStyle name="Normal 7 6 2 2 3 4" xfId="5115" xr:uid="{00000000-0005-0000-0000-00000C140000}"/>
    <cellStyle name="Normal 7 6 2 2 3 4 2" xfId="15167" xr:uid="{00000000-0005-0000-0000-0000503B0000}"/>
    <cellStyle name="Normal 7 6 2 2 3 4 2 3" xfId="30262" xr:uid="{00000000-0005-0000-0000-00004A760000}"/>
    <cellStyle name="Normal 7 6 2 2 3 4 3" xfId="10147" xr:uid="{00000000-0005-0000-0000-0000B4270000}"/>
    <cellStyle name="Normal 7 6 2 2 3 4 3 3" xfId="25245" xr:uid="{00000000-0005-0000-0000-0000B1620000}"/>
    <cellStyle name="Normal 7 6 2 2 3 4 5" xfId="20232" xr:uid="{00000000-0005-0000-0000-00001C4F0000}"/>
    <cellStyle name="Normal 7 6 2 2 3 5" xfId="11825" xr:uid="{00000000-0005-0000-0000-0000422E0000}"/>
    <cellStyle name="Normal 7 6 2 2 3 5 3" xfId="26920" xr:uid="{00000000-0005-0000-0000-00003C690000}"/>
    <cellStyle name="Normal 7 6 2 2 3 6" xfId="6804" xr:uid="{00000000-0005-0000-0000-0000A51A0000}"/>
    <cellStyle name="Normal 7 6 2 2 3 6 3" xfId="21903" xr:uid="{00000000-0005-0000-0000-0000A3550000}"/>
    <cellStyle name="Normal 7 6 2 2 3 8" xfId="16890" xr:uid="{00000000-0005-0000-0000-00000E420000}"/>
    <cellStyle name="Normal 7 6 2 2 4" xfId="2152" xr:uid="{00000000-0005-0000-0000-000078080000}"/>
    <cellStyle name="Normal 7 6 2 2 4 2" xfId="3841" xr:uid="{00000000-0005-0000-0000-0000120F0000}"/>
    <cellStyle name="Normal 7 6 2 2 4 2 2" xfId="13914" xr:uid="{00000000-0005-0000-0000-00006B360000}"/>
    <cellStyle name="Normal 7 6 2 2 4 2 2 3" xfId="29009" xr:uid="{00000000-0005-0000-0000-000065710000}"/>
    <cellStyle name="Normal 7 6 2 2 4 2 3" xfId="8894" xr:uid="{00000000-0005-0000-0000-0000CF220000}"/>
    <cellStyle name="Normal 7 6 2 2 4 2 3 3" xfId="23992" xr:uid="{00000000-0005-0000-0000-0000CC5D0000}"/>
    <cellStyle name="Normal 7 6 2 2 4 2 5" xfId="18979" xr:uid="{00000000-0005-0000-0000-0000374A0000}"/>
    <cellStyle name="Normal 7 6 2 2 4 3" xfId="5533" xr:uid="{00000000-0005-0000-0000-0000AE150000}"/>
    <cellStyle name="Normal 7 6 2 2 4 3 2" xfId="15585" xr:uid="{00000000-0005-0000-0000-0000F23C0000}"/>
    <cellStyle name="Normal 7 6 2 2 4 3 2 3" xfId="30680" xr:uid="{00000000-0005-0000-0000-0000EC770000}"/>
    <cellStyle name="Normal 7 6 2 2 4 3 3" xfId="10565" xr:uid="{00000000-0005-0000-0000-000056290000}"/>
    <cellStyle name="Normal 7 6 2 2 4 3 3 3" xfId="25663" xr:uid="{00000000-0005-0000-0000-000053640000}"/>
    <cellStyle name="Normal 7 6 2 2 4 3 5" xfId="20650" xr:uid="{00000000-0005-0000-0000-0000BE500000}"/>
    <cellStyle name="Normal 7 6 2 2 4 4" xfId="12243" xr:uid="{00000000-0005-0000-0000-0000E42F0000}"/>
    <cellStyle name="Normal 7 6 2 2 4 4 3" xfId="27338" xr:uid="{00000000-0005-0000-0000-0000DE6A0000}"/>
    <cellStyle name="Normal 7 6 2 2 4 5" xfId="7222" xr:uid="{00000000-0005-0000-0000-0000471C0000}"/>
    <cellStyle name="Normal 7 6 2 2 4 5 3" xfId="22321" xr:uid="{00000000-0005-0000-0000-000045570000}"/>
    <cellStyle name="Normal 7 6 2 2 4 7" xfId="17308" xr:uid="{00000000-0005-0000-0000-0000B0430000}"/>
    <cellStyle name="Normal 7 6 2 2 5" xfId="3004" xr:uid="{00000000-0005-0000-0000-0000CD0B0000}"/>
    <cellStyle name="Normal 7 6 2 2 5 2" xfId="13078" xr:uid="{00000000-0005-0000-0000-000027330000}"/>
    <cellStyle name="Normal 7 6 2 2 5 2 3" xfId="28173" xr:uid="{00000000-0005-0000-0000-0000216E0000}"/>
    <cellStyle name="Normal 7 6 2 2 5 3" xfId="8058" xr:uid="{00000000-0005-0000-0000-00008B1F0000}"/>
    <cellStyle name="Normal 7 6 2 2 5 3 3" xfId="23156" xr:uid="{00000000-0005-0000-0000-0000885A0000}"/>
    <cellStyle name="Normal 7 6 2 2 5 5" xfId="18143" xr:uid="{00000000-0005-0000-0000-0000F3460000}"/>
    <cellStyle name="Normal 7 6 2 2 6" xfId="4697" xr:uid="{00000000-0005-0000-0000-00006A120000}"/>
    <cellStyle name="Normal 7 6 2 2 6 2" xfId="14749" xr:uid="{00000000-0005-0000-0000-0000AE390000}"/>
    <cellStyle name="Normal 7 6 2 2 6 2 3" xfId="29844" xr:uid="{00000000-0005-0000-0000-0000A8740000}"/>
    <cellStyle name="Normal 7 6 2 2 6 3" xfId="9729" xr:uid="{00000000-0005-0000-0000-000012260000}"/>
    <cellStyle name="Normal 7 6 2 2 6 3 3" xfId="24827" xr:uid="{00000000-0005-0000-0000-00000F610000}"/>
    <cellStyle name="Normal 7 6 2 2 6 5" xfId="19814" xr:uid="{00000000-0005-0000-0000-00007A4D0000}"/>
    <cellStyle name="Normal 7 6 2 2 7" xfId="11407" xr:uid="{00000000-0005-0000-0000-0000A02C0000}"/>
    <cellStyle name="Normal 7 6 2 2 7 3" xfId="26502" xr:uid="{00000000-0005-0000-0000-00009A670000}"/>
    <cellStyle name="Normal 7 6 2 2 8" xfId="6386" xr:uid="{00000000-0005-0000-0000-000003190000}"/>
    <cellStyle name="Normal 7 6 2 2 8 3" xfId="21485" xr:uid="{00000000-0005-0000-0000-000001540000}"/>
    <cellStyle name="Normal 7 6 2 3" xfId="1414" xr:uid="{00000000-0005-0000-0000-000096050000}"/>
    <cellStyle name="Normal 7 6 2 3 2" xfId="1835" xr:uid="{00000000-0005-0000-0000-00003B070000}"/>
    <cellStyle name="Normal 7 6 2 3 2 2" xfId="2674" xr:uid="{00000000-0005-0000-0000-0000820A0000}"/>
    <cellStyle name="Normal 7 6 2 3 2 2 2" xfId="4363" xr:uid="{00000000-0005-0000-0000-00001C110000}"/>
    <cellStyle name="Normal 7 6 2 3 2 2 2 2" xfId="14436" xr:uid="{00000000-0005-0000-0000-000075380000}"/>
    <cellStyle name="Normal 7 6 2 3 2 2 2 2 3" xfId="29531" xr:uid="{00000000-0005-0000-0000-00006F730000}"/>
    <cellStyle name="Normal 7 6 2 3 2 2 2 3" xfId="9416" xr:uid="{00000000-0005-0000-0000-0000D9240000}"/>
    <cellStyle name="Normal 7 6 2 3 2 2 2 3 3" xfId="24514" xr:uid="{00000000-0005-0000-0000-0000D65F0000}"/>
    <cellStyle name="Normal 7 6 2 3 2 2 2 5" xfId="19501" xr:uid="{00000000-0005-0000-0000-0000414C0000}"/>
    <cellStyle name="Normal 7 6 2 3 2 2 3" xfId="6055" xr:uid="{00000000-0005-0000-0000-0000B8170000}"/>
    <cellStyle name="Normal 7 6 2 3 2 2 3 2" xfId="16107" xr:uid="{00000000-0005-0000-0000-0000FC3E0000}"/>
    <cellStyle name="Normal 7 6 2 3 2 2 3 2 3" xfId="31202" xr:uid="{00000000-0005-0000-0000-0000F6790000}"/>
    <cellStyle name="Normal 7 6 2 3 2 2 3 3" xfId="11087" xr:uid="{00000000-0005-0000-0000-0000602B0000}"/>
    <cellStyle name="Normal 7 6 2 3 2 2 3 3 3" xfId="26185" xr:uid="{00000000-0005-0000-0000-00005D660000}"/>
    <cellStyle name="Normal 7 6 2 3 2 2 3 5" xfId="21172" xr:uid="{00000000-0005-0000-0000-0000C8520000}"/>
    <cellStyle name="Normal 7 6 2 3 2 2 4" xfId="12765" xr:uid="{00000000-0005-0000-0000-0000EE310000}"/>
    <cellStyle name="Normal 7 6 2 3 2 2 4 3" xfId="27860" xr:uid="{00000000-0005-0000-0000-0000E86C0000}"/>
    <cellStyle name="Normal 7 6 2 3 2 2 5" xfId="7744" xr:uid="{00000000-0005-0000-0000-0000511E0000}"/>
    <cellStyle name="Normal 7 6 2 3 2 2 5 3" xfId="22843" xr:uid="{00000000-0005-0000-0000-00004F590000}"/>
    <cellStyle name="Normal 7 6 2 3 2 2 7" xfId="17830" xr:uid="{00000000-0005-0000-0000-0000BA450000}"/>
    <cellStyle name="Normal 7 6 2 3 2 3" xfId="3526" xr:uid="{00000000-0005-0000-0000-0000D70D0000}"/>
    <cellStyle name="Normal 7 6 2 3 2 3 2" xfId="13600" xr:uid="{00000000-0005-0000-0000-000031350000}"/>
    <cellStyle name="Normal 7 6 2 3 2 3 2 3" xfId="28695" xr:uid="{00000000-0005-0000-0000-00002B700000}"/>
    <cellStyle name="Normal 7 6 2 3 2 3 3" xfId="8580" xr:uid="{00000000-0005-0000-0000-000095210000}"/>
    <cellStyle name="Normal 7 6 2 3 2 3 3 3" xfId="23678" xr:uid="{00000000-0005-0000-0000-0000925C0000}"/>
    <cellStyle name="Normal 7 6 2 3 2 3 5" xfId="18665" xr:uid="{00000000-0005-0000-0000-0000FD480000}"/>
    <cellStyle name="Normal 7 6 2 3 2 4" xfId="5219" xr:uid="{00000000-0005-0000-0000-000074140000}"/>
    <cellStyle name="Normal 7 6 2 3 2 4 2" xfId="15271" xr:uid="{00000000-0005-0000-0000-0000B83B0000}"/>
    <cellStyle name="Normal 7 6 2 3 2 4 2 3" xfId="30366" xr:uid="{00000000-0005-0000-0000-0000B2760000}"/>
    <cellStyle name="Normal 7 6 2 3 2 4 3" xfId="10251" xr:uid="{00000000-0005-0000-0000-00001C280000}"/>
    <cellStyle name="Normal 7 6 2 3 2 4 3 3" xfId="25349" xr:uid="{00000000-0005-0000-0000-000019630000}"/>
    <cellStyle name="Normal 7 6 2 3 2 4 5" xfId="20336" xr:uid="{00000000-0005-0000-0000-0000844F0000}"/>
    <cellStyle name="Normal 7 6 2 3 2 5" xfId="11929" xr:uid="{00000000-0005-0000-0000-0000AA2E0000}"/>
    <cellStyle name="Normal 7 6 2 3 2 5 3" xfId="27024" xr:uid="{00000000-0005-0000-0000-0000A4690000}"/>
    <cellStyle name="Normal 7 6 2 3 2 6" xfId="6908" xr:uid="{00000000-0005-0000-0000-00000D1B0000}"/>
    <cellStyle name="Normal 7 6 2 3 2 6 3" xfId="22007" xr:uid="{00000000-0005-0000-0000-00000B560000}"/>
    <cellStyle name="Normal 7 6 2 3 2 8" xfId="16994" xr:uid="{00000000-0005-0000-0000-000076420000}"/>
    <cellStyle name="Normal 7 6 2 3 3" xfId="2256" xr:uid="{00000000-0005-0000-0000-0000E0080000}"/>
    <cellStyle name="Normal 7 6 2 3 3 2" xfId="3945" xr:uid="{00000000-0005-0000-0000-00007A0F0000}"/>
    <cellStyle name="Normal 7 6 2 3 3 2 2" xfId="14018" xr:uid="{00000000-0005-0000-0000-0000D3360000}"/>
    <cellStyle name="Normal 7 6 2 3 3 2 2 3" xfId="29113" xr:uid="{00000000-0005-0000-0000-0000CD710000}"/>
    <cellStyle name="Normal 7 6 2 3 3 2 3" xfId="8998" xr:uid="{00000000-0005-0000-0000-000037230000}"/>
    <cellStyle name="Normal 7 6 2 3 3 2 3 3" xfId="24096" xr:uid="{00000000-0005-0000-0000-0000345E0000}"/>
    <cellStyle name="Normal 7 6 2 3 3 2 5" xfId="19083" xr:uid="{00000000-0005-0000-0000-00009F4A0000}"/>
    <cellStyle name="Normal 7 6 2 3 3 3" xfId="5637" xr:uid="{00000000-0005-0000-0000-000016160000}"/>
    <cellStyle name="Normal 7 6 2 3 3 3 2" xfId="15689" xr:uid="{00000000-0005-0000-0000-00005A3D0000}"/>
    <cellStyle name="Normal 7 6 2 3 3 3 2 3" xfId="30784" xr:uid="{00000000-0005-0000-0000-000054780000}"/>
    <cellStyle name="Normal 7 6 2 3 3 3 3" xfId="10669" xr:uid="{00000000-0005-0000-0000-0000BE290000}"/>
    <cellStyle name="Normal 7 6 2 3 3 3 3 3" xfId="25767" xr:uid="{00000000-0005-0000-0000-0000BB640000}"/>
    <cellStyle name="Normal 7 6 2 3 3 3 5" xfId="20754" xr:uid="{00000000-0005-0000-0000-000026510000}"/>
    <cellStyle name="Normal 7 6 2 3 3 4" xfId="12347" xr:uid="{00000000-0005-0000-0000-00004C300000}"/>
    <cellStyle name="Normal 7 6 2 3 3 4 3" xfId="27442" xr:uid="{00000000-0005-0000-0000-0000466B0000}"/>
    <cellStyle name="Normal 7 6 2 3 3 5" xfId="7326" xr:uid="{00000000-0005-0000-0000-0000AF1C0000}"/>
    <cellStyle name="Normal 7 6 2 3 3 5 3" xfId="22425" xr:uid="{00000000-0005-0000-0000-0000AD570000}"/>
    <cellStyle name="Normal 7 6 2 3 3 7" xfId="17412" xr:uid="{00000000-0005-0000-0000-000018440000}"/>
    <cellStyle name="Normal 7 6 2 3 4" xfId="3108" xr:uid="{00000000-0005-0000-0000-0000350C0000}"/>
    <cellStyle name="Normal 7 6 2 3 4 2" xfId="13182" xr:uid="{00000000-0005-0000-0000-00008F330000}"/>
    <cellStyle name="Normal 7 6 2 3 4 2 3" xfId="28277" xr:uid="{00000000-0005-0000-0000-0000896E0000}"/>
    <cellStyle name="Normal 7 6 2 3 4 3" xfId="8162" xr:uid="{00000000-0005-0000-0000-0000F31F0000}"/>
    <cellStyle name="Normal 7 6 2 3 4 3 3" xfId="23260" xr:uid="{00000000-0005-0000-0000-0000F05A0000}"/>
    <cellStyle name="Normal 7 6 2 3 4 5" xfId="18247" xr:uid="{00000000-0005-0000-0000-00005B470000}"/>
    <cellStyle name="Normal 7 6 2 3 5" xfId="4801" xr:uid="{00000000-0005-0000-0000-0000D2120000}"/>
    <cellStyle name="Normal 7 6 2 3 5 2" xfId="14853" xr:uid="{00000000-0005-0000-0000-0000163A0000}"/>
    <cellStyle name="Normal 7 6 2 3 5 2 3" xfId="29948" xr:uid="{00000000-0005-0000-0000-000010750000}"/>
    <cellStyle name="Normal 7 6 2 3 5 3" xfId="9833" xr:uid="{00000000-0005-0000-0000-00007A260000}"/>
    <cellStyle name="Normal 7 6 2 3 5 3 3" xfId="24931" xr:uid="{00000000-0005-0000-0000-000077610000}"/>
    <cellStyle name="Normal 7 6 2 3 5 5" xfId="19918" xr:uid="{00000000-0005-0000-0000-0000E24D0000}"/>
    <cellStyle name="Normal 7 6 2 3 6" xfId="11511" xr:uid="{00000000-0005-0000-0000-0000082D0000}"/>
    <cellStyle name="Normal 7 6 2 3 6 3" xfId="26606" xr:uid="{00000000-0005-0000-0000-000002680000}"/>
    <cellStyle name="Normal 7 6 2 3 7" xfId="6490" xr:uid="{00000000-0005-0000-0000-00006B190000}"/>
    <cellStyle name="Normal 7 6 2 3 7 3" xfId="21589" xr:uid="{00000000-0005-0000-0000-000069540000}"/>
    <cellStyle name="Normal 7 6 2 3 9" xfId="16576" xr:uid="{00000000-0005-0000-0000-0000D4400000}"/>
    <cellStyle name="Normal 7 6 2 4" xfId="1627" xr:uid="{00000000-0005-0000-0000-00006B060000}"/>
    <cellStyle name="Normal 7 6 2 4 2" xfId="2466" xr:uid="{00000000-0005-0000-0000-0000B2090000}"/>
    <cellStyle name="Normal 7 6 2 4 2 2" xfId="4155" xr:uid="{00000000-0005-0000-0000-00004C100000}"/>
    <cellStyle name="Normal 7 6 2 4 2 2 2" xfId="14228" xr:uid="{00000000-0005-0000-0000-0000A5370000}"/>
    <cellStyle name="Normal 7 6 2 4 2 2 2 3" xfId="29323" xr:uid="{00000000-0005-0000-0000-00009F720000}"/>
    <cellStyle name="Normal 7 6 2 4 2 2 3" xfId="9208" xr:uid="{00000000-0005-0000-0000-000009240000}"/>
    <cellStyle name="Normal 7 6 2 4 2 2 3 3" xfId="24306" xr:uid="{00000000-0005-0000-0000-0000065F0000}"/>
    <cellStyle name="Normal 7 6 2 4 2 2 5" xfId="19293" xr:uid="{00000000-0005-0000-0000-0000714B0000}"/>
    <cellStyle name="Normal 7 6 2 4 2 3" xfId="5847" xr:uid="{00000000-0005-0000-0000-0000E8160000}"/>
    <cellStyle name="Normal 7 6 2 4 2 3 2" xfId="15899" xr:uid="{00000000-0005-0000-0000-00002C3E0000}"/>
    <cellStyle name="Normal 7 6 2 4 2 3 2 3" xfId="30994" xr:uid="{00000000-0005-0000-0000-000026790000}"/>
    <cellStyle name="Normal 7 6 2 4 2 3 3" xfId="10879" xr:uid="{00000000-0005-0000-0000-0000902A0000}"/>
    <cellStyle name="Normal 7 6 2 4 2 3 3 3" xfId="25977" xr:uid="{00000000-0005-0000-0000-00008D650000}"/>
    <cellStyle name="Normal 7 6 2 4 2 3 5" xfId="20964" xr:uid="{00000000-0005-0000-0000-0000F8510000}"/>
    <cellStyle name="Normal 7 6 2 4 2 4" xfId="12557" xr:uid="{00000000-0005-0000-0000-00001E310000}"/>
    <cellStyle name="Normal 7 6 2 4 2 4 3" xfId="27652" xr:uid="{00000000-0005-0000-0000-0000186C0000}"/>
    <cellStyle name="Normal 7 6 2 4 2 5" xfId="7536" xr:uid="{00000000-0005-0000-0000-0000811D0000}"/>
    <cellStyle name="Normal 7 6 2 4 2 5 3" xfId="22635" xr:uid="{00000000-0005-0000-0000-00007F580000}"/>
    <cellStyle name="Normal 7 6 2 4 2 7" xfId="17622" xr:uid="{00000000-0005-0000-0000-0000EA440000}"/>
    <cellStyle name="Normal 7 6 2 4 3" xfId="3318" xr:uid="{00000000-0005-0000-0000-0000070D0000}"/>
    <cellStyle name="Normal 7 6 2 4 3 2" xfId="13392" xr:uid="{00000000-0005-0000-0000-000061340000}"/>
    <cellStyle name="Normal 7 6 2 4 3 2 3" xfId="28487" xr:uid="{00000000-0005-0000-0000-00005B6F0000}"/>
    <cellStyle name="Normal 7 6 2 4 3 3" xfId="8372" xr:uid="{00000000-0005-0000-0000-0000C5200000}"/>
    <cellStyle name="Normal 7 6 2 4 3 3 3" xfId="23470" xr:uid="{00000000-0005-0000-0000-0000C25B0000}"/>
    <cellStyle name="Normal 7 6 2 4 3 5" xfId="18457" xr:uid="{00000000-0005-0000-0000-00002D480000}"/>
    <cellStyle name="Normal 7 6 2 4 4" xfId="5011" xr:uid="{00000000-0005-0000-0000-0000A4130000}"/>
    <cellStyle name="Normal 7 6 2 4 4 2" xfId="15063" xr:uid="{00000000-0005-0000-0000-0000E83A0000}"/>
    <cellStyle name="Normal 7 6 2 4 4 2 3" xfId="30158" xr:uid="{00000000-0005-0000-0000-0000E2750000}"/>
    <cellStyle name="Normal 7 6 2 4 4 3" xfId="10043" xr:uid="{00000000-0005-0000-0000-00004C270000}"/>
    <cellStyle name="Normal 7 6 2 4 4 3 3" xfId="25141" xr:uid="{00000000-0005-0000-0000-000049620000}"/>
    <cellStyle name="Normal 7 6 2 4 4 5" xfId="20128" xr:uid="{00000000-0005-0000-0000-0000B44E0000}"/>
    <cellStyle name="Normal 7 6 2 4 5" xfId="11721" xr:uid="{00000000-0005-0000-0000-0000DA2D0000}"/>
    <cellStyle name="Normal 7 6 2 4 5 3" xfId="26816" xr:uid="{00000000-0005-0000-0000-0000D4680000}"/>
    <cellStyle name="Normal 7 6 2 4 6" xfId="6700" xr:uid="{00000000-0005-0000-0000-00003D1A0000}"/>
    <cellStyle name="Normal 7 6 2 4 6 3" xfId="21799" xr:uid="{00000000-0005-0000-0000-00003B550000}"/>
    <cellStyle name="Normal 7 6 2 4 8" xfId="16786" xr:uid="{00000000-0005-0000-0000-0000A6410000}"/>
    <cellStyle name="Normal 7 6 2 5" xfId="2048" xr:uid="{00000000-0005-0000-0000-000010080000}"/>
    <cellStyle name="Normal 7 6 2 5 2" xfId="3737" xr:uid="{00000000-0005-0000-0000-0000AA0E0000}"/>
    <cellStyle name="Normal 7 6 2 5 2 2" xfId="13810" xr:uid="{00000000-0005-0000-0000-000003360000}"/>
    <cellStyle name="Normal 7 6 2 5 2 2 3" xfId="28905" xr:uid="{00000000-0005-0000-0000-0000FD700000}"/>
    <cellStyle name="Normal 7 6 2 5 2 3" xfId="8790" xr:uid="{00000000-0005-0000-0000-000067220000}"/>
    <cellStyle name="Normal 7 6 2 5 2 3 3" xfId="23888" xr:uid="{00000000-0005-0000-0000-0000645D0000}"/>
    <cellStyle name="Normal 7 6 2 5 2 5" xfId="18875" xr:uid="{00000000-0005-0000-0000-0000CF490000}"/>
    <cellStyle name="Normal 7 6 2 5 3" xfId="5429" xr:uid="{00000000-0005-0000-0000-000046150000}"/>
    <cellStyle name="Normal 7 6 2 5 3 2" xfId="15481" xr:uid="{00000000-0005-0000-0000-00008A3C0000}"/>
    <cellStyle name="Normal 7 6 2 5 3 2 3" xfId="30576" xr:uid="{00000000-0005-0000-0000-000084770000}"/>
    <cellStyle name="Normal 7 6 2 5 3 3" xfId="10461" xr:uid="{00000000-0005-0000-0000-0000EE280000}"/>
    <cellStyle name="Normal 7 6 2 5 3 3 3" xfId="25559" xr:uid="{00000000-0005-0000-0000-0000EB630000}"/>
    <cellStyle name="Normal 7 6 2 5 3 5" xfId="20546" xr:uid="{00000000-0005-0000-0000-000056500000}"/>
    <cellStyle name="Normal 7 6 2 5 4" xfId="12139" xr:uid="{00000000-0005-0000-0000-00007C2F0000}"/>
    <cellStyle name="Normal 7 6 2 5 4 3" xfId="27234" xr:uid="{00000000-0005-0000-0000-0000766A0000}"/>
    <cellStyle name="Normal 7 6 2 5 5" xfId="7118" xr:uid="{00000000-0005-0000-0000-0000DF1B0000}"/>
    <cellStyle name="Normal 7 6 2 5 5 3" xfId="22217" xr:uid="{00000000-0005-0000-0000-0000DD560000}"/>
    <cellStyle name="Normal 7 6 2 5 7" xfId="17204" xr:uid="{00000000-0005-0000-0000-000048430000}"/>
    <cellStyle name="Normal 7 6 2 6" xfId="2900" xr:uid="{00000000-0005-0000-0000-0000650B0000}"/>
    <cellStyle name="Normal 7 6 2 6 2" xfId="12974" xr:uid="{00000000-0005-0000-0000-0000BF320000}"/>
    <cellStyle name="Normal 7 6 2 6 2 3" xfId="28069" xr:uid="{00000000-0005-0000-0000-0000B96D0000}"/>
    <cellStyle name="Normal 7 6 2 6 3" xfId="7954" xr:uid="{00000000-0005-0000-0000-0000231F0000}"/>
    <cellStyle name="Normal 7 6 2 6 3 3" xfId="23052" xr:uid="{00000000-0005-0000-0000-0000205A0000}"/>
    <cellStyle name="Normal 7 6 2 6 5" xfId="18039" xr:uid="{00000000-0005-0000-0000-00008B460000}"/>
    <cellStyle name="Normal 7 6 2 7" xfId="4593" xr:uid="{00000000-0005-0000-0000-000002120000}"/>
    <cellStyle name="Normal 7 6 2 7 2" xfId="14645" xr:uid="{00000000-0005-0000-0000-000046390000}"/>
    <cellStyle name="Normal 7 6 2 7 2 3" xfId="29740" xr:uid="{00000000-0005-0000-0000-000040740000}"/>
    <cellStyle name="Normal 7 6 2 7 3" xfId="9625" xr:uid="{00000000-0005-0000-0000-0000AA250000}"/>
    <cellStyle name="Normal 7 6 2 7 3 3" xfId="24723" xr:uid="{00000000-0005-0000-0000-0000A7600000}"/>
    <cellStyle name="Normal 7 6 2 7 5" xfId="19710" xr:uid="{00000000-0005-0000-0000-0000124D0000}"/>
    <cellStyle name="Normal 7 6 2 8" xfId="11303" xr:uid="{00000000-0005-0000-0000-0000382C0000}"/>
    <cellStyle name="Normal 7 6 2 8 3" xfId="26398" xr:uid="{00000000-0005-0000-0000-000032670000}"/>
    <cellStyle name="Normal 7 6 2 9" xfId="6282" xr:uid="{00000000-0005-0000-0000-00009B180000}"/>
    <cellStyle name="Normal 7 6 2 9 3" xfId="21381" xr:uid="{00000000-0005-0000-0000-000099530000}"/>
    <cellStyle name="Normal 7 6 3" xfId="1247" xr:uid="{00000000-0005-0000-0000-0000EF040000}"/>
    <cellStyle name="Normal 7 6 3 10" xfId="16420" xr:uid="{00000000-0005-0000-0000-000038400000}"/>
    <cellStyle name="Normal 7 6 3 2" xfId="1466" xr:uid="{00000000-0005-0000-0000-0000CA050000}"/>
    <cellStyle name="Normal 7 6 3 2 2" xfId="1887" xr:uid="{00000000-0005-0000-0000-00006F070000}"/>
    <cellStyle name="Normal 7 6 3 2 2 2" xfId="2726" xr:uid="{00000000-0005-0000-0000-0000B60A0000}"/>
    <cellStyle name="Normal 7 6 3 2 2 2 2" xfId="4415" xr:uid="{00000000-0005-0000-0000-000050110000}"/>
    <cellStyle name="Normal 7 6 3 2 2 2 2 2" xfId="14488" xr:uid="{00000000-0005-0000-0000-0000A9380000}"/>
    <cellStyle name="Normal 7 6 3 2 2 2 2 2 3" xfId="29583" xr:uid="{00000000-0005-0000-0000-0000A3730000}"/>
    <cellStyle name="Normal 7 6 3 2 2 2 2 3" xfId="9468" xr:uid="{00000000-0005-0000-0000-00000D250000}"/>
    <cellStyle name="Normal 7 6 3 2 2 2 2 3 3" xfId="24566" xr:uid="{00000000-0005-0000-0000-00000A600000}"/>
    <cellStyle name="Normal 7 6 3 2 2 2 2 5" xfId="19553" xr:uid="{00000000-0005-0000-0000-0000754C0000}"/>
    <cellStyle name="Normal 7 6 3 2 2 2 3" xfId="6107" xr:uid="{00000000-0005-0000-0000-0000EC170000}"/>
    <cellStyle name="Normal 7 6 3 2 2 2 3 2" xfId="16159" xr:uid="{00000000-0005-0000-0000-0000303F0000}"/>
    <cellStyle name="Normal 7 6 3 2 2 2 3 2 3" xfId="31254" xr:uid="{00000000-0005-0000-0000-00002A7A0000}"/>
    <cellStyle name="Normal 7 6 3 2 2 2 3 3" xfId="11139" xr:uid="{00000000-0005-0000-0000-0000942B0000}"/>
    <cellStyle name="Normal 7 6 3 2 2 2 3 3 3" xfId="26237" xr:uid="{00000000-0005-0000-0000-000091660000}"/>
    <cellStyle name="Normal 7 6 3 2 2 2 3 5" xfId="21224" xr:uid="{00000000-0005-0000-0000-0000FC520000}"/>
    <cellStyle name="Normal 7 6 3 2 2 2 4" xfId="12817" xr:uid="{00000000-0005-0000-0000-000022320000}"/>
    <cellStyle name="Normal 7 6 3 2 2 2 4 3" xfId="27912" xr:uid="{00000000-0005-0000-0000-00001C6D0000}"/>
    <cellStyle name="Normal 7 6 3 2 2 2 5" xfId="7796" xr:uid="{00000000-0005-0000-0000-0000851E0000}"/>
    <cellStyle name="Normal 7 6 3 2 2 2 5 3" xfId="22895" xr:uid="{00000000-0005-0000-0000-000083590000}"/>
    <cellStyle name="Normal 7 6 3 2 2 2 7" xfId="17882" xr:uid="{00000000-0005-0000-0000-0000EE450000}"/>
    <cellStyle name="Normal 7 6 3 2 2 3" xfId="3578" xr:uid="{00000000-0005-0000-0000-00000B0E0000}"/>
    <cellStyle name="Normal 7 6 3 2 2 3 2" xfId="13652" xr:uid="{00000000-0005-0000-0000-000065350000}"/>
    <cellStyle name="Normal 7 6 3 2 2 3 2 3" xfId="28747" xr:uid="{00000000-0005-0000-0000-00005F700000}"/>
    <cellStyle name="Normal 7 6 3 2 2 3 3" xfId="8632" xr:uid="{00000000-0005-0000-0000-0000C9210000}"/>
    <cellStyle name="Normal 7 6 3 2 2 3 3 3" xfId="23730" xr:uid="{00000000-0005-0000-0000-0000C65C0000}"/>
    <cellStyle name="Normal 7 6 3 2 2 3 5" xfId="18717" xr:uid="{00000000-0005-0000-0000-000031490000}"/>
    <cellStyle name="Normal 7 6 3 2 2 4" xfId="5271" xr:uid="{00000000-0005-0000-0000-0000A8140000}"/>
    <cellStyle name="Normal 7 6 3 2 2 4 2" xfId="15323" xr:uid="{00000000-0005-0000-0000-0000EC3B0000}"/>
    <cellStyle name="Normal 7 6 3 2 2 4 2 3" xfId="30418" xr:uid="{00000000-0005-0000-0000-0000E6760000}"/>
    <cellStyle name="Normal 7 6 3 2 2 4 3" xfId="10303" xr:uid="{00000000-0005-0000-0000-000050280000}"/>
    <cellStyle name="Normal 7 6 3 2 2 4 3 3" xfId="25401" xr:uid="{00000000-0005-0000-0000-00004D630000}"/>
    <cellStyle name="Normal 7 6 3 2 2 4 5" xfId="20388" xr:uid="{00000000-0005-0000-0000-0000B84F0000}"/>
    <cellStyle name="Normal 7 6 3 2 2 5" xfId="11981" xr:uid="{00000000-0005-0000-0000-0000DE2E0000}"/>
    <cellStyle name="Normal 7 6 3 2 2 5 3" xfId="27076" xr:uid="{00000000-0005-0000-0000-0000D8690000}"/>
    <cellStyle name="Normal 7 6 3 2 2 6" xfId="6960" xr:uid="{00000000-0005-0000-0000-0000411B0000}"/>
    <cellStyle name="Normal 7 6 3 2 2 6 3" xfId="22059" xr:uid="{00000000-0005-0000-0000-00003F560000}"/>
    <cellStyle name="Normal 7 6 3 2 2 8" xfId="17046" xr:uid="{00000000-0005-0000-0000-0000AA420000}"/>
    <cellStyle name="Normal 7 6 3 2 3" xfId="2308" xr:uid="{00000000-0005-0000-0000-000014090000}"/>
    <cellStyle name="Normal 7 6 3 2 3 2" xfId="3997" xr:uid="{00000000-0005-0000-0000-0000AE0F0000}"/>
    <cellStyle name="Normal 7 6 3 2 3 2 2" xfId="14070" xr:uid="{00000000-0005-0000-0000-000007370000}"/>
    <cellStyle name="Normal 7 6 3 2 3 2 2 3" xfId="29165" xr:uid="{00000000-0005-0000-0000-000001720000}"/>
    <cellStyle name="Normal 7 6 3 2 3 2 3" xfId="9050" xr:uid="{00000000-0005-0000-0000-00006B230000}"/>
    <cellStyle name="Normal 7 6 3 2 3 2 3 3" xfId="24148" xr:uid="{00000000-0005-0000-0000-0000685E0000}"/>
    <cellStyle name="Normal 7 6 3 2 3 2 5" xfId="19135" xr:uid="{00000000-0005-0000-0000-0000D34A0000}"/>
    <cellStyle name="Normal 7 6 3 2 3 3" xfId="5689" xr:uid="{00000000-0005-0000-0000-00004A160000}"/>
    <cellStyle name="Normal 7 6 3 2 3 3 2" xfId="15741" xr:uid="{00000000-0005-0000-0000-00008E3D0000}"/>
    <cellStyle name="Normal 7 6 3 2 3 3 2 3" xfId="30836" xr:uid="{00000000-0005-0000-0000-000088780000}"/>
    <cellStyle name="Normal 7 6 3 2 3 3 3" xfId="10721" xr:uid="{00000000-0005-0000-0000-0000F2290000}"/>
    <cellStyle name="Normal 7 6 3 2 3 3 3 3" xfId="25819" xr:uid="{00000000-0005-0000-0000-0000EF640000}"/>
    <cellStyle name="Normal 7 6 3 2 3 3 5" xfId="20806" xr:uid="{00000000-0005-0000-0000-00005A510000}"/>
    <cellStyle name="Normal 7 6 3 2 3 4" xfId="12399" xr:uid="{00000000-0005-0000-0000-000080300000}"/>
    <cellStyle name="Normal 7 6 3 2 3 4 3" xfId="27494" xr:uid="{00000000-0005-0000-0000-00007A6B0000}"/>
    <cellStyle name="Normal 7 6 3 2 3 5" xfId="7378" xr:uid="{00000000-0005-0000-0000-0000E31C0000}"/>
    <cellStyle name="Normal 7 6 3 2 3 5 3" xfId="22477" xr:uid="{00000000-0005-0000-0000-0000E1570000}"/>
    <cellStyle name="Normal 7 6 3 2 3 7" xfId="17464" xr:uid="{00000000-0005-0000-0000-00004C440000}"/>
    <cellStyle name="Normal 7 6 3 2 4" xfId="3160" xr:uid="{00000000-0005-0000-0000-0000690C0000}"/>
    <cellStyle name="Normal 7 6 3 2 4 2" xfId="13234" xr:uid="{00000000-0005-0000-0000-0000C3330000}"/>
    <cellStyle name="Normal 7 6 3 2 4 2 3" xfId="28329" xr:uid="{00000000-0005-0000-0000-0000BD6E0000}"/>
    <cellStyle name="Normal 7 6 3 2 4 3" xfId="8214" xr:uid="{00000000-0005-0000-0000-000027200000}"/>
    <cellStyle name="Normal 7 6 3 2 4 3 3" xfId="23312" xr:uid="{00000000-0005-0000-0000-0000245B0000}"/>
    <cellStyle name="Normal 7 6 3 2 4 5" xfId="18299" xr:uid="{00000000-0005-0000-0000-00008F470000}"/>
    <cellStyle name="Normal 7 6 3 2 5" xfId="4853" xr:uid="{00000000-0005-0000-0000-000006130000}"/>
    <cellStyle name="Normal 7 6 3 2 5 2" xfId="14905" xr:uid="{00000000-0005-0000-0000-00004A3A0000}"/>
    <cellStyle name="Normal 7 6 3 2 5 2 3" xfId="30000" xr:uid="{00000000-0005-0000-0000-000044750000}"/>
    <cellStyle name="Normal 7 6 3 2 5 3" xfId="9885" xr:uid="{00000000-0005-0000-0000-0000AE260000}"/>
    <cellStyle name="Normal 7 6 3 2 5 3 3" xfId="24983" xr:uid="{00000000-0005-0000-0000-0000AB610000}"/>
    <cellStyle name="Normal 7 6 3 2 5 5" xfId="19970" xr:uid="{00000000-0005-0000-0000-0000164E0000}"/>
    <cellStyle name="Normal 7 6 3 2 6" xfId="11563" xr:uid="{00000000-0005-0000-0000-00003C2D0000}"/>
    <cellStyle name="Normal 7 6 3 2 6 3" xfId="26658" xr:uid="{00000000-0005-0000-0000-000036680000}"/>
    <cellStyle name="Normal 7 6 3 2 7" xfId="6542" xr:uid="{00000000-0005-0000-0000-00009F190000}"/>
    <cellStyle name="Normal 7 6 3 2 7 3" xfId="21641" xr:uid="{00000000-0005-0000-0000-00009D540000}"/>
    <cellStyle name="Normal 7 6 3 2 9" xfId="16628" xr:uid="{00000000-0005-0000-0000-000008410000}"/>
    <cellStyle name="Normal 7 6 3 3" xfId="1679" xr:uid="{00000000-0005-0000-0000-00009F060000}"/>
    <cellStyle name="Normal 7 6 3 3 2" xfId="2518" xr:uid="{00000000-0005-0000-0000-0000E6090000}"/>
    <cellStyle name="Normal 7 6 3 3 2 2" xfId="4207" xr:uid="{00000000-0005-0000-0000-000080100000}"/>
    <cellStyle name="Normal 7 6 3 3 2 2 2" xfId="14280" xr:uid="{00000000-0005-0000-0000-0000D9370000}"/>
    <cellStyle name="Normal 7 6 3 3 2 2 2 3" xfId="29375" xr:uid="{00000000-0005-0000-0000-0000D3720000}"/>
    <cellStyle name="Normal 7 6 3 3 2 2 3" xfId="9260" xr:uid="{00000000-0005-0000-0000-00003D240000}"/>
    <cellStyle name="Normal 7 6 3 3 2 2 3 3" xfId="24358" xr:uid="{00000000-0005-0000-0000-00003A5F0000}"/>
    <cellStyle name="Normal 7 6 3 3 2 2 5" xfId="19345" xr:uid="{00000000-0005-0000-0000-0000A54B0000}"/>
    <cellStyle name="Normal 7 6 3 3 2 3" xfId="5899" xr:uid="{00000000-0005-0000-0000-00001C170000}"/>
    <cellStyle name="Normal 7 6 3 3 2 3 2" xfId="15951" xr:uid="{00000000-0005-0000-0000-0000603E0000}"/>
    <cellStyle name="Normal 7 6 3 3 2 3 2 3" xfId="31046" xr:uid="{00000000-0005-0000-0000-00005A790000}"/>
    <cellStyle name="Normal 7 6 3 3 2 3 3" xfId="10931" xr:uid="{00000000-0005-0000-0000-0000C42A0000}"/>
    <cellStyle name="Normal 7 6 3 3 2 3 3 3" xfId="26029" xr:uid="{00000000-0005-0000-0000-0000C1650000}"/>
    <cellStyle name="Normal 7 6 3 3 2 3 5" xfId="21016" xr:uid="{00000000-0005-0000-0000-00002C520000}"/>
    <cellStyle name="Normal 7 6 3 3 2 4" xfId="12609" xr:uid="{00000000-0005-0000-0000-000052310000}"/>
    <cellStyle name="Normal 7 6 3 3 2 4 3" xfId="27704" xr:uid="{00000000-0005-0000-0000-00004C6C0000}"/>
    <cellStyle name="Normal 7 6 3 3 2 5" xfId="7588" xr:uid="{00000000-0005-0000-0000-0000B51D0000}"/>
    <cellStyle name="Normal 7 6 3 3 2 5 3" xfId="22687" xr:uid="{00000000-0005-0000-0000-0000B3580000}"/>
    <cellStyle name="Normal 7 6 3 3 2 7" xfId="17674" xr:uid="{00000000-0005-0000-0000-00001E450000}"/>
    <cellStyle name="Normal 7 6 3 3 3" xfId="3370" xr:uid="{00000000-0005-0000-0000-00003B0D0000}"/>
    <cellStyle name="Normal 7 6 3 3 3 2" xfId="13444" xr:uid="{00000000-0005-0000-0000-000095340000}"/>
    <cellStyle name="Normal 7 6 3 3 3 2 3" xfId="28539" xr:uid="{00000000-0005-0000-0000-00008F6F0000}"/>
    <cellStyle name="Normal 7 6 3 3 3 3" xfId="8424" xr:uid="{00000000-0005-0000-0000-0000F9200000}"/>
    <cellStyle name="Normal 7 6 3 3 3 3 3" xfId="23522" xr:uid="{00000000-0005-0000-0000-0000F65B0000}"/>
    <cellStyle name="Normal 7 6 3 3 3 5" xfId="18509" xr:uid="{00000000-0005-0000-0000-000061480000}"/>
    <cellStyle name="Normal 7 6 3 3 4" xfId="5063" xr:uid="{00000000-0005-0000-0000-0000D8130000}"/>
    <cellStyle name="Normal 7 6 3 3 4 2" xfId="15115" xr:uid="{00000000-0005-0000-0000-00001C3B0000}"/>
    <cellStyle name="Normal 7 6 3 3 4 2 3" xfId="30210" xr:uid="{00000000-0005-0000-0000-000016760000}"/>
    <cellStyle name="Normal 7 6 3 3 4 3" xfId="10095" xr:uid="{00000000-0005-0000-0000-000080270000}"/>
    <cellStyle name="Normal 7 6 3 3 4 3 3" xfId="25193" xr:uid="{00000000-0005-0000-0000-00007D620000}"/>
    <cellStyle name="Normal 7 6 3 3 4 5" xfId="20180" xr:uid="{00000000-0005-0000-0000-0000E84E0000}"/>
    <cellStyle name="Normal 7 6 3 3 5" xfId="11773" xr:uid="{00000000-0005-0000-0000-00000E2E0000}"/>
    <cellStyle name="Normal 7 6 3 3 5 3" xfId="26868" xr:uid="{00000000-0005-0000-0000-000008690000}"/>
    <cellStyle name="Normal 7 6 3 3 6" xfId="6752" xr:uid="{00000000-0005-0000-0000-0000711A0000}"/>
    <cellStyle name="Normal 7 6 3 3 6 3" xfId="21851" xr:uid="{00000000-0005-0000-0000-00006F550000}"/>
    <cellStyle name="Normal 7 6 3 3 8" xfId="16838" xr:uid="{00000000-0005-0000-0000-0000DA410000}"/>
    <cellStyle name="Normal 7 6 3 4" xfId="2100" xr:uid="{00000000-0005-0000-0000-000044080000}"/>
    <cellStyle name="Normal 7 6 3 4 2" xfId="3789" xr:uid="{00000000-0005-0000-0000-0000DE0E0000}"/>
    <cellStyle name="Normal 7 6 3 4 2 2" xfId="13862" xr:uid="{00000000-0005-0000-0000-000037360000}"/>
    <cellStyle name="Normal 7 6 3 4 2 2 3" xfId="28957" xr:uid="{00000000-0005-0000-0000-000031710000}"/>
    <cellStyle name="Normal 7 6 3 4 2 3" xfId="8842" xr:uid="{00000000-0005-0000-0000-00009B220000}"/>
    <cellStyle name="Normal 7 6 3 4 2 3 3" xfId="23940" xr:uid="{00000000-0005-0000-0000-0000985D0000}"/>
    <cellStyle name="Normal 7 6 3 4 2 5" xfId="18927" xr:uid="{00000000-0005-0000-0000-0000034A0000}"/>
    <cellStyle name="Normal 7 6 3 4 3" xfId="5481" xr:uid="{00000000-0005-0000-0000-00007A150000}"/>
    <cellStyle name="Normal 7 6 3 4 3 2" xfId="15533" xr:uid="{00000000-0005-0000-0000-0000BE3C0000}"/>
    <cellStyle name="Normal 7 6 3 4 3 2 3" xfId="30628" xr:uid="{00000000-0005-0000-0000-0000B8770000}"/>
    <cellStyle name="Normal 7 6 3 4 3 3" xfId="10513" xr:uid="{00000000-0005-0000-0000-000022290000}"/>
    <cellStyle name="Normal 7 6 3 4 3 3 3" xfId="25611" xr:uid="{00000000-0005-0000-0000-00001F640000}"/>
    <cellStyle name="Normal 7 6 3 4 3 5" xfId="20598" xr:uid="{00000000-0005-0000-0000-00008A500000}"/>
    <cellStyle name="Normal 7 6 3 4 4" xfId="12191" xr:uid="{00000000-0005-0000-0000-0000B02F0000}"/>
    <cellStyle name="Normal 7 6 3 4 4 3" xfId="27286" xr:uid="{00000000-0005-0000-0000-0000AA6A0000}"/>
    <cellStyle name="Normal 7 6 3 4 5" xfId="7170" xr:uid="{00000000-0005-0000-0000-0000131C0000}"/>
    <cellStyle name="Normal 7 6 3 4 5 3" xfId="22269" xr:uid="{00000000-0005-0000-0000-000011570000}"/>
    <cellStyle name="Normal 7 6 3 4 7" xfId="17256" xr:uid="{00000000-0005-0000-0000-00007C430000}"/>
    <cellStyle name="Normal 7 6 3 5" xfId="2952" xr:uid="{00000000-0005-0000-0000-0000990B0000}"/>
    <cellStyle name="Normal 7 6 3 5 2" xfId="13026" xr:uid="{00000000-0005-0000-0000-0000F3320000}"/>
    <cellStyle name="Normal 7 6 3 5 2 3" xfId="28121" xr:uid="{00000000-0005-0000-0000-0000ED6D0000}"/>
    <cellStyle name="Normal 7 6 3 5 3" xfId="8006" xr:uid="{00000000-0005-0000-0000-0000571F0000}"/>
    <cellStyle name="Normal 7 6 3 5 3 3" xfId="23104" xr:uid="{00000000-0005-0000-0000-0000545A0000}"/>
    <cellStyle name="Normal 7 6 3 5 5" xfId="18091" xr:uid="{00000000-0005-0000-0000-0000BF460000}"/>
    <cellStyle name="Normal 7 6 3 6" xfId="4645" xr:uid="{00000000-0005-0000-0000-000036120000}"/>
    <cellStyle name="Normal 7 6 3 6 2" xfId="14697" xr:uid="{00000000-0005-0000-0000-00007A390000}"/>
    <cellStyle name="Normal 7 6 3 6 2 3" xfId="29792" xr:uid="{00000000-0005-0000-0000-000074740000}"/>
    <cellStyle name="Normal 7 6 3 6 3" xfId="9677" xr:uid="{00000000-0005-0000-0000-0000DE250000}"/>
    <cellStyle name="Normal 7 6 3 6 3 3" xfId="24775" xr:uid="{00000000-0005-0000-0000-0000DB600000}"/>
    <cellStyle name="Normal 7 6 3 6 5" xfId="19762" xr:uid="{00000000-0005-0000-0000-0000464D0000}"/>
    <cellStyle name="Normal 7 6 3 7" xfId="11355" xr:uid="{00000000-0005-0000-0000-00006C2C0000}"/>
    <cellStyle name="Normal 7 6 3 7 3" xfId="26450" xr:uid="{00000000-0005-0000-0000-000066670000}"/>
    <cellStyle name="Normal 7 6 3 8" xfId="6334" xr:uid="{00000000-0005-0000-0000-0000CF180000}"/>
    <cellStyle name="Normal 7 6 3 8 3" xfId="21433" xr:uid="{00000000-0005-0000-0000-0000CD530000}"/>
    <cellStyle name="Normal 7 6 4" xfId="1360" xr:uid="{00000000-0005-0000-0000-000060050000}"/>
    <cellStyle name="Normal 7 6 4 2" xfId="1783" xr:uid="{00000000-0005-0000-0000-000007070000}"/>
    <cellStyle name="Normal 7 6 4 2 2" xfId="2622" xr:uid="{00000000-0005-0000-0000-00004E0A0000}"/>
    <cellStyle name="Normal 7 6 4 2 2 2" xfId="4311" xr:uid="{00000000-0005-0000-0000-0000E8100000}"/>
    <cellStyle name="Normal 7 6 4 2 2 2 2" xfId="14384" xr:uid="{00000000-0005-0000-0000-000041380000}"/>
    <cellStyle name="Normal 7 6 4 2 2 2 2 3" xfId="29479" xr:uid="{00000000-0005-0000-0000-00003B730000}"/>
    <cellStyle name="Normal 7 6 4 2 2 2 3" xfId="9364" xr:uid="{00000000-0005-0000-0000-0000A5240000}"/>
    <cellStyle name="Normal 7 6 4 2 2 2 3 3" xfId="24462" xr:uid="{00000000-0005-0000-0000-0000A25F0000}"/>
    <cellStyle name="Normal 7 6 4 2 2 2 5" xfId="19449" xr:uid="{00000000-0005-0000-0000-00000D4C0000}"/>
    <cellStyle name="Normal 7 6 4 2 2 3" xfId="6003" xr:uid="{00000000-0005-0000-0000-000084170000}"/>
    <cellStyle name="Normal 7 6 4 2 2 3 2" xfId="16055" xr:uid="{00000000-0005-0000-0000-0000C83E0000}"/>
    <cellStyle name="Normal 7 6 4 2 2 3 2 3" xfId="31150" xr:uid="{00000000-0005-0000-0000-0000C2790000}"/>
    <cellStyle name="Normal 7 6 4 2 2 3 3" xfId="11035" xr:uid="{00000000-0005-0000-0000-00002C2B0000}"/>
    <cellStyle name="Normal 7 6 4 2 2 3 3 3" xfId="26133" xr:uid="{00000000-0005-0000-0000-000029660000}"/>
    <cellStyle name="Normal 7 6 4 2 2 3 5" xfId="21120" xr:uid="{00000000-0005-0000-0000-000094520000}"/>
    <cellStyle name="Normal 7 6 4 2 2 4" xfId="12713" xr:uid="{00000000-0005-0000-0000-0000BA310000}"/>
    <cellStyle name="Normal 7 6 4 2 2 4 3" xfId="27808" xr:uid="{00000000-0005-0000-0000-0000B46C0000}"/>
    <cellStyle name="Normal 7 6 4 2 2 5" xfId="7692" xr:uid="{00000000-0005-0000-0000-00001D1E0000}"/>
    <cellStyle name="Normal 7 6 4 2 2 5 3" xfId="22791" xr:uid="{00000000-0005-0000-0000-00001B590000}"/>
    <cellStyle name="Normal 7 6 4 2 2 7" xfId="17778" xr:uid="{00000000-0005-0000-0000-000086450000}"/>
    <cellStyle name="Normal 7 6 4 2 3" xfId="3474" xr:uid="{00000000-0005-0000-0000-0000A30D0000}"/>
    <cellStyle name="Normal 7 6 4 2 3 2" xfId="13548" xr:uid="{00000000-0005-0000-0000-0000FD340000}"/>
    <cellStyle name="Normal 7 6 4 2 3 2 3" xfId="28643" xr:uid="{00000000-0005-0000-0000-0000F76F0000}"/>
    <cellStyle name="Normal 7 6 4 2 3 3" xfId="8528" xr:uid="{00000000-0005-0000-0000-000061210000}"/>
    <cellStyle name="Normal 7 6 4 2 3 3 3" xfId="23626" xr:uid="{00000000-0005-0000-0000-00005E5C0000}"/>
    <cellStyle name="Normal 7 6 4 2 3 5" xfId="18613" xr:uid="{00000000-0005-0000-0000-0000C9480000}"/>
    <cellStyle name="Normal 7 6 4 2 4" xfId="5167" xr:uid="{00000000-0005-0000-0000-000040140000}"/>
    <cellStyle name="Normal 7 6 4 2 4 2" xfId="15219" xr:uid="{00000000-0005-0000-0000-0000843B0000}"/>
    <cellStyle name="Normal 7 6 4 2 4 2 3" xfId="30314" xr:uid="{00000000-0005-0000-0000-00007E760000}"/>
    <cellStyle name="Normal 7 6 4 2 4 3" xfId="10199" xr:uid="{00000000-0005-0000-0000-0000E8270000}"/>
    <cellStyle name="Normal 7 6 4 2 4 3 3" xfId="25297" xr:uid="{00000000-0005-0000-0000-0000E5620000}"/>
    <cellStyle name="Normal 7 6 4 2 4 5" xfId="20284" xr:uid="{00000000-0005-0000-0000-0000504F0000}"/>
    <cellStyle name="Normal 7 6 4 2 5" xfId="11877" xr:uid="{00000000-0005-0000-0000-0000762E0000}"/>
    <cellStyle name="Normal 7 6 4 2 5 3" xfId="26972" xr:uid="{00000000-0005-0000-0000-000070690000}"/>
    <cellStyle name="Normal 7 6 4 2 6" xfId="6856" xr:uid="{00000000-0005-0000-0000-0000D91A0000}"/>
    <cellStyle name="Normal 7 6 4 2 6 3" xfId="21955" xr:uid="{00000000-0005-0000-0000-0000D7550000}"/>
    <cellStyle name="Normal 7 6 4 2 8" xfId="16942" xr:uid="{00000000-0005-0000-0000-000042420000}"/>
    <cellStyle name="Normal 7 6 4 3" xfId="2204" xr:uid="{00000000-0005-0000-0000-0000AC080000}"/>
    <cellStyle name="Normal 7 6 4 3 2" xfId="3893" xr:uid="{00000000-0005-0000-0000-0000460F0000}"/>
    <cellStyle name="Normal 7 6 4 3 2 2" xfId="13966" xr:uid="{00000000-0005-0000-0000-00009F360000}"/>
    <cellStyle name="Normal 7 6 4 3 2 2 3" xfId="29061" xr:uid="{00000000-0005-0000-0000-000099710000}"/>
    <cellStyle name="Normal 7 6 4 3 2 3" xfId="8946" xr:uid="{00000000-0005-0000-0000-000003230000}"/>
    <cellStyle name="Normal 7 6 4 3 2 3 3" xfId="24044" xr:uid="{00000000-0005-0000-0000-0000005E0000}"/>
    <cellStyle name="Normal 7 6 4 3 2 5" xfId="19031" xr:uid="{00000000-0005-0000-0000-00006B4A0000}"/>
    <cellStyle name="Normal 7 6 4 3 3" xfId="5585" xr:uid="{00000000-0005-0000-0000-0000E2150000}"/>
    <cellStyle name="Normal 7 6 4 3 3 2" xfId="15637" xr:uid="{00000000-0005-0000-0000-0000263D0000}"/>
    <cellStyle name="Normal 7 6 4 3 3 2 3" xfId="30732" xr:uid="{00000000-0005-0000-0000-000020780000}"/>
    <cellStyle name="Normal 7 6 4 3 3 3" xfId="10617" xr:uid="{00000000-0005-0000-0000-00008A290000}"/>
    <cellStyle name="Normal 7 6 4 3 3 3 3" xfId="25715" xr:uid="{00000000-0005-0000-0000-000087640000}"/>
    <cellStyle name="Normal 7 6 4 3 3 5" xfId="20702" xr:uid="{00000000-0005-0000-0000-0000F2500000}"/>
    <cellStyle name="Normal 7 6 4 3 4" xfId="12295" xr:uid="{00000000-0005-0000-0000-000018300000}"/>
    <cellStyle name="Normal 7 6 4 3 4 3" xfId="27390" xr:uid="{00000000-0005-0000-0000-0000126B0000}"/>
    <cellStyle name="Normal 7 6 4 3 5" xfId="7274" xr:uid="{00000000-0005-0000-0000-00007B1C0000}"/>
    <cellStyle name="Normal 7 6 4 3 5 3" xfId="22373" xr:uid="{00000000-0005-0000-0000-000079570000}"/>
    <cellStyle name="Normal 7 6 4 3 7" xfId="17360" xr:uid="{00000000-0005-0000-0000-0000E4430000}"/>
    <cellStyle name="Normal 7 6 4 4" xfId="3056" xr:uid="{00000000-0005-0000-0000-0000010C0000}"/>
    <cellStyle name="Normal 7 6 4 4 2" xfId="13130" xr:uid="{00000000-0005-0000-0000-00005B330000}"/>
    <cellStyle name="Normal 7 6 4 4 2 3" xfId="28225" xr:uid="{00000000-0005-0000-0000-0000556E0000}"/>
    <cellStyle name="Normal 7 6 4 4 3" xfId="8110" xr:uid="{00000000-0005-0000-0000-0000BF1F0000}"/>
    <cellStyle name="Normal 7 6 4 4 3 3" xfId="23208" xr:uid="{00000000-0005-0000-0000-0000BC5A0000}"/>
    <cellStyle name="Normal 7 6 4 4 5" xfId="18195" xr:uid="{00000000-0005-0000-0000-000027470000}"/>
    <cellStyle name="Normal 7 6 4 5" xfId="4749" xr:uid="{00000000-0005-0000-0000-00009E120000}"/>
    <cellStyle name="Normal 7 6 4 5 2" xfId="14801" xr:uid="{00000000-0005-0000-0000-0000E2390000}"/>
    <cellStyle name="Normal 7 6 4 5 2 3" xfId="29896" xr:uid="{00000000-0005-0000-0000-0000DC740000}"/>
    <cellStyle name="Normal 7 6 4 5 3" xfId="9781" xr:uid="{00000000-0005-0000-0000-000046260000}"/>
    <cellStyle name="Normal 7 6 4 5 3 3" xfId="24879" xr:uid="{00000000-0005-0000-0000-000043610000}"/>
    <cellStyle name="Normal 7 6 4 5 5" xfId="19866" xr:uid="{00000000-0005-0000-0000-0000AE4D0000}"/>
    <cellStyle name="Normal 7 6 4 6" xfId="11459" xr:uid="{00000000-0005-0000-0000-0000D42C0000}"/>
    <cellStyle name="Normal 7 6 4 6 3" xfId="26554" xr:uid="{00000000-0005-0000-0000-0000CE670000}"/>
    <cellStyle name="Normal 7 6 4 7" xfId="6438" xr:uid="{00000000-0005-0000-0000-000037190000}"/>
    <cellStyle name="Normal 7 6 4 7 3" xfId="21537" xr:uid="{00000000-0005-0000-0000-000035540000}"/>
    <cellStyle name="Normal 7 6 4 9" xfId="16524" xr:uid="{00000000-0005-0000-0000-0000A0400000}"/>
    <cellStyle name="Normal 7 6 5" xfId="1573" xr:uid="{00000000-0005-0000-0000-000035060000}"/>
    <cellStyle name="Normal 7 6 5 2" xfId="2414" xr:uid="{00000000-0005-0000-0000-00007E090000}"/>
    <cellStyle name="Normal 7 6 5 2 2" xfId="4103" xr:uid="{00000000-0005-0000-0000-000018100000}"/>
    <cellStyle name="Normal 7 6 5 2 2 2" xfId="14176" xr:uid="{00000000-0005-0000-0000-000071370000}"/>
    <cellStyle name="Normal 7 6 5 2 2 2 3" xfId="29271" xr:uid="{00000000-0005-0000-0000-00006B720000}"/>
    <cellStyle name="Normal 7 6 5 2 2 3" xfId="9156" xr:uid="{00000000-0005-0000-0000-0000D5230000}"/>
    <cellStyle name="Normal 7 6 5 2 2 3 3" xfId="24254" xr:uid="{00000000-0005-0000-0000-0000D25E0000}"/>
    <cellStyle name="Normal 7 6 5 2 2 5" xfId="19241" xr:uid="{00000000-0005-0000-0000-00003D4B0000}"/>
    <cellStyle name="Normal 7 6 5 2 3" xfId="5795" xr:uid="{00000000-0005-0000-0000-0000B4160000}"/>
    <cellStyle name="Normal 7 6 5 2 3 2" xfId="15847" xr:uid="{00000000-0005-0000-0000-0000F83D0000}"/>
    <cellStyle name="Normal 7 6 5 2 3 2 3" xfId="30942" xr:uid="{00000000-0005-0000-0000-0000F2780000}"/>
    <cellStyle name="Normal 7 6 5 2 3 3" xfId="10827" xr:uid="{00000000-0005-0000-0000-00005C2A0000}"/>
    <cellStyle name="Normal 7 6 5 2 3 3 3" xfId="25925" xr:uid="{00000000-0005-0000-0000-000059650000}"/>
    <cellStyle name="Normal 7 6 5 2 3 5" xfId="20912" xr:uid="{00000000-0005-0000-0000-0000C4510000}"/>
    <cellStyle name="Normal 7 6 5 2 4" xfId="12505" xr:uid="{00000000-0005-0000-0000-0000EA300000}"/>
    <cellStyle name="Normal 7 6 5 2 4 3" xfId="27600" xr:uid="{00000000-0005-0000-0000-0000E46B0000}"/>
    <cellStyle name="Normal 7 6 5 2 5" xfId="7484" xr:uid="{00000000-0005-0000-0000-00004D1D0000}"/>
    <cellStyle name="Normal 7 6 5 2 5 3" xfId="22583" xr:uid="{00000000-0005-0000-0000-00004B580000}"/>
    <cellStyle name="Normal 7 6 5 2 7" xfId="17570" xr:uid="{00000000-0005-0000-0000-0000B6440000}"/>
    <cellStyle name="Normal 7 6 5 3" xfId="3266" xr:uid="{00000000-0005-0000-0000-0000D30C0000}"/>
    <cellStyle name="Normal 7 6 5 3 2" xfId="13340" xr:uid="{00000000-0005-0000-0000-00002D340000}"/>
    <cellStyle name="Normal 7 6 5 3 2 3" xfId="28435" xr:uid="{00000000-0005-0000-0000-0000276F0000}"/>
    <cellStyle name="Normal 7 6 5 3 3" xfId="8320" xr:uid="{00000000-0005-0000-0000-000091200000}"/>
    <cellStyle name="Normal 7 6 5 3 3 3" xfId="23418" xr:uid="{00000000-0005-0000-0000-00008E5B0000}"/>
    <cellStyle name="Normal 7 6 5 3 5" xfId="18405" xr:uid="{00000000-0005-0000-0000-0000F9470000}"/>
    <cellStyle name="Normal 7 6 5 4" xfId="4959" xr:uid="{00000000-0005-0000-0000-000070130000}"/>
    <cellStyle name="Normal 7 6 5 4 2" xfId="15011" xr:uid="{00000000-0005-0000-0000-0000B43A0000}"/>
    <cellStyle name="Normal 7 6 5 4 2 3" xfId="30106" xr:uid="{00000000-0005-0000-0000-0000AE750000}"/>
    <cellStyle name="Normal 7 6 5 4 3" xfId="9991" xr:uid="{00000000-0005-0000-0000-000018270000}"/>
    <cellStyle name="Normal 7 6 5 4 3 3" xfId="25089" xr:uid="{00000000-0005-0000-0000-000015620000}"/>
    <cellStyle name="Normal 7 6 5 4 5" xfId="20076" xr:uid="{00000000-0005-0000-0000-0000804E0000}"/>
    <cellStyle name="Normal 7 6 5 5" xfId="11669" xr:uid="{00000000-0005-0000-0000-0000A62D0000}"/>
    <cellStyle name="Normal 7 6 5 5 3" xfId="26764" xr:uid="{00000000-0005-0000-0000-0000A0680000}"/>
    <cellStyle name="Normal 7 6 5 6" xfId="6648" xr:uid="{00000000-0005-0000-0000-0000091A0000}"/>
    <cellStyle name="Normal 7 6 5 6 3" xfId="21747" xr:uid="{00000000-0005-0000-0000-000007550000}"/>
    <cellStyle name="Normal 7 6 5 8" xfId="16734" xr:uid="{00000000-0005-0000-0000-000072410000}"/>
    <cellStyle name="Normal 7 6 6" xfId="1994" xr:uid="{00000000-0005-0000-0000-0000DA070000}"/>
    <cellStyle name="Normal 7 6 6 2" xfId="3685" xr:uid="{00000000-0005-0000-0000-0000760E0000}"/>
    <cellStyle name="Normal 7 6 6 2 2" xfId="13758" xr:uid="{00000000-0005-0000-0000-0000CF350000}"/>
    <cellStyle name="Normal 7 6 6 2 2 3" xfId="28853" xr:uid="{00000000-0005-0000-0000-0000C9700000}"/>
    <cellStyle name="Normal 7 6 6 2 3" xfId="8738" xr:uid="{00000000-0005-0000-0000-000033220000}"/>
    <cellStyle name="Normal 7 6 6 2 3 3" xfId="23836" xr:uid="{00000000-0005-0000-0000-0000305D0000}"/>
    <cellStyle name="Normal 7 6 6 2 5" xfId="18823" xr:uid="{00000000-0005-0000-0000-00009B490000}"/>
    <cellStyle name="Normal 7 6 6 3" xfId="5377" xr:uid="{00000000-0005-0000-0000-000012150000}"/>
    <cellStyle name="Normal 7 6 6 3 2" xfId="15429" xr:uid="{00000000-0005-0000-0000-0000563C0000}"/>
    <cellStyle name="Normal 7 6 6 3 2 3" xfId="30524" xr:uid="{00000000-0005-0000-0000-000050770000}"/>
    <cellStyle name="Normal 7 6 6 3 3" xfId="10409" xr:uid="{00000000-0005-0000-0000-0000BA280000}"/>
    <cellStyle name="Normal 7 6 6 3 3 3" xfId="25507" xr:uid="{00000000-0005-0000-0000-0000B7630000}"/>
    <cellStyle name="Normal 7 6 6 3 5" xfId="20494" xr:uid="{00000000-0005-0000-0000-000022500000}"/>
    <cellStyle name="Normal 7 6 6 4" xfId="12087" xr:uid="{00000000-0005-0000-0000-0000482F0000}"/>
    <cellStyle name="Normal 7 6 6 4 3" xfId="27182" xr:uid="{00000000-0005-0000-0000-0000426A0000}"/>
    <cellStyle name="Normal 7 6 6 5" xfId="7066" xr:uid="{00000000-0005-0000-0000-0000AB1B0000}"/>
    <cellStyle name="Normal 7 6 6 5 3" xfId="22165" xr:uid="{00000000-0005-0000-0000-0000A9560000}"/>
    <cellStyle name="Normal 7 6 6 7" xfId="17152" xr:uid="{00000000-0005-0000-0000-000014430000}"/>
    <cellStyle name="Normal 7 6 7" xfId="2845" xr:uid="{00000000-0005-0000-0000-00002E0B0000}"/>
    <cellStyle name="Normal 7 6 7 2" xfId="12922" xr:uid="{00000000-0005-0000-0000-00008B320000}"/>
    <cellStyle name="Normal 7 6 7 2 3" xfId="28017" xr:uid="{00000000-0005-0000-0000-0000856D0000}"/>
    <cellStyle name="Normal 7 6 7 3" xfId="7902" xr:uid="{00000000-0005-0000-0000-0000EF1E0000}"/>
    <cellStyle name="Normal 7 6 7 3 3" xfId="23000" xr:uid="{00000000-0005-0000-0000-0000EC590000}"/>
    <cellStyle name="Normal 7 6 7 5" xfId="17987" xr:uid="{00000000-0005-0000-0000-000057460000}"/>
    <cellStyle name="Normal 7 6 8" xfId="4539" xr:uid="{00000000-0005-0000-0000-0000CC110000}"/>
    <cellStyle name="Normal 7 6 8 2" xfId="14593" xr:uid="{00000000-0005-0000-0000-000012390000}"/>
    <cellStyle name="Normal 7 6 8 2 3" xfId="29688" xr:uid="{00000000-0005-0000-0000-00000C740000}"/>
    <cellStyle name="Normal 7 6 8 3" xfId="9573" xr:uid="{00000000-0005-0000-0000-000076250000}"/>
    <cellStyle name="Normal 7 6 8 3 3" xfId="24671" xr:uid="{00000000-0005-0000-0000-000073600000}"/>
    <cellStyle name="Normal 7 6 8 5" xfId="19658" xr:uid="{00000000-0005-0000-0000-0000DE4C0000}"/>
    <cellStyle name="Normal 7 6 9" xfId="11249" xr:uid="{00000000-0005-0000-0000-0000022C0000}"/>
    <cellStyle name="Normal 7 6 9 3" xfId="26346" xr:uid="{00000000-0005-0000-0000-0000FE660000}"/>
    <cellStyle name="Normal 7 7" xfId="895" xr:uid="{00000000-0005-0000-0000-00008E030000}"/>
    <cellStyle name="Normal 7 8" xfId="889" xr:uid="{00000000-0005-0000-0000-000088030000}"/>
    <cellStyle name="Normal 7 9" xfId="362" xr:uid="{00000000-0005-0000-0000-000074010000}"/>
    <cellStyle name="Normal 70" xfId="896" xr:uid="{00000000-0005-0000-0000-00008F030000}"/>
    <cellStyle name="Normal 71" xfId="897" xr:uid="{00000000-0005-0000-0000-000090030000}"/>
    <cellStyle name="Normal 71 10" xfId="6229" xr:uid="{00000000-0005-0000-0000-000066180000}"/>
    <cellStyle name="Normal 71 10 3" xfId="21330" xr:uid="{00000000-0005-0000-0000-000066530000}"/>
    <cellStyle name="Normal 71 12" xfId="16315" xr:uid="{00000000-0005-0000-0000-0000CF3F0000}"/>
    <cellStyle name="Normal 71 2" xfId="1194" xr:uid="{00000000-0005-0000-0000-0000BA040000}"/>
    <cellStyle name="Normal 71 2 11" xfId="16369" xr:uid="{00000000-0005-0000-0000-000005400000}"/>
    <cellStyle name="Normal 71 2 2" xfId="1302" xr:uid="{00000000-0005-0000-0000-000026050000}"/>
    <cellStyle name="Normal 71 2 2 10" xfId="16473" xr:uid="{00000000-0005-0000-0000-00006D400000}"/>
    <cellStyle name="Normal 71 2 2 2" xfId="1519" xr:uid="{00000000-0005-0000-0000-0000FF050000}"/>
    <cellStyle name="Normal 71 2 2 2 2" xfId="1940" xr:uid="{00000000-0005-0000-0000-0000A4070000}"/>
    <cellStyle name="Normal 71 2 2 2 2 2" xfId="2779" xr:uid="{00000000-0005-0000-0000-0000EB0A0000}"/>
    <cellStyle name="Normal 71 2 2 2 2 2 2" xfId="4468" xr:uid="{00000000-0005-0000-0000-000085110000}"/>
    <cellStyle name="Normal 71 2 2 2 2 2 2 2" xfId="14541" xr:uid="{00000000-0005-0000-0000-0000DE380000}"/>
    <cellStyle name="Normal 71 2 2 2 2 2 2 2 3" xfId="29636" xr:uid="{00000000-0005-0000-0000-0000D8730000}"/>
    <cellStyle name="Normal 71 2 2 2 2 2 2 3" xfId="9521" xr:uid="{00000000-0005-0000-0000-000042250000}"/>
    <cellStyle name="Normal 71 2 2 2 2 2 2 3 3" xfId="24619" xr:uid="{00000000-0005-0000-0000-00003F600000}"/>
    <cellStyle name="Normal 71 2 2 2 2 2 2 5" xfId="19606" xr:uid="{00000000-0005-0000-0000-0000AA4C0000}"/>
    <cellStyle name="Normal 71 2 2 2 2 2 3" xfId="6160" xr:uid="{00000000-0005-0000-0000-000021180000}"/>
    <cellStyle name="Normal 71 2 2 2 2 2 3 2" xfId="16212" xr:uid="{00000000-0005-0000-0000-0000653F0000}"/>
    <cellStyle name="Normal 71 2 2 2 2 2 3 3" xfId="11192" xr:uid="{00000000-0005-0000-0000-0000C92B0000}"/>
    <cellStyle name="Normal 71 2 2 2 2 2 3 3 3" xfId="26290" xr:uid="{00000000-0005-0000-0000-0000C6660000}"/>
    <cellStyle name="Normal 71 2 2 2 2 2 3 5" xfId="21277" xr:uid="{00000000-0005-0000-0000-000031530000}"/>
    <cellStyle name="Normal 71 2 2 2 2 2 4" xfId="12870" xr:uid="{00000000-0005-0000-0000-000057320000}"/>
    <cellStyle name="Normal 71 2 2 2 2 2 4 3" xfId="27965" xr:uid="{00000000-0005-0000-0000-0000516D0000}"/>
    <cellStyle name="Normal 71 2 2 2 2 2 5" xfId="7849" xr:uid="{00000000-0005-0000-0000-0000BA1E0000}"/>
    <cellStyle name="Normal 71 2 2 2 2 2 5 3" xfId="22948" xr:uid="{00000000-0005-0000-0000-0000B8590000}"/>
    <cellStyle name="Normal 71 2 2 2 2 2 7" xfId="17935" xr:uid="{00000000-0005-0000-0000-000023460000}"/>
    <cellStyle name="Normal 71 2 2 2 2 3" xfId="3631" xr:uid="{00000000-0005-0000-0000-0000400E0000}"/>
    <cellStyle name="Normal 71 2 2 2 2 3 2" xfId="13705" xr:uid="{00000000-0005-0000-0000-00009A350000}"/>
    <cellStyle name="Normal 71 2 2 2 2 3 2 3" xfId="28800" xr:uid="{00000000-0005-0000-0000-000094700000}"/>
    <cellStyle name="Normal 71 2 2 2 2 3 3" xfId="8685" xr:uid="{00000000-0005-0000-0000-0000FE210000}"/>
    <cellStyle name="Normal 71 2 2 2 2 3 3 3" xfId="23783" xr:uid="{00000000-0005-0000-0000-0000FB5C0000}"/>
    <cellStyle name="Normal 71 2 2 2 2 3 5" xfId="18770" xr:uid="{00000000-0005-0000-0000-000066490000}"/>
    <cellStyle name="Normal 71 2 2 2 2 4" xfId="5324" xr:uid="{00000000-0005-0000-0000-0000DD140000}"/>
    <cellStyle name="Normal 71 2 2 2 2 4 2" xfId="15376" xr:uid="{00000000-0005-0000-0000-0000213C0000}"/>
    <cellStyle name="Normal 71 2 2 2 2 4 2 3" xfId="30471" xr:uid="{00000000-0005-0000-0000-00001B770000}"/>
    <cellStyle name="Normal 71 2 2 2 2 4 3" xfId="10356" xr:uid="{00000000-0005-0000-0000-000085280000}"/>
    <cellStyle name="Normal 71 2 2 2 2 4 3 3" xfId="25454" xr:uid="{00000000-0005-0000-0000-000082630000}"/>
    <cellStyle name="Normal 71 2 2 2 2 4 5" xfId="20441" xr:uid="{00000000-0005-0000-0000-0000ED4F0000}"/>
    <cellStyle name="Normal 71 2 2 2 2 5" xfId="12034" xr:uid="{00000000-0005-0000-0000-0000132F0000}"/>
    <cellStyle name="Normal 71 2 2 2 2 5 3" xfId="27129" xr:uid="{00000000-0005-0000-0000-00000D6A0000}"/>
    <cellStyle name="Normal 71 2 2 2 2 6" xfId="7013" xr:uid="{00000000-0005-0000-0000-0000761B0000}"/>
    <cellStyle name="Normal 71 2 2 2 2 6 3" xfId="22112" xr:uid="{00000000-0005-0000-0000-000074560000}"/>
    <cellStyle name="Normal 71 2 2 2 2 8" xfId="17099" xr:uid="{00000000-0005-0000-0000-0000DF420000}"/>
    <cellStyle name="Normal 71 2 2 2 3" xfId="2361" xr:uid="{00000000-0005-0000-0000-000049090000}"/>
    <cellStyle name="Normal 71 2 2 2 3 2" xfId="4050" xr:uid="{00000000-0005-0000-0000-0000E30F0000}"/>
    <cellStyle name="Normal 71 2 2 2 3 2 2" xfId="14123" xr:uid="{00000000-0005-0000-0000-00003C370000}"/>
    <cellStyle name="Normal 71 2 2 2 3 2 2 3" xfId="29218" xr:uid="{00000000-0005-0000-0000-000036720000}"/>
    <cellStyle name="Normal 71 2 2 2 3 2 3" xfId="9103" xr:uid="{00000000-0005-0000-0000-0000A0230000}"/>
    <cellStyle name="Normal 71 2 2 2 3 2 3 3" xfId="24201" xr:uid="{00000000-0005-0000-0000-00009D5E0000}"/>
    <cellStyle name="Normal 71 2 2 2 3 2 5" xfId="19188" xr:uid="{00000000-0005-0000-0000-0000084B0000}"/>
    <cellStyle name="Normal 71 2 2 2 3 3" xfId="5742" xr:uid="{00000000-0005-0000-0000-00007F160000}"/>
    <cellStyle name="Normal 71 2 2 2 3 3 2" xfId="15794" xr:uid="{00000000-0005-0000-0000-0000C33D0000}"/>
    <cellStyle name="Normal 71 2 2 2 3 3 2 3" xfId="30889" xr:uid="{00000000-0005-0000-0000-0000BD780000}"/>
    <cellStyle name="Normal 71 2 2 2 3 3 3" xfId="10774" xr:uid="{00000000-0005-0000-0000-0000272A0000}"/>
    <cellStyle name="Normal 71 2 2 2 3 3 3 3" xfId="25872" xr:uid="{00000000-0005-0000-0000-000024650000}"/>
    <cellStyle name="Normal 71 2 2 2 3 3 5" xfId="20859" xr:uid="{00000000-0005-0000-0000-00008F510000}"/>
    <cellStyle name="Normal 71 2 2 2 3 4" xfId="12452" xr:uid="{00000000-0005-0000-0000-0000B5300000}"/>
    <cellStyle name="Normal 71 2 2 2 3 4 3" xfId="27547" xr:uid="{00000000-0005-0000-0000-0000AF6B0000}"/>
    <cellStyle name="Normal 71 2 2 2 3 5" xfId="7431" xr:uid="{00000000-0005-0000-0000-0000181D0000}"/>
    <cellStyle name="Normal 71 2 2 2 3 5 3" xfId="22530" xr:uid="{00000000-0005-0000-0000-000016580000}"/>
    <cellStyle name="Normal 71 2 2 2 3 7" xfId="17517" xr:uid="{00000000-0005-0000-0000-000081440000}"/>
    <cellStyle name="Normal 71 2 2 2 4" xfId="3213" xr:uid="{00000000-0005-0000-0000-00009E0C0000}"/>
    <cellStyle name="Normal 71 2 2 2 4 2" xfId="13287" xr:uid="{00000000-0005-0000-0000-0000F8330000}"/>
    <cellStyle name="Normal 71 2 2 2 4 2 3" xfId="28382" xr:uid="{00000000-0005-0000-0000-0000F26E0000}"/>
    <cellStyle name="Normal 71 2 2 2 4 3" xfId="8267" xr:uid="{00000000-0005-0000-0000-00005C200000}"/>
    <cellStyle name="Normal 71 2 2 2 4 3 3" xfId="23365" xr:uid="{00000000-0005-0000-0000-0000595B0000}"/>
    <cellStyle name="Normal 71 2 2 2 4 5" xfId="18352" xr:uid="{00000000-0005-0000-0000-0000C4470000}"/>
    <cellStyle name="Normal 71 2 2 2 5" xfId="4906" xr:uid="{00000000-0005-0000-0000-00003B130000}"/>
    <cellStyle name="Normal 71 2 2 2 5 2" xfId="14958" xr:uid="{00000000-0005-0000-0000-00007F3A0000}"/>
    <cellStyle name="Normal 71 2 2 2 5 2 3" xfId="30053" xr:uid="{00000000-0005-0000-0000-000079750000}"/>
    <cellStyle name="Normal 71 2 2 2 5 3" xfId="9938" xr:uid="{00000000-0005-0000-0000-0000E3260000}"/>
    <cellStyle name="Normal 71 2 2 2 5 3 3" xfId="25036" xr:uid="{00000000-0005-0000-0000-0000E0610000}"/>
    <cellStyle name="Normal 71 2 2 2 5 5" xfId="20023" xr:uid="{00000000-0005-0000-0000-00004B4E0000}"/>
    <cellStyle name="Normal 71 2 2 2 6" xfId="11616" xr:uid="{00000000-0005-0000-0000-0000712D0000}"/>
    <cellStyle name="Normal 71 2 2 2 6 3" xfId="26711" xr:uid="{00000000-0005-0000-0000-00006B680000}"/>
    <cellStyle name="Normal 71 2 2 2 7" xfId="6595" xr:uid="{00000000-0005-0000-0000-0000D4190000}"/>
    <cellStyle name="Normal 71 2 2 2 7 3" xfId="21694" xr:uid="{00000000-0005-0000-0000-0000D2540000}"/>
    <cellStyle name="Normal 71 2 2 2 9" xfId="16681" xr:uid="{00000000-0005-0000-0000-00003D410000}"/>
    <cellStyle name="Normal 71 2 2 3" xfId="1732" xr:uid="{00000000-0005-0000-0000-0000D4060000}"/>
    <cellStyle name="Normal 71 2 2 3 2" xfId="2571" xr:uid="{00000000-0005-0000-0000-00001B0A0000}"/>
    <cellStyle name="Normal 71 2 2 3 2 2" xfId="4260" xr:uid="{00000000-0005-0000-0000-0000B5100000}"/>
    <cellStyle name="Normal 71 2 2 3 2 2 2" xfId="14333" xr:uid="{00000000-0005-0000-0000-00000E380000}"/>
    <cellStyle name="Normal 71 2 2 3 2 2 2 3" xfId="29428" xr:uid="{00000000-0005-0000-0000-000008730000}"/>
    <cellStyle name="Normal 71 2 2 3 2 2 3" xfId="9313" xr:uid="{00000000-0005-0000-0000-000072240000}"/>
    <cellStyle name="Normal 71 2 2 3 2 2 3 3" xfId="24411" xr:uid="{00000000-0005-0000-0000-00006F5F0000}"/>
    <cellStyle name="Normal 71 2 2 3 2 2 5" xfId="19398" xr:uid="{00000000-0005-0000-0000-0000DA4B0000}"/>
    <cellStyle name="Normal 71 2 2 3 2 3" xfId="5952" xr:uid="{00000000-0005-0000-0000-000051170000}"/>
    <cellStyle name="Normal 71 2 2 3 2 3 2" xfId="16004" xr:uid="{00000000-0005-0000-0000-0000953E0000}"/>
    <cellStyle name="Normal 71 2 2 3 2 3 2 3" xfId="31099" xr:uid="{00000000-0005-0000-0000-00008F790000}"/>
    <cellStyle name="Normal 71 2 2 3 2 3 3" xfId="10984" xr:uid="{00000000-0005-0000-0000-0000F92A0000}"/>
    <cellStyle name="Normal 71 2 2 3 2 3 3 3" xfId="26082" xr:uid="{00000000-0005-0000-0000-0000F6650000}"/>
    <cellStyle name="Normal 71 2 2 3 2 3 5" xfId="21069" xr:uid="{00000000-0005-0000-0000-000061520000}"/>
    <cellStyle name="Normal 71 2 2 3 2 4" xfId="12662" xr:uid="{00000000-0005-0000-0000-000087310000}"/>
    <cellStyle name="Normal 71 2 2 3 2 4 3" xfId="27757" xr:uid="{00000000-0005-0000-0000-0000816C0000}"/>
    <cellStyle name="Normal 71 2 2 3 2 5" xfId="7641" xr:uid="{00000000-0005-0000-0000-0000EA1D0000}"/>
    <cellStyle name="Normal 71 2 2 3 2 5 3" xfId="22740" xr:uid="{00000000-0005-0000-0000-0000E8580000}"/>
    <cellStyle name="Normal 71 2 2 3 2 7" xfId="17727" xr:uid="{00000000-0005-0000-0000-000053450000}"/>
    <cellStyle name="Normal 71 2 2 3 3" xfId="3423" xr:uid="{00000000-0005-0000-0000-0000700D0000}"/>
    <cellStyle name="Normal 71 2 2 3 3 2" xfId="13497" xr:uid="{00000000-0005-0000-0000-0000CA340000}"/>
    <cellStyle name="Normal 71 2 2 3 3 2 3" xfId="28592" xr:uid="{00000000-0005-0000-0000-0000C46F0000}"/>
    <cellStyle name="Normal 71 2 2 3 3 3" xfId="8477" xr:uid="{00000000-0005-0000-0000-00002E210000}"/>
    <cellStyle name="Normal 71 2 2 3 3 3 3" xfId="23575" xr:uid="{00000000-0005-0000-0000-00002B5C0000}"/>
    <cellStyle name="Normal 71 2 2 3 3 5" xfId="18562" xr:uid="{00000000-0005-0000-0000-000096480000}"/>
    <cellStyle name="Normal 71 2 2 3 4" xfId="5116" xr:uid="{00000000-0005-0000-0000-00000D140000}"/>
    <cellStyle name="Normal 71 2 2 3 4 2" xfId="15168" xr:uid="{00000000-0005-0000-0000-0000513B0000}"/>
    <cellStyle name="Normal 71 2 2 3 4 2 3" xfId="30263" xr:uid="{00000000-0005-0000-0000-00004B760000}"/>
    <cellStyle name="Normal 71 2 2 3 4 3" xfId="10148" xr:uid="{00000000-0005-0000-0000-0000B5270000}"/>
    <cellStyle name="Normal 71 2 2 3 4 3 3" xfId="25246" xr:uid="{00000000-0005-0000-0000-0000B2620000}"/>
    <cellStyle name="Normal 71 2 2 3 4 5" xfId="20233" xr:uid="{00000000-0005-0000-0000-00001D4F0000}"/>
    <cellStyle name="Normal 71 2 2 3 5" xfId="11826" xr:uid="{00000000-0005-0000-0000-0000432E0000}"/>
    <cellStyle name="Normal 71 2 2 3 5 3" xfId="26921" xr:uid="{00000000-0005-0000-0000-00003D690000}"/>
    <cellStyle name="Normal 71 2 2 3 6" xfId="6805" xr:uid="{00000000-0005-0000-0000-0000A61A0000}"/>
    <cellStyle name="Normal 71 2 2 3 6 3" xfId="21904" xr:uid="{00000000-0005-0000-0000-0000A4550000}"/>
    <cellStyle name="Normal 71 2 2 3 8" xfId="16891" xr:uid="{00000000-0005-0000-0000-00000F420000}"/>
    <cellStyle name="Normal 71 2 2 4" xfId="2153" xr:uid="{00000000-0005-0000-0000-000079080000}"/>
    <cellStyle name="Normal 71 2 2 4 2" xfId="3842" xr:uid="{00000000-0005-0000-0000-0000130F0000}"/>
    <cellStyle name="Normal 71 2 2 4 2 2" xfId="13915" xr:uid="{00000000-0005-0000-0000-00006C360000}"/>
    <cellStyle name="Normal 71 2 2 4 2 2 3" xfId="29010" xr:uid="{00000000-0005-0000-0000-000066710000}"/>
    <cellStyle name="Normal 71 2 2 4 2 3" xfId="8895" xr:uid="{00000000-0005-0000-0000-0000D0220000}"/>
    <cellStyle name="Normal 71 2 2 4 2 3 3" xfId="23993" xr:uid="{00000000-0005-0000-0000-0000CD5D0000}"/>
    <cellStyle name="Normal 71 2 2 4 2 5" xfId="18980" xr:uid="{00000000-0005-0000-0000-0000384A0000}"/>
    <cellStyle name="Normal 71 2 2 4 3" xfId="5534" xr:uid="{00000000-0005-0000-0000-0000AF150000}"/>
    <cellStyle name="Normal 71 2 2 4 3 2" xfId="15586" xr:uid="{00000000-0005-0000-0000-0000F33C0000}"/>
    <cellStyle name="Normal 71 2 2 4 3 2 3" xfId="30681" xr:uid="{00000000-0005-0000-0000-0000ED770000}"/>
    <cellStyle name="Normal 71 2 2 4 3 3" xfId="10566" xr:uid="{00000000-0005-0000-0000-000057290000}"/>
    <cellStyle name="Normal 71 2 2 4 3 3 3" xfId="25664" xr:uid="{00000000-0005-0000-0000-000054640000}"/>
    <cellStyle name="Normal 71 2 2 4 3 5" xfId="20651" xr:uid="{00000000-0005-0000-0000-0000BF500000}"/>
    <cellStyle name="Normal 71 2 2 4 4" xfId="12244" xr:uid="{00000000-0005-0000-0000-0000E52F0000}"/>
    <cellStyle name="Normal 71 2 2 4 4 3" xfId="27339" xr:uid="{00000000-0005-0000-0000-0000DF6A0000}"/>
    <cellStyle name="Normal 71 2 2 4 5" xfId="7223" xr:uid="{00000000-0005-0000-0000-0000481C0000}"/>
    <cellStyle name="Normal 71 2 2 4 5 3" xfId="22322" xr:uid="{00000000-0005-0000-0000-000046570000}"/>
    <cellStyle name="Normal 71 2 2 4 7" xfId="17309" xr:uid="{00000000-0005-0000-0000-0000B1430000}"/>
    <cellStyle name="Normal 71 2 2 5" xfId="3005" xr:uid="{00000000-0005-0000-0000-0000CE0B0000}"/>
    <cellStyle name="Normal 71 2 2 5 2" xfId="13079" xr:uid="{00000000-0005-0000-0000-000028330000}"/>
    <cellStyle name="Normal 71 2 2 5 2 3" xfId="28174" xr:uid="{00000000-0005-0000-0000-0000226E0000}"/>
    <cellStyle name="Normal 71 2 2 5 3" xfId="8059" xr:uid="{00000000-0005-0000-0000-00008C1F0000}"/>
    <cellStyle name="Normal 71 2 2 5 3 3" xfId="23157" xr:uid="{00000000-0005-0000-0000-0000895A0000}"/>
    <cellStyle name="Normal 71 2 2 5 5" xfId="18144" xr:uid="{00000000-0005-0000-0000-0000F4460000}"/>
    <cellStyle name="Normal 71 2 2 6" xfId="4698" xr:uid="{00000000-0005-0000-0000-00006B120000}"/>
    <cellStyle name="Normal 71 2 2 6 2" xfId="14750" xr:uid="{00000000-0005-0000-0000-0000AF390000}"/>
    <cellStyle name="Normal 71 2 2 6 2 3" xfId="29845" xr:uid="{00000000-0005-0000-0000-0000A9740000}"/>
    <cellStyle name="Normal 71 2 2 6 3" xfId="9730" xr:uid="{00000000-0005-0000-0000-000013260000}"/>
    <cellStyle name="Normal 71 2 2 6 3 3" xfId="24828" xr:uid="{00000000-0005-0000-0000-000010610000}"/>
    <cellStyle name="Normal 71 2 2 6 5" xfId="19815" xr:uid="{00000000-0005-0000-0000-00007B4D0000}"/>
    <cellStyle name="Normal 71 2 2 7" xfId="11408" xr:uid="{00000000-0005-0000-0000-0000A12C0000}"/>
    <cellStyle name="Normal 71 2 2 7 3" xfId="26503" xr:uid="{00000000-0005-0000-0000-00009B670000}"/>
    <cellStyle name="Normal 71 2 2 8" xfId="6387" xr:uid="{00000000-0005-0000-0000-000004190000}"/>
    <cellStyle name="Normal 71 2 2 8 3" xfId="21486" xr:uid="{00000000-0005-0000-0000-000002540000}"/>
    <cellStyle name="Normal 71 2 3" xfId="1415" xr:uid="{00000000-0005-0000-0000-000097050000}"/>
    <cellStyle name="Normal 71 2 3 2" xfId="1836" xr:uid="{00000000-0005-0000-0000-00003C070000}"/>
    <cellStyle name="Normal 71 2 3 2 2" xfId="2675" xr:uid="{00000000-0005-0000-0000-0000830A0000}"/>
    <cellStyle name="Normal 71 2 3 2 2 2" xfId="4364" xr:uid="{00000000-0005-0000-0000-00001D110000}"/>
    <cellStyle name="Normal 71 2 3 2 2 2 2" xfId="14437" xr:uid="{00000000-0005-0000-0000-000076380000}"/>
    <cellStyle name="Normal 71 2 3 2 2 2 2 3" xfId="29532" xr:uid="{00000000-0005-0000-0000-000070730000}"/>
    <cellStyle name="Normal 71 2 3 2 2 2 3" xfId="9417" xr:uid="{00000000-0005-0000-0000-0000DA240000}"/>
    <cellStyle name="Normal 71 2 3 2 2 2 3 3" xfId="24515" xr:uid="{00000000-0005-0000-0000-0000D75F0000}"/>
    <cellStyle name="Normal 71 2 3 2 2 2 5" xfId="19502" xr:uid="{00000000-0005-0000-0000-0000424C0000}"/>
    <cellStyle name="Normal 71 2 3 2 2 3" xfId="6056" xr:uid="{00000000-0005-0000-0000-0000B9170000}"/>
    <cellStyle name="Normal 71 2 3 2 2 3 2" xfId="16108" xr:uid="{00000000-0005-0000-0000-0000FD3E0000}"/>
    <cellStyle name="Normal 71 2 3 2 2 3 2 3" xfId="31203" xr:uid="{00000000-0005-0000-0000-0000F7790000}"/>
    <cellStyle name="Normal 71 2 3 2 2 3 3" xfId="11088" xr:uid="{00000000-0005-0000-0000-0000612B0000}"/>
    <cellStyle name="Normal 71 2 3 2 2 3 3 3" xfId="26186" xr:uid="{00000000-0005-0000-0000-00005E660000}"/>
    <cellStyle name="Normal 71 2 3 2 2 3 5" xfId="21173" xr:uid="{00000000-0005-0000-0000-0000C9520000}"/>
    <cellStyle name="Normal 71 2 3 2 2 4" xfId="12766" xr:uid="{00000000-0005-0000-0000-0000EF310000}"/>
    <cellStyle name="Normal 71 2 3 2 2 4 3" xfId="27861" xr:uid="{00000000-0005-0000-0000-0000E96C0000}"/>
    <cellStyle name="Normal 71 2 3 2 2 5" xfId="7745" xr:uid="{00000000-0005-0000-0000-0000521E0000}"/>
    <cellStyle name="Normal 71 2 3 2 2 5 3" xfId="22844" xr:uid="{00000000-0005-0000-0000-000050590000}"/>
    <cellStyle name="Normal 71 2 3 2 2 7" xfId="17831" xr:uid="{00000000-0005-0000-0000-0000BB450000}"/>
    <cellStyle name="Normal 71 2 3 2 3" xfId="3527" xr:uid="{00000000-0005-0000-0000-0000D80D0000}"/>
    <cellStyle name="Normal 71 2 3 2 3 2" xfId="13601" xr:uid="{00000000-0005-0000-0000-000032350000}"/>
    <cellStyle name="Normal 71 2 3 2 3 2 3" xfId="28696" xr:uid="{00000000-0005-0000-0000-00002C700000}"/>
    <cellStyle name="Normal 71 2 3 2 3 3" xfId="8581" xr:uid="{00000000-0005-0000-0000-000096210000}"/>
    <cellStyle name="Normal 71 2 3 2 3 3 3" xfId="23679" xr:uid="{00000000-0005-0000-0000-0000935C0000}"/>
    <cellStyle name="Normal 71 2 3 2 3 5" xfId="18666" xr:uid="{00000000-0005-0000-0000-0000FE480000}"/>
    <cellStyle name="Normal 71 2 3 2 4" xfId="5220" xr:uid="{00000000-0005-0000-0000-000075140000}"/>
    <cellStyle name="Normal 71 2 3 2 4 2" xfId="15272" xr:uid="{00000000-0005-0000-0000-0000B93B0000}"/>
    <cellStyle name="Normal 71 2 3 2 4 2 3" xfId="30367" xr:uid="{00000000-0005-0000-0000-0000B3760000}"/>
    <cellStyle name="Normal 71 2 3 2 4 3" xfId="10252" xr:uid="{00000000-0005-0000-0000-00001D280000}"/>
    <cellStyle name="Normal 71 2 3 2 4 3 3" xfId="25350" xr:uid="{00000000-0005-0000-0000-00001A630000}"/>
    <cellStyle name="Normal 71 2 3 2 4 5" xfId="20337" xr:uid="{00000000-0005-0000-0000-0000854F0000}"/>
    <cellStyle name="Normal 71 2 3 2 5" xfId="11930" xr:uid="{00000000-0005-0000-0000-0000AB2E0000}"/>
    <cellStyle name="Normal 71 2 3 2 5 3" xfId="27025" xr:uid="{00000000-0005-0000-0000-0000A5690000}"/>
    <cellStyle name="Normal 71 2 3 2 6" xfId="6909" xr:uid="{00000000-0005-0000-0000-00000E1B0000}"/>
    <cellStyle name="Normal 71 2 3 2 6 3" xfId="22008" xr:uid="{00000000-0005-0000-0000-00000C560000}"/>
    <cellStyle name="Normal 71 2 3 2 8" xfId="16995" xr:uid="{00000000-0005-0000-0000-000077420000}"/>
    <cellStyle name="Normal 71 2 3 3" xfId="2257" xr:uid="{00000000-0005-0000-0000-0000E1080000}"/>
    <cellStyle name="Normal 71 2 3 3 2" xfId="3946" xr:uid="{00000000-0005-0000-0000-00007B0F0000}"/>
    <cellStyle name="Normal 71 2 3 3 2 2" xfId="14019" xr:uid="{00000000-0005-0000-0000-0000D4360000}"/>
    <cellStyle name="Normal 71 2 3 3 2 2 3" xfId="29114" xr:uid="{00000000-0005-0000-0000-0000CE710000}"/>
    <cellStyle name="Normal 71 2 3 3 2 3" xfId="8999" xr:uid="{00000000-0005-0000-0000-000038230000}"/>
    <cellStyle name="Normal 71 2 3 3 2 3 3" xfId="24097" xr:uid="{00000000-0005-0000-0000-0000355E0000}"/>
    <cellStyle name="Normal 71 2 3 3 2 5" xfId="19084" xr:uid="{00000000-0005-0000-0000-0000A04A0000}"/>
    <cellStyle name="Normal 71 2 3 3 3" xfId="5638" xr:uid="{00000000-0005-0000-0000-000017160000}"/>
    <cellStyle name="Normal 71 2 3 3 3 2" xfId="15690" xr:uid="{00000000-0005-0000-0000-00005B3D0000}"/>
    <cellStyle name="Normal 71 2 3 3 3 2 3" xfId="30785" xr:uid="{00000000-0005-0000-0000-000055780000}"/>
    <cellStyle name="Normal 71 2 3 3 3 3" xfId="10670" xr:uid="{00000000-0005-0000-0000-0000BF290000}"/>
    <cellStyle name="Normal 71 2 3 3 3 3 3" xfId="25768" xr:uid="{00000000-0005-0000-0000-0000BC640000}"/>
    <cellStyle name="Normal 71 2 3 3 3 5" xfId="20755" xr:uid="{00000000-0005-0000-0000-000027510000}"/>
    <cellStyle name="Normal 71 2 3 3 4" xfId="12348" xr:uid="{00000000-0005-0000-0000-00004D300000}"/>
    <cellStyle name="Normal 71 2 3 3 4 3" xfId="27443" xr:uid="{00000000-0005-0000-0000-0000476B0000}"/>
    <cellStyle name="Normal 71 2 3 3 5" xfId="7327" xr:uid="{00000000-0005-0000-0000-0000B01C0000}"/>
    <cellStyle name="Normal 71 2 3 3 5 3" xfId="22426" xr:uid="{00000000-0005-0000-0000-0000AE570000}"/>
    <cellStyle name="Normal 71 2 3 3 7" xfId="17413" xr:uid="{00000000-0005-0000-0000-000019440000}"/>
    <cellStyle name="Normal 71 2 3 4" xfId="3109" xr:uid="{00000000-0005-0000-0000-0000360C0000}"/>
    <cellStyle name="Normal 71 2 3 4 2" xfId="13183" xr:uid="{00000000-0005-0000-0000-000090330000}"/>
    <cellStyle name="Normal 71 2 3 4 2 3" xfId="28278" xr:uid="{00000000-0005-0000-0000-00008A6E0000}"/>
    <cellStyle name="Normal 71 2 3 4 3" xfId="8163" xr:uid="{00000000-0005-0000-0000-0000F41F0000}"/>
    <cellStyle name="Normal 71 2 3 4 3 3" xfId="23261" xr:uid="{00000000-0005-0000-0000-0000F15A0000}"/>
    <cellStyle name="Normal 71 2 3 4 5" xfId="18248" xr:uid="{00000000-0005-0000-0000-00005C470000}"/>
    <cellStyle name="Normal 71 2 3 5" xfId="4802" xr:uid="{00000000-0005-0000-0000-0000D3120000}"/>
    <cellStyle name="Normal 71 2 3 5 2" xfId="14854" xr:uid="{00000000-0005-0000-0000-0000173A0000}"/>
    <cellStyle name="Normal 71 2 3 5 2 3" xfId="29949" xr:uid="{00000000-0005-0000-0000-000011750000}"/>
    <cellStyle name="Normal 71 2 3 5 3" xfId="9834" xr:uid="{00000000-0005-0000-0000-00007B260000}"/>
    <cellStyle name="Normal 71 2 3 5 3 3" xfId="24932" xr:uid="{00000000-0005-0000-0000-000078610000}"/>
    <cellStyle name="Normal 71 2 3 5 5" xfId="19919" xr:uid="{00000000-0005-0000-0000-0000E34D0000}"/>
    <cellStyle name="Normal 71 2 3 6" xfId="11512" xr:uid="{00000000-0005-0000-0000-0000092D0000}"/>
    <cellStyle name="Normal 71 2 3 6 3" xfId="26607" xr:uid="{00000000-0005-0000-0000-000003680000}"/>
    <cellStyle name="Normal 71 2 3 7" xfId="6491" xr:uid="{00000000-0005-0000-0000-00006C190000}"/>
    <cellStyle name="Normal 71 2 3 7 3" xfId="21590" xr:uid="{00000000-0005-0000-0000-00006A540000}"/>
    <cellStyle name="Normal 71 2 3 9" xfId="16577" xr:uid="{00000000-0005-0000-0000-0000D5400000}"/>
    <cellStyle name="Normal 71 2 4" xfId="1628" xr:uid="{00000000-0005-0000-0000-00006C060000}"/>
    <cellStyle name="Normal 71 2 4 2" xfId="2467" xr:uid="{00000000-0005-0000-0000-0000B3090000}"/>
    <cellStyle name="Normal 71 2 4 2 2" xfId="4156" xr:uid="{00000000-0005-0000-0000-00004D100000}"/>
    <cellStyle name="Normal 71 2 4 2 2 2" xfId="14229" xr:uid="{00000000-0005-0000-0000-0000A6370000}"/>
    <cellStyle name="Normal 71 2 4 2 2 2 3" xfId="29324" xr:uid="{00000000-0005-0000-0000-0000A0720000}"/>
    <cellStyle name="Normal 71 2 4 2 2 3" xfId="9209" xr:uid="{00000000-0005-0000-0000-00000A240000}"/>
    <cellStyle name="Normal 71 2 4 2 2 3 3" xfId="24307" xr:uid="{00000000-0005-0000-0000-0000075F0000}"/>
    <cellStyle name="Normal 71 2 4 2 2 5" xfId="19294" xr:uid="{00000000-0005-0000-0000-0000724B0000}"/>
    <cellStyle name="Normal 71 2 4 2 3" xfId="5848" xr:uid="{00000000-0005-0000-0000-0000E9160000}"/>
    <cellStyle name="Normal 71 2 4 2 3 2" xfId="15900" xr:uid="{00000000-0005-0000-0000-00002D3E0000}"/>
    <cellStyle name="Normal 71 2 4 2 3 2 3" xfId="30995" xr:uid="{00000000-0005-0000-0000-000027790000}"/>
    <cellStyle name="Normal 71 2 4 2 3 3" xfId="10880" xr:uid="{00000000-0005-0000-0000-0000912A0000}"/>
    <cellStyle name="Normal 71 2 4 2 3 3 3" xfId="25978" xr:uid="{00000000-0005-0000-0000-00008E650000}"/>
    <cellStyle name="Normal 71 2 4 2 3 5" xfId="20965" xr:uid="{00000000-0005-0000-0000-0000F9510000}"/>
    <cellStyle name="Normal 71 2 4 2 4" xfId="12558" xr:uid="{00000000-0005-0000-0000-00001F310000}"/>
    <cellStyle name="Normal 71 2 4 2 4 3" xfId="27653" xr:uid="{00000000-0005-0000-0000-0000196C0000}"/>
    <cellStyle name="Normal 71 2 4 2 5" xfId="7537" xr:uid="{00000000-0005-0000-0000-0000821D0000}"/>
    <cellStyle name="Normal 71 2 4 2 5 3" xfId="22636" xr:uid="{00000000-0005-0000-0000-000080580000}"/>
    <cellStyle name="Normal 71 2 4 2 7" xfId="17623" xr:uid="{00000000-0005-0000-0000-0000EB440000}"/>
    <cellStyle name="Normal 71 2 4 3" xfId="3319" xr:uid="{00000000-0005-0000-0000-0000080D0000}"/>
    <cellStyle name="Normal 71 2 4 3 2" xfId="13393" xr:uid="{00000000-0005-0000-0000-000062340000}"/>
    <cellStyle name="Normal 71 2 4 3 2 3" xfId="28488" xr:uid="{00000000-0005-0000-0000-00005C6F0000}"/>
    <cellStyle name="Normal 71 2 4 3 3" xfId="8373" xr:uid="{00000000-0005-0000-0000-0000C6200000}"/>
    <cellStyle name="Normal 71 2 4 3 3 3" xfId="23471" xr:uid="{00000000-0005-0000-0000-0000C35B0000}"/>
    <cellStyle name="Normal 71 2 4 3 5" xfId="18458" xr:uid="{00000000-0005-0000-0000-00002E480000}"/>
    <cellStyle name="Normal 71 2 4 4" xfId="5012" xr:uid="{00000000-0005-0000-0000-0000A5130000}"/>
    <cellStyle name="Normal 71 2 4 4 2" xfId="15064" xr:uid="{00000000-0005-0000-0000-0000E93A0000}"/>
    <cellStyle name="Normal 71 2 4 4 2 3" xfId="30159" xr:uid="{00000000-0005-0000-0000-0000E3750000}"/>
    <cellStyle name="Normal 71 2 4 4 3" xfId="10044" xr:uid="{00000000-0005-0000-0000-00004D270000}"/>
    <cellStyle name="Normal 71 2 4 4 3 3" xfId="25142" xr:uid="{00000000-0005-0000-0000-00004A620000}"/>
    <cellStyle name="Normal 71 2 4 4 5" xfId="20129" xr:uid="{00000000-0005-0000-0000-0000B54E0000}"/>
    <cellStyle name="Normal 71 2 4 5" xfId="11722" xr:uid="{00000000-0005-0000-0000-0000DB2D0000}"/>
    <cellStyle name="Normal 71 2 4 5 3" xfId="26817" xr:uid="{00000000-0005-0000-0000-0000D5680000}"/>
    <cellStyle name="Normal 71 2 4 6" xfId="6701" xr:uid="{00000000-0005-0000-0000-00003E1A0000}"/>
    <cellStyle name="Normal 71 2 4 6 3" xfId="21800" xr:uid="{00000000-0005-0000-0000-00003C550000}"/>
    <cellStyle name="Normal 71 2 4 8" xfId="16787" xr:uid="{00000000-0005-0000-0000-0000A7410000}"/>
    <cellStyle name="Normal 71 2 5" xfId="2049" xr:uid="{00000000-0005-0000-0000-000011080000}"/>
    <cellStyle name="Normal 71 2 5 2" xfId="3738" xr:uid="{00000000-0005-0000-0000-0000AB0E0000}"/>
    <cellStyle name="Normal 71 2 5 2 2" xfId="13811" xr:uid="{00000000-0005-0000-0000-000004360000}"/>
    <cellStyle name="Normal 71 2 5 2 2 3" xfId="28906" xr:uid="{00000000-0005-0000-0000-0000FE700000}"/>
    <cellStyle name="Normal 71 2 5 2 3" xfId="8791" xr:uid="{00000000-0005-0000-0000-000068220000}"/>
    <cellStyle name="Normal 71 2 5 2 3 3" xfId="23889" xr:uid="{00000000-0005-0000-0000-0000655D0000}"/>
    <cellStyle name="Normal 71 2 5 2 5" xfId="18876" xr:uid="{00000000-0005-0000-0000-0000D0490000}"/>
    <cellStyle name="Normal 71 2 5 3" xfId="5430" xr:uid="{00000000-0005-0000-0000-000047150000}"/>
    <cellStyle name="Normal 71 2 5 3 2" xfId="15482" xr:uid="{00000000-0005-0000-0000-00008B3C0000}"/>
    <cellStyle name="Normal 71 2 5 3 2 3" xfId="30577" xr:uid="{00000000-0005-0000-0000-000085770000}"/>
    <cellStyle name="Normal 71 2 5 3 3" xfId="10462" xr:uid="{00000000-0005-0000-0000-0000EF280000}"/>
    <cellStyle name="Normal 71 2 5 3 3 3" xfId="25560" xr:uid="{00000000-0005-0000-0000-0000EC630000}"/>
    <cellStyle name="Normal 71 2 5 3 5" xfId="20547" xr:uid="{00000000-0005-0000-0000-000057500000}"/>
    <cellStyle name="Normal 71 2 5 4" xfId="12140" xr:uid="{00000000-0005-0000-0000-00007D2F0000}"/>
    <cellStyle name="Normal 71 2 5 4 3" xfId="27235" xr:uid="{00000000-0005-0000-0000-0000776A0000}"/>
    <cellStyle name="Normal 71 2 5 5" xfId="7119" xr:uid="{00000000-0005-0000-0000-0000E01B0000}"/>
    <cellStyle name="Normal 71 2 5 5 3" xfId="22218" xr:uid="{00000000-0005-0000-0000-0000DE560000}"/>
    <cellStyle name="Normal 71 2 5 7" xfId="17205" xr:uid="{00000000-0005-0000-0000-000049430000}"/>
    <cellStyle name="Normal 71 2 6" xfId="2901" xr:uid="{00000000-0005-0000-0000-0000660B0000}"/>
    <cellStyle name="Normal 71 2 6 2" xfId="12975" xr:uid="{00000000-0005-0000-0000-0000C0320000}"/>
    <cellStyle name="Normal 71 2 6 2 3" xfId="28070" xr:uid="{00000000-0005-0000-0000-0000BA6D0000}"/>
    <cellStyle name="Normal 71 2 6 3" xfId="7955" xr:uid="{00000000-0005-0000-0000-0000241F0000}"/>
    <cellStyle name="Normal 71 2 6 3 3" xfId="23053" xr:uid="{00000000-0005-0000-0000-0000215A0000}"/>
    <cellStyle name="Normal 71 2 6 5" xfId="18040" xr:uid="{00000000-0005-0000-0000-00008C460000}"/>
    <cellStyle name="Normal 71 2 7" xfId="4594" xr:uid="{00000000-0005-0000-0000-000003120000}"/>
    <cellStyle name="Normal 71 2 7 2" xfId="14646" xr:uid="{00000000-0005-0000-0000-000047390000}"/>
    <cellStyle name="Normal 71 2 7 2 3" xfId="29741" xr:uid="{00000000-0005-0000-0000-000041740000}"/>
    <cellStyle name="Normal 71 2 7 3" xfId="9626" xr:uid="{00000000-0005-0000-0000-0000AB250000}"/>
    <cellStyle name="Normal 71 2 7 3 3" xfId="24724" xr:uid="{00000000-0005-0000-0000-0000A8600000}"/>
    <cellStyle name="Normal 71 2 7 5" xfId="19711" xr:uid="{00000000-0005-0000-0000-0000134D0000}"/>
    <cellStyle name="Normal 71 2 8" xfId="11304" xr:uid="{00000000-0005-0000-0000-0000392C0000}"/>
    <cellStyle name="Normal 71 2 8 3" xfId="26399" xr:uid="{00000000-0005-0000-0000-000033670000}"/>
    <cellStyle name="Normal 71 2 9" xfId="6283" xr:uid="{00000000-0005-0000-0000-00009C180000}"/>
    <cellStyle name="Normal 71 2 9 3" xfId="21382" xr:uid="{00000000-0005-0000-0000-00009A530000}"/>
    <cellStyle name="Normal 71 3" xfId="1248" xr:uid="{00000000-0005-0000-0000-0000F0040000}"/>
    <cellStyle name="Normal 71 3 10" xfId="16421" xr:uid="{00000000-0005-0000-0000-000039400000}"/>
    <cellStyle name="Normal 71 3 2" xfId="1467" xr:uid="{00000000-0005-0000-0000-0000CB050000}"/>
    <cellStyle name="Normal 71 3 2 2" xfId="1888" xr:uid="{00000000-0005-0000-0000-000070070000}"/>
    <cellStyle name="Normal 71 3 2 2 2" xfId="2727" xr:uid="{00000000-0005-0000-0000-0000B70A0000}"/>
    <cellStyle name="Normal 71 3 2 2 2 2" xfId="4416" xr:uid="{00000000-0005-0000-0000-000051110000}"/>
    <cellStyle name="Normal 71 3 2 2 2 2 2" xfId="14489" xr:uid="{00000000-0005-0000-0000-0000AA380000}"/>
    <cellStyle name="Normal 71 3 2 2 2 2 2 3" xfId="29584" xr:uid="{00000000-0005-0000-0000-0000A4730000}"/>
    <cellStyle name="Normal 71 3 2 2 2 2 3" xfId="9469" xr:uid="{00000000-0005-0000-0000-00000E250000}"/>
    <cellStyle name="Normal 71 3 2 2 2 2 3 3" xfId="24567" xr:uid="{00000000-0005-0000-0000-00000B600000}"/>
    <cellStyle name="Normal 71 3 2 2 2 2 5" xfId="19554" xr:uid="{00000000-0005-0000-0000-0000764C0000}"/>
    <cellStyle name="Normal 71 3 2 2 2 3" xfId="6108" xr:uid="{00000000-0005-0000-0000-0000ED170000}"/>
    <cellStyle name="Normal 71 3 2 2 2 3 2" xfId="16160" xr:uid="{00000000-0005-0000-0000-0000313F0000}"/>
    <cellStyle name="Normal 71 3 2 2 2 3 2 3" xfId="31255" xr:uid="{00000000-0005-0000-0000-00002B7A0000}"/>
    <cellStyle name="Normal 71 3 2 2 2 3 3" xfId="11140" xr:uid="{00000000-0005-0000-0000-0000952B0000}"/>
    <cellStyle name="Normal 71 3 2 2 2 3 3 3" xfId="26238" xr:uid="{00000000-0005-0000-0000-000092660000}"/>
    <cellStyle name="Normal 71 3 2 2 2 3 5" xfId="21225" xr:uid="{00000000-0005-0000-0000-0000FD520000}"/>
    <cellStyle name="Normal 71 3 2 2 2 4" xfId="12818" xr:uid="{00000000-0005-0000-0000-000023320000}"/>
    <cellStyle name="Normal 71 3 2 2 2 4 3" xfId="27913" xr:uid="{00000000-0005-0000-0000-00001D6D0000}"/>
    <cellStyle name="Normal 71 3 2 2 2 5" xfId="7797" xr:uid="{00000000-0005-0000-0000-0000861E0000}"/>
    <cellStyle name="Normal 71 3 2 2 2 5 3" xfId="22896" xr:uid="{00000000-0005-0000-0000-000084590000}"/>
    <cellStyle name="Normal 71 3 2 2 2 7" xfId="17883" xr:uid="{00000000-0005-0000-0000-0000EF450000}"/>
    <cellStyle name="Normal 71 3 2 2 3" xfId="3579" xr:uid="{00000000-0005-0000-0000-00000C0E0000}"/>
    <cellStyle name="Normal 71 3 2 2 3 2" xfId="13653" xr:uid="{00000000-0005-0000-0000-000066350000}"/>
    <cellStyle name="Normal 71 3 2 2 3 2 3" xfId="28748" xr:uid="{00000000-0005-0000-0000-000060700000}"/>
    <cellStyle name="Normal 71 3 2 2 3 3" xfId="8633" xr:uid="{00000000-0005-0000-0000-0000CA210000}"/>
    <cellStyle name="Normal 71 3 2 2 3 3 3" xfId="23731" xr:uid="{00000000-0005-0000-0000-0000C75C0000}"/>
    <cellStyle name="Normal 71 3 2 2 3 5" xfId="18718" xr:uid="{00000000-0005-0000-0000-000032490000}"/>
    <cellStyle name="Normal 71 3 2 2 4" xfId="5272" xr:uid="{00000000-0005-0000-0000-0000A9140000}"/>
    <cellStyle name="Normal 71 3 2 2 4 2" xfId="15324" xr:uid="{00000000-0005-0000-0000-0000ED3B0000}"/>
    <cellStyle name="Normal 71 3 2 2 4 2 3" xfId="30419" xr:uid="{00000000-0005-0000-0000-0000E7760000}"/>
    <cellStyle name="Normal 71 3 2 2 4 3" xfId="10304" xr:uid="{00000000-0005-0000-0000-000051280000}"/>
    <cellStyle name="Normal 71 3 2 2 4 3 3" xfId="25402" xr:uid="{00000000-0005-0000-0000-00004E630000}"/>
    <cellStyle name="Normal 71 3 2 2 4 5" xfId="20389" xr:uid="{00000000-0005-0000-0000-0000B94F0000}"/>
    <cellStyle name="Normal 71 3 2 2 5" xfId="11982" xr:uid="{00000000-0005-0000-0000-0000DF2E0000}"/>
    <cellStyle name="Normal 71 3 2 2 5 3" xfId="27077" xr:uid="{00000000-0005-0000-0000-0000D9690000}"/>
    <cellStyle name="Normal 71 3 2 2 6" xfId="6961" xr:uid="{00000000-0005-0000-0000-0000421B0000}"/>
    <cellStyle name="Normal 71 3 2 2 6 3" xfId="22060" xr:uid="{00000000-0005-0000-0000-000040560000}"/>
    <cellStyle name="Normal 71 3 2 2 8" xfId="17047" xr:uid="{00000000-0005-0000-0000-0000AB420000}"/>
    <cellStyle name="Normal 71 3 2 3" xfId="2309" xr:uid="{00000000-0005-0000-0000-000015090000}"/>
    <cellStyle name="Normal 71 3 2 3 2" xfId="3998" xr:uid="{00000000-0005-0000-0000-0000AF0F0000}"/>
    <cellStyle name="Normal 71 3 2 3 2 2" xfId="14071" xr:uid="{00000000-0005-0000-0000-000008370000}"/>
    <cellStyle name="Normal 71 3 2 3 2 2 3" xfId="29166" xr:uid="{00000000-0005-0000-0000-000002720000}"/>
    <cellStyle name="Normal 71 3 2 3 2 3" xfId="9051" xr:uid="{00000000-0005-0000-0000-00006C230000}"/>
    <cellStyle name="Normal 71 3 2 3 2 3 3" xfId="24149" xr:uid="{00000000-0005-0000-0000-0000695E0000}"/>
    <cellStyle name="Normal 71 3 2 3 2 5" xfId="19136" xr:uid="{00000000-0005-0000-0000-0000D44A0000}"/>
    <cellStyle name="Normal 71 3 2 3 3" xfId="5690" xr:uid="{00000000-0005-0000-0000-00004B160000}"/>
    <cellStyle name="Normal 71 3 2 3 3 2" xfId="15742" xr:uid="{00000000-0005-0000-0000-00008F3D0000}"/>
    <cellStyle name="Normal 71 3 2 3 3 2 3" xfId="30837" xr:uid="{00000000-0005-0000-0000-000089780000}"/>
    <cellStyle name="Normal 71 3 2 3 3 3" xfId="10722" xr:uid="{00000000-0005-0000-0000-0000F3290000}"/>
    <cellStyle name="Normal 71 3 2 3 3 3 3" xfId="25820" xr:uid="{00000000-0005-0000-0000-0000F0640000}"/>
    <cellStyle name="Normal 71 3 2 3 3 5" xfId="20807" xr:uid="{00000000-0005-0000-0000-00005B510000}"/>
    <cellStyle name="Normal 71 3 2 3 4" xfId="12400" xr:uid="{00000000-0005-0000-0000-000081300000}"/>
    <cellStyle name="Normal 71 3 2 3 4 3" xfId="27495" xr:uid="{00000000-0005-0000-0000-00007B6B0000}"/>
    <cellStyle name="Normal 71 3 2 3 5" xfId="7379" xr:uid="{00000000-0005-0000-0000-0000E41C0000}"/>
    <cellStyle name="Normal 71 3 2 3 5 3" xfId="22478" xr:uid="{00000000-0005-0000-0000-0000E2570000}"/>
    <cellStyle name="Normal 71 3 2 3 7" xfId="17465" xr:uid="{00000000-0005-0000-0000-00004D440000}"/>
    <cellStyle name="Normal 71 3 2 4" xfId="3161" xr:uid="{00000000-0005-0000-0000-00006A0C0000}"/>
    <cellStyle name="Normal 71 3 2 4 2" xfId="13235" xr:uid="{00000000-0005-0000-0000-0000C4330000}"/>
    <cellStyle name="Normal 71 3 2 4 2 3" xfId="28330" xr:uid="{00000000-0005-0000-0000-0000BE6E0000}"/>
    <cellStyle name="Normal 71 3 2 4 3" xfId="8215" xr:uid="{00000000-0005-0000-0000-000028200000}"/>
    <cellStyle name="Normal 71 3 2 4 3 3" xfId="23313" xr:uid="{00000000-0005-0000-0000-0000255B0000}"/>
    <cellStyle name="Normal 71 3 2 4 5" xfId="18300" xr:uid="{00000000-0005-0000-0000-000090470000}"/>
    <cellStyle name="Normal 71 3 2 5" xfId="4854" xr:uid="{00000000-0005-0000-0000-000007130000}"/>
    <cellStyle name="Normal 71 3 2 5 2" xfId="14906" xr:uid="{00000000-0005-0000-0000-00004B3A0000}"/>
    <cellStyle name="Normal 71 3 2 5 2 3" xfId="30001" xr:uid="{00000000-0005-0000-0000-000045750000}"/>
    <cellStyle name="Normal 71 3 2 5 3" xfId="9886" xr:uid="{00000000-0005-0000-0000-0000AF260000}"/>
    <cellStyle name="Normal 71 3 2 5 3 3" xfId="24984" xr:uid="{00000000-0005-0000-0000-0000AC610000}"/>
    <cellStyle name="Normal 71 3 2 5 5" xfId="19971" xr:uid="{00000000-0005-0000-0000-0000174E0000}"/>
    <cellStyle name="Normal 71 3 2 6" xfId="11564" xr:uid="{00000000-0005-0000-0000-00003D2D0000}"/>
    <cellStyle name="Normal 71 3 2 6 3" xfId="26659" xr:uid="{00000000-0005-0000-0000-000037680000}"/>
    <cellStyle name="Normal 71 3 2 7" xfId="6543" xr:uid="{00000000-0005-0000-0000-0000A0190000}"/>
    <cellStyle name="Normal 71 3 2 7 3" xfId="21642" xr:uid="{00000000-0005-0000-0000-00009E540000}"/>
    <cellStyle name="Normal 71 3 2 9" xfId="16629" xr:uid="{00000000-0005-0000-0000-000009410000}"/>
    <cellStyle name="Normal 71 3 3" xfId="1680" xr:uid="{00000000-0005-0000-0000-0000A0060000}"/>
    <cellStyle name="Normal 71 3 3 2" xfId="2519" xr:uid="{00000000-0005-0000-0000-0000E7090000}"/>
    <cellStyle name="Normal 71 3 3 2 2" xfId="4208" xr:uid="{00000000-0005-0000-0000-000081100000}"/>
    <cellStyle name="Normal 71 3 3 2 2 2" xfId="14281" xr:uid="{00000000-0005-0000-0000-0000DA370000}"/>
    <cellStyle name="Normal 71 3 3 2 2 2 3" xfId="29376" xr:uid="{00000000-0005-0000-0000-0000D4720000}"/>
    <cellStyle name="Normal 71 3 3 2 2 3" xfId="9261" xr:uid="{00000000-0005-0000-0000-00003E240000}"/>
    <cellStyle name="Normal 71 3 3 2 2 3 3" xfId="24359" xr:uid="{00000000-0005-0000-0000-00003B5F0000}"/>
    <cellStyle name="Normal 71 3 3 2 2 5" xfId="19346" xr:uid="{00000000-0005-0000-0000-0000A64B0000}"/>
    <cellStyle name="Normal 71 3 3 2 3" xfId="5900" xr:uid="{00000000-0005-0000-0000-00001D170000}"/>
    <cellStyle name="Normal 71 3 3 2 3 2" xfId="15952" xr:uid="{00000000-0005-0000-0000-0000613E0000}"/>
    <cellStyle name="Normal 71 3 3 2 3 2 3" xfId="31047" xr:uid="{00000000-0005-0000-0000-00005B790000}"/>
    <cellStyle name="Normal 71 3 3 2 3 3" xfId="10932" xr:uid="{00000000-0005-0000-0000-0000C52A0000}"/>
    <cellStyle name="Normal 71 3 3 2 3 3 3" xfId="26030" xr:uid="{00000000-0005-0000-0000-0000C2650000}"/>
    <cellStyle name="Normal 71 3 3 2 3 5" xfId="21017" xr:uid="{00000000-0005-0000-0000-00002D520000}"/>
    <cellStyle name="Normal 71 3 3 2 4" xfId="12610" xr:uid="{00000000-0005-0000-0000-000053310000}"/>
    <cellStyle name="Normal 71 3 3 2 4 3" xfId="27705" xr:uid="{00000000-0005-0000-0000-00004D6C0000}"/>
    <cellStyle name="Normal 71 3 3 2 5" xfId="7589" xr:uid="{00000000-0005-0000-0000-0000B61D0000}"/>
    <cellStyle name="Normal 71 3 3 2 5 3" xfId="22688" xr:uid="{00000000-0005-0000-0000-0000B4580000}"/>
    <cellStyle name="Normal 71 3 3 2 7" xfId="17675" xr:uid="{00000000-0005-0000-0000-00001F450000}"/>
    <cellStyle name="Normal 71 3 3 3" xfId="3371" xr:uid="{00000000-0005-0000-0000-00003C0D0000}"/>
    <cellStyle name="Normal 71 3 3 3 2" xfId="13445" xr:uid="{00000000-0005-0000-0000-000096340000}"/>
    <cellStyle name="Normal 71 3 3 3 2 3" xfId="28540" xr:uid="{00000000-0005-0000-0000-0000906F0000}"/>
    <cellStyle name="Normal 71 3 3 3 3" xfId="8425" xr:uid="{00000000-0005-0000-0000-0000FA200000}"/>
    <cellStyle name="Normal 71 3 3 3 3 3" xfId="23523" xr:uid="{00000000-0005-0000-0000-0000F75B0000}"/>
    <cellStyle name="Normal 71 3 3 3 5" xfId="18510" xr:uid="{00000000-0005-0000-0000-000062480000}"/>
    <cellStyle name="Normal 71 3 3 4" xfId="5064" xr:uid="{00000000-0005-0000-0000-0000D9130000}"/>
    <cellStyle name="Normal 71 3 3 4 2" xfId="15116" xr:uid="{00000000-0005-0000-0000-00001D3B0000}"/>
    <cellStyle name="Normal 71 3 3 4 2 3" xfId="30211" xr:uid="{00000000-0005-0000-0000-000017760000}"/>
    <cellStyle name="Normal 71 3 3 4 3" xfId="10096" xr:uid="{00000000-0005-0000-0000-000081270000}"/>
    <cellStyle name="Normal 71 3 3 4 3 3" xfId="25194" xr:uid="{00000000-0005-0000-0000-00007E620000}"/>
    <cellStyle name="Normal 71 3 3 4 5" xfId="20181" xr:uid="{00000000-0005-0000-0000-0000E94E0000}"/>
    <cellStyle name="Normal 71 3 3 5" xfId="11774" xr:uid="{00000000-0005-0000-0000-00000F2E0000}"/>
    <cellStyle name="Normal 71 3 3 5 3" xfId="26869" xr:uid="{00000000-0005-0000-0000-000009690000}"/>
    <cellStyle name="Normal 71 3 3 6" xfId="6753" xr:uid="{00000000-0005-0000-0000-0000721A0000}"/>
    <cellStyle name="Normal 71 3 3 6 3" xfId="21852" xr:uid="{00000000-0005-0000-0000-000070550000}"/>
    <cellStyle name="Normal 71 3 3 8" xfId="16839" xr:uid="{00000000-0005-0000-0000-0000DB410000}"/>
    <cellStyle name="Normal 71 3 4" xfId="2101" xr:uid="{00000000-0005-0000-0000-000045080000}"/>
    <cellStyle name="Normal 71 3 4 2" xfId="3790" xr:uid="{00000000-0005-0000-0000-0000DF0E0000}"/>
    <cellStyle name="Normal 71 3 4 2 2" xfId="13863" xr:uid="{00000000-0005-0000-0000-000038360000}"/>
    <cellStyle name="Normal 71 3 4 2 2 3" xfId="28958" xr:uid="{00000000-0005-0000-0000-000032710000}"/>
    <cellStyle name="Normal 71 3 4 2 3" xfId="8843" xr:uid="{00000000-0005-0000-0000-00009C220000}"/>
    <cellStyle name="Normal 71 3 4 2 3 3" xfId="23941" xr:uid="{00000000-0005-0000-0000-0000995D0000}"/>
    <cellStyle name="Normal 71 3 4 2 5" xfId="18928" xr:uid="{00000000-0005-0000-0000-0000044A0000}"/>
    <cellStyle name="Normal 71 3 4 3" xfId="5482" xr:uid="{00000000-0005-0000-0000-00007B150000}"/>
    <cellStyle name="Normal 71 3 4 3 2" xfId="15534" xr:uid="{00000000-0005-0000-0000-0000BF3C0000}"/>
    <cellStyle name="Normal 71 3 4 3 2 3" xfId="30629" xr:uid="{00000000-0005-0000-0000-0000B9770000}"/>
    <cellStyle name="Normal 71 3 4 3 3" xfId="10514" xr:uid="{00000000-0005-0000-0000-000023290000}"/>
    <cellStyle name="Normal 71 3 4 3 3 3" xfId="25612" xr:uid="{00000000-0005-0000-0000-000020640000}"/>
    <cellStyle name="Normal 71 3 4 3 5" xfId="20599" xr:uid="{00000000-0005-0000-0000-00008B500000}"/>
    <cellStyle name="Normal 71 3 4 4" xfId="12192" xr:uid="{00000000-0005-0000-0000-0000B12F0000}"/>
    <cellStyle name="Normal 71 3 4 4 3" xfId="27287" xr:uid="{00000000-0005-0000-0000-0000AB6A0000}"/>
    <cellStyle name="Normal 71 3 4 5" xfId="7171" xr:uid="{00000000-0005-0000-0000-0000141C0000}"/>
    <cellStyle name="Normal 71 3 4 5 3" xfId="22270" xr:uid="{00000000-0005-0000-0000-000012570000}"/>
    <cellStyle name="Normal 71 3 4 7" xfId="17257" xr:uid="{00000000-0005-0000-0000-00007D430000}"/>
    <cellStyle name="Normal 71 3 5" xfId="2953" xr:uid="{00000000-0005-0000-0000-00009A0B0000}"/>
    <cellStyle name="Normal 71 3 5 2" xfId="13027" xr:uid="{00000000-0005-0000-0000-0000F4320000}"/>
    <cellStyle name="Normal 71 3 5 2 3" xfId="28122" xr:uid="{00000000-0005-0000-0000-0000EE6D0000}"/>
    <cellStyle name="Normal 71 3 5 3" xfId="8007" xr:uid="{00000000-0005-0000-0000-0000581F0000}"/>
    <cellStyle name="Normal 71 3 5 3 3" xfId="23105" xr:uid="{00000000-0005-0000-0000-0000555A0000}"/>
    <cellStyle name="Normal 71 3 5 5" xfId="18092" xr:uid="{00000000-0005-0000-0000-0000C0460000}"/>
    <cellStyle name="Normal 71 3 6" xfId="4646" xr:uid="{00000000-0005-0000-0000-000037120000}"/>
    <cellStyle name="Normal 71 3 6 2" xfId="14698" xr:uid="{00000000-0005-0000-0000-00007B390000}"/>
    <cellStyle name="Normal 71 3 6 2 3" xfId="29793" xr:uid="{00000000-0005-0000-0000-000075740000}"/>
    <cellStyle name="Normal 71 3 6 3" xfId="9678" xr:uid="{00000000-0005-0000-0000-0000DF250000}"/>
    <cellStyle name="Normal 71 3 6 3 3" xfId="24776" xr:uid="{00000000-0005-0000-0000-0000DC600000}"/>
    <cellStyle name="Normal 71 3 6 5" xfId="19763" xr:uid="{00000000-0005-0000-0000-0000474D0000}"/>
    <cellStyle name="Normal 71 3 7" xfId="11356" xr:uid="{00000000-0005-0000-0000-00006D2C0000}"/>
    <cellStyle name="Normal 71 3 7 3" xfId="26451" xr:uid="{00000000-0005-0000-0000-000067670000}"/>
    <cellStyle name="Normal 71 3 8" xfId="6335" xr:uid="{00000000-0005-0000-0000-0000D0180000}"/>
    <cellStyle name="Normal 71 3 8 3" xfId="21434" xr:uid="{00000000-0005-0000-0000-0000CE530000}"/>
    <cellStyle name="Normal 71 4" xfId="1361" xr:uid="{00000000-0005-0000-0000-000061050000}"/>
    <cellStyle name="Normal 71 4 2" xfId="1784" xr:uid="{00000000-0005-0000-0000-000008070000}"/>
    <cellStyle name="Normal 71 4 2 2" xfId="2623" xr:uid="{00000000-0005-0000-0000-00004F0A0000}"/>
    <cellStyle name="Normal 71 4 2 2 2" xfId="4312" xr:uid="{00000000-0005-0000-0000-0000E9100000}"/>
    <cellStyle name="Normal 71 4 2 2 2 2" xfId="14385" xr:uid="{00000000-0005-0000-0000-000042380000}"/>
    <cellStyle name="Normal 71 4 2 2 2 2 3" xfId="29480" xr:uid="{00000000-0005-0000-0000-00003C730000}"/>
    <cellStyle name="Normal 71 4 2 2 2 3" xfId="9365" xr:uid="{00000000-0005-0000-0000-0000A6240000}"/>
    <cellStyle name="Normal 71 4 2 2 2 3 3" xfId="24463" xr:uid="{00000000-0005-0000-0000-0000A35F0000}"/>
    <cellStyle name="Normal 71 4 2 2 2 5" xfId="19450" xr:uid="{00000000-0005-0000-0000-00000E4C0000}"/>
    <cellStyle name="Normal 71 4 2 2 3" xfId="6004" xr:uid="{00000000-0005-0000-0000-000085170000}"/>
    <cellStyle name="Normal 71 4 2 2 3 2" xfId="16056" xr:uid="{00000000-0005-0000-0000-0000C93E0000}"/>
    <cellStyle name="Normal 71 4 2 2 3 2 3" xfId="31151" xr:uid="{00000000-0005-0000-0000-0000C3790000}"/>
    <cellStyle name="Normal 71 4 2 2 3 3" xfId="11036" xr:uid="{00000000-0005-0000-0000-00002D2B0000}"/>
    <cellStyle name="Normal 71 4 2 2 3 3 3" xfId="26134" xr:uid="{00000000-0005-0000-0000-00002A660000}"/>
    <cellStyle name="Normal 71 4 2 2 3 5" xfId="21121" xr:uid="{00000000-0005-0000-0000-000095520000}"/>
    <cellStyle name="Normal 71 4 2 2 4" xfId="12714" xr:uid="{00000000-0005-0000-0000-0000BB310000}"/>
    <cellStyle name="Normal 71 4 2 2 4 3" xfId="27809" xr:uid="{00000000-0005-0000-0000-0000B56C0000}"/>
    <cellStyle name="Normal 71 4 2 2 5" xfId="7693" xr:uid="{00000000-0005-0000-0000-00001E1E0000}"/>
    <cellStyle name="Normal 71 4 2 2 5 3" xfId="22792" xr:uid="{00000000-0005-0000-0000-00001C590000}"/>
    <cellStyle name="Normal 71 4 2 2 7" xfId="17779" xr:uid="{00000000-0005-0000-0000-000087450000}"/>
    <cellStyle name="Normal 71 4 2 3" xfId="3475" xr:uid="{00000000-0005-0000-0000-0000A40D0000}"/>
    <cellStyle name="Normal 71 4 2 3 2" xfId="13549" xr:uid="{00000000-0005-0000-0000-0000FE340000}"/>
    <cellStyle name="Normal 71 4 2 3 2 3" xfId="28644" xr:uid="{00000000-0005-0000-0000-0000F86F0000}"/>
    <cellStyle name="Normal 71 4 2 3 3" xfId="8529" xr:uid="{00000000-0005-0000-0000-000062210000}"/>
    <cellStyle name="Normal 71 4 2 3 3 3" xfId="23627" xr:uid="{00000000-0005-0000-0000-00005F5C0000}"/>
    <cellStyle name="Normal 71 4 2 3 5" xfId="18614" xr:uid="{00000000-0005-0000-0000-0000CA480000}"/>
    <cellStyle name="Normal 71 4 2 4" xfId="5168" xr:uid="{00000000-0005-0000-0000-000041140000}"/>
    <cellStyle name="Normal 71 4 2 4 2" xfId="15220" xr:uid="{00000000-0005-0000-0000-0000853B0000}"/>
    <cellStyle name="Normal 71 4 2 4 2 3" xfId="30315" xr:uid="{00000000-0005-0000-0000-00007F760000}"/>
    <cellStyle name="Normal 71 4 2 4 3" xfId="10200" xr:uid="{00000000-0005-0000-0000-0000E9270000}"/>
    <cellStyle name="Normal 71 4 2 4 3 3" xfId="25298" xr:uid="{00000000-0005-0000-0000-0000E6620000}"/>
    <cellStyle name="Normal 71 4 2 4 5" xfId="20285" xr:uid="{00000000-0005-0000-0000-0000514F0000}"/>
    <cellStyle name="Normal 71 4 2 5" xfId="11878" xr:uid="{00000000-0005-0000-0000-0000772E0000}"/>
    <cellStyle name="Normal 71 4 2 5 3" xfId="26973" xr:uid="{00000000-0005-0000-0000-000071690000}"/>
    <cellStyle name="Normal 71 4 2 6" xfId="6857" xr:uid="{00000000-0005-0000-0000-0000DA1A0000}"/>
    <cellStyle name="Normal 71 4 2 6 3" xfId="21956" xr:uid="{00000000-0005-0000-0000-0000D8550000}"/>
    <cellStyle name="Normal 71 4 2 8" xfId="16943" xr:uid="{00000000-0005-0000-0000-000043420000}"/>
    <cellStyle name="Normal 71 4 3" xfId="2205" xr:uid="{00000000-0005-0000-0000-0000AD080000}"/>
    <cellStyle name="Normal 71 4 3 2" xfId="3894" xr:uid="{00000000-0005-0000-0000-0000470F0000}"/>
    <cellStyle name="Normal 71 4 3 2 2" xfId="13967" xr:uid="{00000000-0005-0000-0000-0000A0360000}"/>
    <cellStyle name="Normal 71 4 3 2 2 3" xfId="29062" xr:uid="{00000000-0005-0000-0000-00009A710000}"/>
    <cellStyle name="Normal 71 4 3 2 3" xfId="8947" xr:uid="{00000000-0005-0000-0000-000004230000}"/>
    <cellStyle name="Normal 71 4 3 2 3 3" xfId="24045" xr:uid="{00000000-0005-0000-0000-0000015E0000}"/>
    <cellStyle name="Normal 71 4 3 2 5" xfId="19032" xr:uid="{00000000-0005-0000-0000-00006C4A0000}"/>
    <cellStyle name="Normal 71 4 3 3" xfId="5586" xr:uid="{00000000-0005-0000-0000-0000E3150000}"/>
    <cellStyle name="Normal 71 4 3 3 2" xfId="15638" xr:uid="{00000000-0005-0000-0000-0000273D0000}"/>
    <cellStyle name="Normal 71 4 3 3 2 3" xfId="30733" xr:uid="{00000000-0005-0000-0000-000021780000}"/>
    <cellStyle name="Normal 71 4 3 3 3" xfId="10618" xr:uid="{00000000-0005-0000-0000-00008B290000}"/>
    <cellStyle name="Normal 71 4 3 3 3 3" xfId="25716" xr:uid="{00000000-0005-0000-0000-000088640000}"/>
    <cellStyle name="Normal 71 4 3 3 5" xfId="20703" xr:uid="{00000000-0005-0000-0000-0000F3500000}"/>
    <cellStyle name="Normal 71 4 3 4" xfId="12296" xr:uid="{00000000-0005-0000-0000-000019300000}"/>
    <cellStyle name="Normal 71 4 3 4 3" xfId="27391" xr:uid="{00000000-0005-0000-0000-0000136B0000}"/>
    <cellStyle name="Normal 71 4 3 5" xfId="7275" xr:uid="{00000000-0005-0000-0000-00007C1C0000}"/>
    <cellStyle name="Normal 71 4 3 5 3" xfId="22374" xr:uid="{00000000-0005-0000-0000-00007A570000}"/>
    <cellStyle name="Normal 71 4 3 7" xfId="17361" xr:uid="{00000000-0005-0000-0000-0000E5430000}"/>
    <cellStyle name="Normal 71 4 4" xfId="3057" xr:uid="{00000000-0005-0000-0000-0000020C0000}"/>
    <cellStyle name="Normal 71 4 4 2" xfId="13131" xr:uid="{00000000-0005-0000-0000-00005C330000}"/>
    <cellStyle name="Normal 71 4 4 2 3" xfId="28226" xr:uid="{00000000-0005-0000-0000-0000566E0000}"/>
    <cellStyle name="Normal 71 4 4 3" xfId="8111" xr:uid="{00000000-0005-0000-0000-0000C01F0000}"/>
    <cellStyle name="Normal 71 4 4 3 3" xfId="23209" xr:uid="{00000000-0005-0000-0000-0000BD5A0000}"/>
    <cellStyle name="Normal 71 4 4 5" xfId="18196" xr:uid="{00000000-0005-0000-0000-000028470000}"/>
    <cellStyle name="Normal 71 4 5" xfId="4750" xr:uid="{00000000-0005-0000-0000-00009F120000}"/>
    <cellStyle name="Normal 71 4 5 2" xfId="14802" xr:uid="{00000000-0005-0000-0000-0000E3390000}"/>
    <cellStyle name="Normal 71 4 5 2 3" xfId="29897" xr:uid="{00000000-0005-0000-0000-0000DD740000}"/>
    <cellStyle name="Normal 71 4 5 3" xfId="9782" xr:uid="{00000000-0005-0000-0000-000047260000}"/>
    <cellStyle name="Normal 71 4 5 3 3" xfId="24880" xr:uid="{00000000-0005-0000-0000-000044610000}"/>
    <cellStyle name="Normal 71 4 5 5" xfId="19867" xr:uid="{00000000-0005-0000-0000-0000AF4D0000}"/>
    <cellStyle name="Normal 71 4 6" xfId="11460" xr:uid="{00000000-0005-0000-0000-0000D52C0000}"/>
    <cellStyle name="Normal 71 4 6 3" xfId="26555" xr:uid="{00000000-0005-0000-0000-0000CF670000}"/>
    <cellStyle name="Normal 71 4 7" xfId="6439" xr:uid="{00000000-0005-0000-0000-000038190000}"/>
    <cellStyle name="Normal 71 4 7 3" xfId="21538" xr:uid="{00000000-0005-0000-0000-000036540000}"/>
    <cellStyle name="Normal 71 4 9" xfId="16525" xr:uid="{00000000-0005-0000-0000-0000A1400000}"/>
    <cellStyle name="Normal 71 5" xfId="1574" xr:uid="{00000000-0005-0000-0000-000036060000}"/>
    <cellStyle name="Normal 71 5 2" xfId="2415" xr:uid="{00000000-0005-0000-0000-00007F090000}"/>
    <cellStyle name="Normal 71 5 2 2" xfId="4104" xr:uid="{00000000-0005-0000-0000-000019100000}"/>
    <cellStyle name="Normal 71 5 2 2 2" xfId="14177" xr:uid="{00000000-0005-0000-0000-000072370000}"/>
    <cellStyle name="Normal 71 5 2 2 2 3" xfId="29272" xr:uid="{00000000-0005-0000-0000-00006C720000}"/>
    <cellStyle name="Normal 71 5 2 2 3" xfId="9157" xr:uid="{00000000-0005-0000-0000-0000D6230000}"/>
    <cellStyle name="Normal 71 5 2 2 3 3" xfId="24255" xr:uid="{00000000-0005-0000-0000-0000D35E0000}"/>
    <cellStyle name="Normal 71 5 2 2 5" xfId="19242" xr:uid="{00000000-0005-0000-0000-00003E4B0000}"/>
    <cellStyle name="Normal 71 5 2 3" xfId="5796" xr:uid="{00000000-0005-0000-0000-0000B5160000}"/>
    <cellStyle name="Normal 71 5 2 3 2" xfId="15848" xr:uid="{00000000-0005-0000-0000-0000F93D0000}"/>
    <cellStyle name="Normal 71 5 2 3 2 3" xfId="30943" xr:uid="{00000000-0005-0000-0000-0000F3780000}"/>
    <cellStyle name="Normal 71 5 2 3 3" xfId="10828" xr:uid="{00000000-0005-0000-0000-00005D2A0000}"/>
    <cellStyle name="Normal 71 5 2 3 3 3" xfId="25926" xr:uid="{00000000-0005-0000-0000-00005A650000}"/>
    <cellStyle name="Normal 71 5 2 3 5" xfId="20913" xr:uid="{00000000-0005-0000-0000-0000C5510000}"/>
    <cellStyle name="Normal 71 5 2 4" xfId="12506" xr:uid="{00000000-0005-0000-0000-0000EB300000}"/>
    <cellStyle name="Normal 71 5 2 4 3" xfId="27601" xr:uid="{00000000-0005-0000-0000-0000E56B0000}"/>
    <cellStyle name="Normal 71 5 2 5" xfId="7485" xr:uid="{00000000-0005-0000-0000-00004E1D0000}"/>
    <cellStyle name="Normal 71 5 2 5 3" xfId="22584" xr:uid="{00000000-0005-0000-0000-00004C580000}"/>
    <cellStyle name="Normal 71 5 2 7" xfId="17571" xr:uid="{00000000-0005-0000-0000-0000B7440000}"/>
    <cellStyle name="Normal 71 5 3" xfId="3267" xr:uid="{00000000-0005-0000-0000-0000D40C0000}"/>
    <cellStyle name="Normal 71 5 3 2" xfId="13341" xr:uid="{00000000-0005-0000-0000-00002E340000}"/>
    <cellStyle name="Normal 71 5 3 2 3" xfId="28436" xr:uid="{00000000-0005-0000-0000-0000286F0000}"/>
    <cellStyle name="Normal 71 5 3 3" xfId="8321" xr:uid="{00000000-0005-0000-0000-000092200000}"/>
    <cellStyle name="Normal 71 5 3 3 3" xfId="23419" xr:uid="{00000000-0005-0000-0000-00008F5B0000}"/>
    <cellStyle name="Normal 71 5 3 5" xfId="18406" xr:uid="{00000000-0005-0000-0000-0000FA470000}"/>
    <cellStyle name="Normal 71 5 4" xfId="4960" xr:uid="{00000000-0005-0000-0000-000071130000}"/>
    <cellStyle name="Normal 71 5 4 2" xfId="15012" xr:uid="{00000000-0005-0000-0000-0000B53A0000}"/>
    <cellStyle name="Normal 71 5 4 2 3" xfId="30107" xr:uid="{00000000-0005-0000-0000-0000AF750000}"/>
    <cellStyle name="Normal 71 5 4 3" xfId="9992" xr:uid="{00000000-0005-0000-0000-000019270000}"/>
    <cellStyle name="Normal 71 5 4 3 3" xfId="25090" xr:uid="{00000000-0005-0000-0000-000016620000}"/>
    <cellStyle name="Normal 71 5 4 5" xfId="20077" xr:uid="{00000000-0005-0000-0000-0000814E0000}"/>
    <cellStyle name="Normal 71 5 5" xfId="11670" xr:uid="{00000000-0005-0000-0000-0000A72D0000}"/>
    <cellStyle name="Normal 71 5 5 3" xfId="26765" xr:uid="{00000000-0005-0000-0000-0000A1680000}"/>
    <cellStyle name="Normal 71 5 6" xfId="6649" xr:uid="{00000000-0005-0000-0000-00000A1A0000}"/>
    <cellStyle name="Normal 71 5 6 3" xfId="21748" xr:uid="{00000000-0005-0000-0000-000008550000}"/>
    <cellStyle name="Normal 71 5 8" xfId="16735" xr:uid="{00000000-0005-0000-0000-000073410000}"/>
    <cellStyle name="Normal 71 6" xfId="1995" xr:uid="{00000000-0005-0000-0000-0000DB070000}"/>
    <cellStyle name="Normal 71 6 2" xfId="3686" xr:uid="{00000000-0005-0000-0000-0000770E0000}"/>
    <cellStyle name="Normal 71 6 2 2" xfId="13759" xr:uid="{00000000-0005-0000-0000-0000D0350000}"/>
    <cellStyle name="Normal 71 6 2 2 3" xfId="28854" xr:uid="{00000000-0005-0000-0000-0000CA700000}"/>
    <cellStyle name="Normal 71 6 2 3" xfId="8739" xr:uid="{00000000-0005-0000-0000-000034220000}"/>
    <cellStyle name="Normal 71 6 2 3 3" xfId="23837" xr:uid="{00000000-0005-0000-0000-0000315D0000}"/>
    <cellStyle name="Normal 71 6 2 5" xfId="18824" xr:uid="{00000000-0005-0000-0000-00009C490000}"/>
    <cellStyle name="Normal 71 6 3" xfId="5378" xr:uid="{00000000-0005-0000-0000-000013150000}"/>
    <cellStyle name="Normal 71 6 3 2" xfId="15430" xr:uid="{00000000-0005-0000-0000-0000573C0000}"/>
    <cellStyle name="Normal 71 6 3 2 3" xfId="30525" xr:uid="{00000000-0005-0000-0000-000051770000}"/>
    <cellStyle name="Normal 71 6 3 3" xfId="10410" xr:uid="{00000000-0005-0000-0000-0000BB280000}"/>
    <cellStyle name="Normal 71 6 3 3 3" xfId="25508" xr:uid="{00000000-0005-0000-0000-0000B8630000}"/>
    <cellStyle name="Normal 71 6 3 5" xfId="20495" xr:uid="{00000000-0005-0000-0000-000023500000}"/>
    <cellStyle name="Normal 71 6 4" xfId="12088" xr:uid="{00000000-0005-0000-0000-0000492F0000}"/>
    <cellStyle name="Normal 71 6 4 3" xfId="27183" xr:uid="{00000000-0005-0000-0000-0000436A0000}"/>
    <cellStyle name="Normal 71 6 5" xfId="7067" xr:uid="{00000000-0005-0000-0000-0000AC1B0000}"/>
    <cellStyle name="Normal 71 6 5 3" xfId="22166" xr:uid="{00000000-0005-0000-0000-0000AA560000}"/>
    <cellStyle name="Normal 71 6 7" xfId="17153" xr:uid="{00000000-0005-0000-0000-000015430000}"/>
    <cellStyle name="Normal 71 7" xfId="2846" xr:uid="{00000000-0005-0000-0000-00002F0B0000}"/>
    <cellStyle name="Normal 71 7 2" xfId="12923" xr:uid="{00000000-0005-0000-0000-00008C320000}"/>
    <cellStyle name="Normal 71 7 2 3" xfId="28018" xr:uid="{00000000-0005-0000-0000-0000866D0000}"/>
    <cellStyle name="Normal 71 7 3" xfId="7903" xr:uid="{00000000-0005-0000-0000-0000F01E0000}"/>
    <cellStyle name="Normal 71 7 3 3" xfId="23001" xr:uid="{00000000-0005-0000-0000-0000ED590000}"/>
    <cellStyle name="Normal 71 7 5" xfId="17988" xr:uid="{00000000-0005-0000-0000-000058460000}"/>
    <cellStyle name="Normal 71 8" xfId="4540" xr:uid="{00000000-0005-0000-0000-0000CD110000}"/>
    <cellStyle name="Normal 71 8 2" xfId="14594" xr:uid="{00000000-0005-0000-0000-000013390000}"/>
    <cellStyle name="Normal 71 8 2 3" xfId="29689" xr:uid="{00000000-0005-0000-0000-00000D740000}"/>
    <cellStyle name="Normal 71 8 3" xfId="9574" xr:uid="{00000000-0005-0000-0000-000077250000}"/>
    <cellStyle name="Normal 71 8 3 3" xfId="24672" xr:uid="{00000000-0005-0000-0000-000074600000}"/>
    <cellStyle name="Normal 71 8 5" xfId="19659" xr:uid="{00000000-0005-0000-0000-0000DF4C0000}"/>
    <cellStyle name="Normal 71 9" xfId="11250" xr:uid="{00000000-0005-0000-0000-0000032C0000}"/>
    <cellStyle name="Normal 71 9 3" xfId="26347" xr:uid="{00000000-0005-0000-0000-0000FF660000}"/>
    <cellStyle name="Normal 72" xfId="898" xr:uid="{00000000-0005-0000-0000-000091030000}"/>
    <cellStyle name="Normal 72 10" xfId="6230" xr:uid="{00000000-0005-0000-0000-000067180000}"/>
    <cellStyle name="Normal 72 10 3" xfId="21331" xr:uid="{00000000-0005-0000-0000-000067530000}"/>
    <cellStyle name="Normal 72 12" xfId="16316" xr:uid="{00000000-0005-0000-0000-0000D03F0000}"/>
    <cellStyle name="Normal 72 2" xfId="1195" xr:uid="{00000000-0005-0000-0000-0000BB040000}"/>
    <cellStyle name="Normal 72 2 11" xfId="16370" xr:uid="{00000000-0005-0000-0000-000006400000}"/>
    <cellStyle name="Normal 72 2 2" xfId="1303" xr:uid="{00000000-0005-0000-0000-000027050000}"/>
    <cellStyle name="Normal 72 2 2 10" xfId="16474" xr:uid="{00000000-0005-0000-0000-00006E400000}"/>
    <cellStyle name="Normal 72 2 2 2" xfId="1520" xr:uid="{00000000-0005-0000-0000-000000060000}"/>
    <cellStyle name="Normal 72 2 2 2 2" xfId="1941" xr:uid="{00000000-0005-0000-0000-0000A5070000}"/>
    <cellStyle name="Normal 72 2 2 2 2 2" xfId="2780" xr:uid="{00000000-0005-0000-0000-0000EC0A0000}"/>
    <cellStyle name="Normal 72 2 2 2 2 2 2" xfId="4469" xr:uid="{00000000-0005-0000-0000-000086110000}"/>
    <cellStyle name="Normal 72 2 2 2 2 2 2 2" xfId="14542" xr:uid="{00000000-0005-0000-0000-0000DF380000}"/>
    <cellStyle name="Normal 72 2 2 2 2 2 2 2 3" xfId="29637" xr:uid="{00000000-0005-0000-0000-0000D9730000}"/>
    <cellStyle name="Normal 72 2 2 2 2 2 2 3" xfId="9522" xr:uid="{00000000-0005-0000-0000-000043250000}"/>
    <cellStyle name="Normal 72 2 2 2 2 2 2 3 3" xfId="24620" xr:uid="{00000000-0005-0000-0000-000040600000}"/>
    <cellStyle name="Normal 72 2 2 2 2 2 2 5" xfId="19607" xr:uid="{00000000-0005-0000-0000-0000AB4C0000}"/>
    <cellStyle name="Normal 72 2 2 2 2 2 3" xfId="6161" xr:uid="{00000000-0005-0000-0000-000022180000}"/>
    <cellStyle name="Normal 72 2 2 2 2 2 3 2" xfId="16213" xr:uid="{00000000-0005-0000-0000-0000663F0000}"/>
    <cellStyle name="Normal 72 2 2 2 2 2 3 3" xfId="11193" xr:uid="{00000000-0005-0000-0000-0000CA2B0000}"/>
    <cellStyle name="Normal 72 2 2 2 2 2 3 3 3" xfId="26291" xr:uid="{00000000-0005-0000-0000-0000C7660000}"/>
    <cellStyle name="Normal 72 2 2 2 2 2 3 5" xfId="21278" xr:uid="{00000000-0005-0000-0000-000032530000}"/>
    <cellStyle name="Normal 72 2 2 2 2 2 4" xfId="12871" xr:uid="{00000000-0005-0000-0000-000058320000}"/>
    <cellStyle name="Normal 72 2 2 2 2 2 4 3" xfId="27966" xr:uid="{00000000-0005-0000-0000-0000526D0000}"/>
    <cellStyle name="Normal 72 2 2 2 2 2 5" xfId="7850" xr:uid="{00000000-0005-0000-0000-0000BB1E0000}"/>
    <cellStyle name="Normal 72 2 2 2 2 2 5 3" xfId="22949" xr:uid="{00000000-0005-0000-0000-0000B9590000}"/>
    <cellStyle name="Normal 72 2 2 2 2 2 7" xfId="17936" xr:uid="{00000000-0005-0000-0000-000024460000}"/>
    <cellStyle name="Normal 72 2 2 2 2 3" xfId="3632" xr:uid="{00000000-0005-0000-0000-0000410E0000}"/>
    <cellStyle name="Normal 72 2 2 2 2 3 2" xfId="13706" xr:uid="{00000000-0005-0000-0000-00009B350000}"/>
    <cellStyle name="Normal 72 2 2 2 2 3 2 3" xfId="28801" xr:uid="{00000000-0005-0000-0000-000095700000}"/>
    <cellStyle name="Normal 72 2 2 2 2 3 3" xfId="8686" xr:uid="{00000000-0005-0000-0000-0000FF210000}"/>
    <cellStyle name="Normal 72 2 2 2 2 3 3 3" xfId="23784" xr:uid="{00000000-0005-0000-0000-0000FC5C0000}"/>
    <cellStyle name="Normal 72 2 2 2 2 3 5" xfId="18771" xr:uid="{00000000-0005-0000-0000-000067490000}"/>
    <cellStyle name="Normal 72 2 2 2 2 4" xfId="5325" xr:uid="{00000000-0005-0000-0000-0000DE140000}"/>
    <cellStyle name="Normal 72 2 2 2 2 4 2" xfId="15377" xr:uid="{00000000-0005-0000-0000-0000223C0000}"/>
    <cellStyle name="Normal 72 2 2 2 2 4 2 3" xfId="30472" xr:uid="{00000000-0005-0000-0000-00001C770000}"/>
    <cellStyle name="Normal 72 2 2 2 2 4 3" xfId="10357" xr:uid="{00000000-0005-0000-0000-000086280000}"/>
    <cellStyle name="Normal 72 2 2 2 2 4 3 3" xfId="25455" xr:uid="{00000000-0005-0000-0000-000083630000}"/>
    <cellStyle name="Normal 72 2 2 2 2 4 5" xfId="20442" xr:uid="{00000000-0005-0000-0000-0000EE4F0000}"/>
    <cellStyle name="Normal 72 2 2 2 2 5" xfId="12035" xr:uid="{00000000-0005-0000-0000-0000142F0000}"/>
    <cellStyle name="Normal 72 2 2 2 2 5 3" xfId="27130" xr:uid="{00000000-0005-0000-0000-00000E6A0000}"/>
    <cellStyle name="Normal 72 2 2 2 2 6" xfId="7014" xr:uid="{00000000-0005-0000-0000-0000771B0000}"/>
    <cellStyle name="Normal 72 2 2 2 2 6 3" xfId="22113" xr:uid="{00000000-0005-0000-0000-000075560000}"/>
    <cellStyle name="Normal 72 2 2 2 2 8" xfId="17100" xr:uid="{00000000-0005-0000-0000-0000E0420000}"/>
    <cellStyle name="Normal 72 2 2 2 3" xfId="2362" xr:uid="{00000000-0005-0000-0000-00004A090000}"/>
    <cellStyle name="Normal 72 2 2 2 3 2" xfId="4051" xr:uid="{00000000-0005-0000-0000-0000E40F0000}"/>
    <cellStyle name="Normal 72 2 2 2 3 2 2" xfId="14124" xr:uid="{00000000-0005-0000-0000-00003D370000}"/>
    <cellStyle name="Normal 72 2 2 2 3 2 2 3" xfId="29219" xr:uid="{00000000-0005-0000-0000-000037720000}"/>
    <cellStyle name="Normal 72 2 2 2 3 2 3" xfId="9104" xr:uid="{00000000-0005-0000-0000-0000A1230000}"/>
    <cellStyle name="Normal 72 2 2 2 3 2 3 3" xfId="24202" xr:uid="{00000000-0005-0000-0000-00009E5E0000}"/>
    <cellStyle name="Normal 72 2 2 2 3 2 5" xfId="19189" xr:uid="{00000000-0005-0000-0000-0000094B0000}"/>
    <cellStyle name="Normal 72 2 2 2 3 3" xfId="5743" xr:uid="{00000000-0005-0000-0000-000080160000}"/>
    <cellStyle name="Normal 72 2 2 2 3 3 2" xfId="15795" xr:uid="{00000000-0005-0000-0000-0000C43D0000}"/>
    <cellStyle name="Normal 72 2 2 2 3 3 2 3" xfId="30890" xr:uid="{00000000-0005-0000-0000-0000BE780000}"/>
    <cellStyle name="Normal 72 2 2 2 3 3 3" xfId="10775" xr:uid="{00000000-0005-0000-0000-0000282A0000}"/>
    <cellStyle name="Normal 72 2 2 2 3 3 3 3" xfId="25873" xr:uid="{00000000-0005-0000-0000-000025650000}"/>
    <cellStyle name="Normal 72 2 2 2 3 3 5" xfId="20860" xr:uid="{00000000-0005-0000-0000-000090510000}"/>
    <cellStyle name="Normal 72 2 2 2 3 4" xfId="12453" xr:uid="{00000000-0005-0000-0000-0000B6300000}"/>
    <cellStyle name="Normal 72 2 2 2 3 4 3" xfId="27548" xr:uid="{00000000-0005-0000-0000-0000B06B0000}"/>
    <cellStyle name="Normal 72 2 2 2 3 5" xfId="7432" xr:uid="{00000000-0005-0000-0000-0000191D0000}"/>
    <cellStyle name="Normal 72 2 2 2 3 5 3" xfId="22531" xr:uid="{00000000-0005-0000-0000-000017580000}"/>
    <cellStyle name="Normal 72 2 2 2 3 7" xfId="17518" xr:uid="{00000000-0005-0000-0000-000082440000}"/>
    <cellStyle name="Normal 72 2 2 2 4" xfId="3214" xr:uid="{00000000-0005-0000-0000-00009F0C0000}"/>
    <cellStyle name="Normal 72 2 2 2 4 2" xfId="13288" xr:uid="{00000000-0005-0000-0000-0000F9330000}"/>
    <cellStyle name="Normal 72 2 2 2 4 2 3" xfId="28383" xr:uid="{00000000-0005-0000-0000-0000F36E0000}"/>
    <cellStyle name="Normal 72 2 2 2 4 3" xfId="8268" xr:uid="{00000000-0005-0000-0000-00005D200000}"/>
    <cellStyle name="Normal 72 2 2 2 4 3 3" xfId="23366" xr:uid="{00000000-0005-0000-0000-00005A5B0000}"/>
    <cellStyle name="Normal 72 2 2 2 4 5" xfId="18353" xr:uid="{00000000-0005-0000-0000-0000C5470000}"/>
    <cellStyle name="Normal 72 2 2 2 5" xfId="4907" xr:uid="{00000000-0005-0000-0000-00003C130000}"/>
    <cellStyle name="Normal 72 2 2 2 5 2" xfId="14959" xr:uid="{00000000-0005-0000-0000-0000803A0000}"/>
    <cellStyle name="Normal 72 2 2 2 5 2 3" xfId="30054" xr:uid="{00000000-0005-0000-0000-00007A750000}"/>
    <cellStyle name="Normal 72 2 2 2 5 3" xfId="9939" xr:uid="{00000000-0005-0000-0000-0000E4260000}"/>
    <cellStyle name="Normal 72 2 2 2 5 3 3" xfId="25037" xr:uid="{00000000-0005-0000-0000-0000E1610000}"/>
    <cellStyle name="Normal 72 2 2 2 5 5" xfId="20024" xr:uid="{00000000-0005-0000-0000-00004C4E0000}"/>
    <cellStyle name="Normal 72 2 2 2 6" xfId="11617" xr:uid="{00000000-0005-0000-0000-0000722D0000}"/>
    <cellStyle name="Normal 72 2 2 2 6 3" xfId="26712" xr:uid="{00000000-0005-0000-0000-00006C680000}"/>
    <cellStyle name="Normal 72 2 2 2 7" xfId="6596" xr:uid="{00000000-0005-0000-0000-0000D5190000}"/>
    <cellStyle name="Normal 72 2 2 2 7 3" xfId="21695" xr:uid="{00000000-0005-0000-0000-0000D3540000}"/>
    <cellStyle name="Normal 72 2 2 2 9" xfId="16682" xr:uid="{00000000-0005-0000-0000-00003E410000}"/>
    <cellStyle name="Normal 72 2 2 3" xfId="1733" xr:uid="{00000000-0005-0000-0000-0000D5060000}"/>
    <cellStyle name="Normal 72 2 2 3 2" xfId="2572" xr:uid="{00000000-0005-0000-0000-00001C0A0000}"/>
    <cellStyle name="Normal 72 2 2 3 2 2" xfId="4261" xr:uid="{00000000-0005-0000-0000-0000B6100000}"/>
    <cellStyle name="Normal 72 2 2 3 2 2 2" xfId="14334" xr:uid="{00000000-0005-0000-0000-00000F380000}"/>
    <cellStyle name="Normal 72 2 2 3 2 2 2 3" xfId="29429" xr:uid="{00000000-0005-0000-0000-000009730000}"/>
    <cellStyle name="Normal 72 2 2 3 2 2 3" xfId="9314" xr:uid="{00000000-0005-0000-0000-000073240000}"/>
    <cellStyle name="Normal 72 2 2 3 2 2 3 3" xfId="24412" xr:uid="{00000000-0005-0000-0000-0000705F0000}"/>
    <cellStyle name="Normal 72 2 2 3 2 2 5" xfId="19399" xr:uid="{00000000-0005-0000-0000-0000DB4B0000}"/>
    <cellStyle name="Normal 72 2 2 3 2 3" xfId="5953" xr:uid="{00000000-0005-0000-0000-000052170000}"/>
    <cellStyle name="Normal 72 2 2 3 2 3 2" xfId="16005" xr:uid="{00000000-0005-0000-0000-0000963E0000}"/>
    <cellStyle name="Normal 72 2 2 3 2 3 2 3" xfId="31100" xr:uid="{00000000-0005-0000-0000-000090790000}"/>
    <cellStyle name="Normal 72 2 2 3 2 3 3" xfId="10985" xr:uid="{00000000-0005-0000-0000-0000FA2A0000}"/>
    <cellStyle name="Normal 72 2 2 3 2 3 3 3" xfId="26083" xr:uid="{00000000-0005-0000-0000-0000F7650000}"/>
    <cellStyle name="Normal 72 2 2 3 2 3 5" xfId="21070" xr:uid="{00000000-0005-0000-0000-000062520000}"/>
    <cellStyle name="Normal 72 2 2 3 2 4" xfId="12663" xr:uid="{00000000-0005-0000-0000-000088310000}"/>
    <cellStyle name="Normal 72 2 2 3 2 4 3" xfId="27758" xr:uid="{00000000-0005-0000-0000-0000826C0000}"/>
    <cellStyle name="Normal 72 2 2 3 2 5" xfId="7642" xr:uid="{00000000-0005-0000-0000-0000EB1D0000}"/>
    <cellStyle name="Normal 72 2 2 3 2 5 3" xfId="22741" xr:uid="{00000000-0005-0000-0000-0000E9580000}"/>
    <cellStyle name="Normal 72 2 2 3 2 7" xfId="17728" xr:uid="{00000000-0005-0000-0000-000054450000}"/>
    <cellStyle name="Normal 72 2 2 3 3" xfId="3424" xr:uid="{00000000-0005-0000-0000-0000710D0000}"/>
    <cellStyle name="Normal 72 2 2 3 3 2" xfId="13498" xr:uid="{00000000-0005-0000-0000-0000CB340000}"/>
    <cellStyle name="Normal 72 2 2 3 3 2 3" xfId="28593" xr:uid="{00000000-0005-0000-0000-0000C56F0000}"/>
    <cellStyle name="Normal 72 2 2 3 3 3" xfId="8478" xr:uid="{00000000-0005-0000-0000-00002F210000}"/>
    <cellStyle name="Normal 72 2 2 3 3 3 3" xfId="23576" xr:uid="{00000000-0005-0000-0000-00002C5C0000}"/>
    <cellStyle name="Normal 72 2 2 3 3 5" xfId="18563" xr:uid="{00000000-0005-0000-0000-000097480000}"/>
    <cellStyle name="Normal 72 2 2 3 4" xfId="5117" xr:uid="{00000000-0005-0000-0000-00000E140000}"/>
    <cellStyle name="Normal 72 2 2 3 4 2" xfId="15169" xr:uid="{00000000-0005-0000-0000-0000523B0000}"/>
    <cellStyle name="Normal 72 2 2 3 4 2 3" xfId="30264" xr:uid="{00000000-0005-0000-0000-00004C760000}"/>
    <cellStyle name="Normal 72 2 2 3 4 3" xfId="10149" xr:uid="{00000000-0005-0000-0000-0000B6270000}"/>
    <cellStyle name="Normal 72 2 2 3 4 3 3" xfId="25247" xr:uid="{00000000-0005-0000-0000-0000B3620000}"/>
    <cellStyle name="Normal 72 2 2 3 4 5" xfId="20234" xr:uid="{00000000-0005-0000-0000-00001E4F0000}"/>
    <cellStyle name="Normal 72 2 2 3 5" xfId="11827" xr:uid="{00000000-0005-0000-0000-0000442E0000}"/>
    <cellStyle name="Normal 72 2 2 3 5 3" xfId="26922" xr:uid="{00000000-0005-0000-0000-00003E690000}"/>
    <cellStyle name="Normal 72 2 2 3 6" xfId="6806" xr:uid="{00000000-0005-0000-0000-0000A71A0000}"/>
    <cellStyle name="Normal 72 2 2 3 6 3" xfId="21905" xr:uid="{00000000-0005-0000-0000-0000A5550000}"/>
    <cellStyle name="Normal 72 2 2 3 8" xfId="16892" xr:uid="{00000000-0005-0000-0000-000010420000}"/>
    <cellStyle name="Normal 72 2 2 4" xfId="2154" xr:uid="{00000000-0005-0000-0000-00007A080000}"/>
    <cellStyle name="Normal 72 2 2 4 2" xfId="3843" xr:uid="{00000000-0005-0000-0000-0000140F0000}"/>
    <cellStyle name="Normal 72 2 2 4 2 2" xfId="13916" xr:uid="{00000000-0005-0000-0000-00006D360000}"/>
    <cellStyle name="Normal 72 2 2 4 2 2 3" xfId="29011" xr:uid="{00000000-0005-0000-0000-000067710000}"/>
    <cellStyle name="Normal 72 2 2 4 2 3" xfId="8896" xr:uid="{00000000-0005-0000-0000-0000D1220000}"/>
    <cellStyle name="Normal 72 2 2 4 2 3 3" xfId="23994" xr:uid="{00000000-0005-0000-0000-0000CE5D0000}"/>
    <cellStyle name="Normal 72 2 2 4 2 5" xfId="18981" xr:uid="{00000000-0005-0000-0000-0000394A0000}"/>
    <cellStyle name="Normal 72 2 2 4 3" xfId="5535" xr:uid="{00000000-0005-0000-0000-0000B0150000}"/>
    <cellStyle name="Normal 72 2 2 4 3 2" xfId="15587" xr:uid="{00000000-0005-0000-0000-0000F43C0000}"/>
    <cellStyle name="Normal 72 2 2 4 3 2 3" xfId="30682" xr:uid="{00000000-0005-0000-0000-0000EE770000}"/>
    <cellStyle name="Normal 72 2 2 4 3 3" xfId="10567" xr:uid="{00000000-0005-0000-0000-000058290000}"/>
    <cellStyle name="Normal 72 2 2 4 3 3 3" xfId="25665" xr:uid="{00000000-0005-0000-0000-000055640000}"/>
    <cellStyle name="Normal 72 2 2 4 3 5" xfId="20652" xr:uid="{00000000-0005-0000-0000-0000C0500000}"/>
    <cellStyle name="Normal 72 2 2 4 4" xfId="12245" xr:uid="{00000000-0005-0000-0000-0000E62F0000}"/>
    <cellStyle name="Normal 72 2 2 4 4 3" xfId="27340" xr:uid="{00000000-0005-0000-0000-0000E06A0000}"/>
    <cellStyle name="Normal 72 2 2 4 5" xfId="7224" xr:uid="{00000000-0005-0000-0000-0000491C0000}"/>
    <cellStyle name="Normal 72 2 2 4 5 3" xfId="22323" xr:uid="{00000000-0005-0000-0000-000047570000}"/>
    <cellStyle name="Normal 72 2 2 4 7" xfId="17310" xr:uid="{00000000-0005-0000-0000-0000B2430000}"/>
    <cellStyle name="Normal 72 2 2 5" xfId="3006" xr:uid="{00000000-0005-0000-0000-0000CF0B0000}"/>
    <cellStyle name="Normal 72 2 2 5 2" xfId="13080" xr:uid="{00000000-0005-0000-0000-000029330000}"/>
    <cellStyle name="Normal 72 2 2 5 2 3" xfId="28175" xr:uid="{00000000-0005-0000-0000-0000236E0000}"/>
    <cellStyle name="Normal 72 2 2 5 3" xfId="8060" xr:uid="{00000000-0005-0000-0000-00008D1F0000}"/>
    <cellStyle name="Normal 72 2 2 5 3 3" xfId="23158" xr:uid="{00000000-0005-0000-0000-00008A5A0000}"/>
    <cellStyle name="Normal 72 2 2 5 5" xfId="18145" xr:uid="{00000000-0005-0000-0000-0000F5460000}"/>
    <cellStyle name="Normal 72 2 2 6" xfId="4699" xr:uid="{00000000-0005-0000-0000-00006C120000}"/>
    <cellStyle name="Normal 72 2 2 6 2" xfId="14751" xr:uid="{00000000-0005-0000-0000-0000B0390000}"/>
    <cellStyle name="Normal 72 2 2 6 2 3" xfId="29846" xr:uid="{00000000-0005-0000-0000-0000AA740000}"/>
    <cellStyle name="Normal 72 2 2 6 3" xfId="9731" xr:uid="{00000000-0005-0000-0000-000014260000}"/>
    <cellStyle name="Normal 72 2 2 6 3 3" xfId="24829" xr:uid="{00000000-0005-0000-0000-000011610000}"/>
    <cellStyle name="Normal 72 2 2 6 5" xfId="19816" xr:uid="{00000000-0005-0000-0000-00007C4D0000}"/>
    <cellStyle name="Normal 72 2 2 7" xfId="11409" xr:uid="{00000000-0005-0000-0000-0000A22C0000}"/>
    <cellStyle name="Normal 72 2 2 7 3" xfId="26504" xr:uid="{00000000-0005-0000-0000-00009C670000}"/>
    <cellStyle name="Normal 72 2 2 8" xfId="6388" xr:uid="{00000000-0005-0000-0000-000005190000}"/>
    <cellStyle name="Normal 72 2 2 8 3" xfId="21487" xr:uid="{00000000-0005-0000-0000-000003540000}"/>
    <cellStyle name="Normal 72 2 3" xfId="1416" xr:uid="{00000000-0005-0000-0000-000098050000}"/>
    <cellStyle name="Normal 72 2 3 2" xfId="1837" xr:uid="{00000000-0005-0000-0000-00003D070000}"/>
    <cellStyle name="Normal 72 2 3 2 2" xfId="2676" xr:uid="{00000000-0005-0000-0000-0000840A0000}"/>
    <cellStyle name="Normal 72 2 3 2 2 2" xfId="4365" xr:uid="{00000000-0005-0000-0000-00001E110000}"/>
    <cellStyle name="Normal 72 2 3 2 2 2 2" xfId="14438" xr:uid="{00000000-0005-0000-0000-000077380000}"/>
    <cellStyle name="Normal 72 2 3 2 2 2 2 3" xfId="29533" xr:uid="{00000000-0005-0000-0000-000071730000}"/>
    <cellStyle name="Normal 72 2 3 2 2 2 3" xfId="9418" xr:uid="{00000000-0005-0000-0000-0000DB240000}"/>
    <cellStyle name="Normal 72 2 3 2 2 2 3 3" xfId="24516" xr:uid="{00000000-0005-0000-0000-0000D85F0000}"/>
    <cellStyle name="Normal 72 2 3 2 2 2 5" xfId="19503" xr:uid="{00000000-0005-0000-0000-0000434C0000}"/>
    <cellStyle name="Normal 72 2 3 2 2 3" xfId="6057" xr:uid="{00000000-0005-0000-0000-0000BA170000}"/>
    <cellStyle name="Normal 72 2 3 2 2 3 2" xfId="16109" xr:uid="{00000000-0005-0000-0000-0000FE3E0000}"/>
    <cellStyle name="Normal 72 2 3 2 2 3 2 3" xfId="31204" xr:uid="{00000000-0005-0000-0000-0000F8790000}"/>
    <cellStyle name="Normal 72 2 3 2 2 3 3" xfId="11089" xr:uid="{00000000-0005-0000-0000-0000622B0000}"/>
    <cellStyle name="Normal 72 2 3 2 2 3 3 3" xfId="26187" xr:uid="{00000000-0005-0000-0000-00005F660000}"/>
    <cellStyle name="Normal 72 2 3 2 2 3 5" xfId="21174" xr:uid="{00000000-0005-0000-0000-0000CA520000}"/>
    <cellStyle name="Normal 72 2 3 2 2 4" xfId="12767" xr:uid="{00000000-0005-0000-0000-0000F0310000}"/>
    <cellStyle name="Normal 72 2 3 2 2 4 3" xfId="27862" xr:uid="{00000000-0005-0000-0000-0000EA6C0000}"/>
    <cellStyle name="Normal 72 2 3 2 2 5" xfId="7746" xr:uid="{00000000-0005-0000-0000-0000531E0000}"/>
    <cellStyle name="Normal 72 2 3 2 2 5 3" xfId="22845" xr:uid="{00000000-0005-0000-0000-000051590000}"/>
    <cellStyle name="Normal 72 2 3 2 2 7" xfId="17832" xr:uid="{00000000-0005-0000-0000-0000BC450000}"/>
    <cellStyle name="Normal 72 2 3 2 3" xfId="3528" xr:uid="{00000000-0005-0000-0000-0000D90D0000}"/>
    <cellStyle name="Normal 72 2 3 2 3 2" xfId="13602" xr:uid="{00000000-0005-0000-0000-000033350000}"/>
    <cellStyle name="Normal 72 2 3 2 3 2 3" xfId="28697" xr:uid="{00000000-0005-0000-0000-00002D700000}"/>
    <cellStyle name="Normal 72 2 3 2 3 3" xfId="8582" xr:uid="{00000000-0005-0000-0000-000097210000}"/>
    <cellStyle name="Normal 72 2 3 2 3 3 3" xfId="23680" xr:uid="{00000000-0005-0000-0000-0000945C0000}"/>
    <cellStyle name="Normal 72 2 3 2 3 5" xfId="18667" xr:uid="{00000000-0005-0000-0000-0000FF480000}"/>
    <cellStyle name="Normal 72 2 3 2 4" xfId="5221" xr:uid="{00000000-0005-0000-0000-000076140000}"/>
    <cellStyle name="Normal 72 2 3 2 4 2" xfId="15273" xr:uid="{00000000-0005-0000-0000-0000BA3B0000}"/>
    <cellStyle name="Normal 72 2 3 2 4 2 3" xfId="30368" xr:uid="{00000000-0005-0000-0000-0000B4760000}"/>
    <cellStyle name="Normal 72 2 3 2 4 3" xfId="10253" xr:uid="{00000000-0005-0000-0000-00001E280000}"/>
    <cellStyle name="Normal 72 2 3 2 4 3 3" xfId="25351" xr:uid="{00000000-0005-0000-0000-00001B630000}"/>
    <cellStyle name="Normal 72 2 3 2 4 5" xfId="20338" xr:uid="{00000000-0005-0000-0000-0000864F0000}"/>
    <cellStyle name="Normal 72 2 3 2 5" xfId="11931" xr:uid="{00000000-0005-0000-0000-0000AC2E0000}"/>
    <cellStyle name="Normal 72 2 3 2 5 3" xfId="27026" xr:uid="{00000000-0005-0000-0000-0000A6690000}"/>
    <cellStyle name="Normal 72 2 3 2 6" xfId="6910" xr:uid="{00000000-0005-0000-0000-00000F1B0000}"/>
    <cellStyle name="Normal 72 2 3 2 6 3" xfId="22009" xr:uid="{00000000-0005-0000-0000-00000D560000}"/>
    <cellStyle name="Normal 72 2 3 2 8" xfId="16996" xr:uid="{00000000-0005-0000-0000-000078420000}"/>
    <cellStyle name="Normal 72 2 3 3" xfId="2258" xr:uid="{00000000-0005-0000-0000-0000E2080000}"/>
    <cellStyle name="Normal 72 2 3 3 2" xfId="3947" xr:uid="{00000000-0005-0000-0000-00007C0F0000}"/>
    <cellStyle name="Normal 72 2 3 3 2 2" xfId="14020" xr:uid="{00000000-0005-0000-0000-0000D5360000}"/>
    <cellStyle name="Normal 72 2 3 3 2 2 3" xfId="29115" xr:uid="{00000000-0005-0000-0000-0000CF710000}"/>
    <cellStyle name="Normal 72 2 3 3 2 3" xfId="9000" xr:uid="{00000000-0005-0000-0000-000039230000}"/>
    <cellStyle name="Normal 72 2 3 3 2 3 3" xfId="24098" xr:uid="{00000000-0005-0000-0000-0000365E0000}"/>
    <cellStyle name="Normal 72 2 3 3 2 5" xfId="19085" xr:uid="{00000000-0005-0000-0000-0000A14A0000}"/>
    <cellStyle name="Normal 72 2 3 3 3" xfId="5639" xr:uid="{00000000-0005-0000-0000-000018160000}"/>
    <cellStyle name="Normal 72 2 3 3 3 2" xfId="15691" xr:uid="{00000000-0005-0000-0000-00005C3D0000}"/>
    <cellStyle name="Normal 72 2 3 3 3 2 3" xfId="30786" xr:uid="{00000000-0005-0000-0000-000056780000}"/>
    <cellStyle name="Normal 72 2 3 3 3 3" xfId="10671" xr:uid="{00000000-0005-0000-0000-0000C0290000}"/>
    <cellStyle name="Normal 72 2 3 3 3 3 3" xfId="25769" xr:uid="{00000000-0005-0000-0000-0000BD640000}"/>
    <cellStyle name="Normal 72 2 3 3 3 5" xfId="20756" xr:uid="{00000000-0005-0000-0000-000028510000}"/>
    <cellStyle name="Normal 72 2 3 3 4" xfId="12349" xr:uid="{00000000-0005-0000-0000-00004E300000}"/>
    <cellStyle name="Normal 72 2 3 3 4 3" xfId="27444" xr:uid="{00000000-0005-0000-0000-0000486B0000}"/>
    <cellStyle name="Normal 72 2 3 3 5" xfId="7328" xr:uid="{00000000-0005-0000-0000-0000B11C0000}"/>
    <cellStyle name="Normal 72 2 3 3 5 3" xfId="22427" xr:uid="{00000000-0005-0000-0000-0000AF570000}"/>
    <cellStyle name="Normal 72 2 3 3 7" xfId="17414" xr:uid="{00000000-0005-0000-0000-00001A440000}"/>
    <cellStyle name="Normal 72 2 3 4" xfId="3110" xr:uid="{00000000-0005-0000-0000-0000370C0000}"/>
    <cellStyle name="Normal 72 2 3 4 2" xfId="13184" xr:uid="{00000000-0005-0000-0000-000091330000}"/>
    <cellStyle name="Normal 72 2 3 4 2 3" xfId="28279" xr:uid="{00000000-0005-0000-0000-00008B6E0000}"/>
    <cellStyle name="Normal 72 2 3 4 3" xfId="8164" xr:uid="{00000000-0005-0000-0000-0000F51F0000}"/>
    <cellStyle name="Normal 72 2 3 4 3 3" xfId="23262" xr:uid="{00000000-0005-0000-0000-0000F25A0000}"/>
    <cellStyle name="Normal 72 2 3 4 5" xfId="18249" xr:uid="{00000000-0005-0000-0000-00005D470000}"/>
    <cellStyle name="Normal 72 2 3 5" xfId="4803" xr:uid="{00000000-0005-0000-0000-0000D4120000}"/>
    <cellStyle name="Normal 72 2 3 5 2" xfId="14855" xr:uid="{00000000-0005-0000-0000-0000183A0000}"/>
    <cellStyle name="Normal 72 2 3 5 2 3" xfId="29950" xr:uid="{00000000-0005-0000-0000-000012750000}"/>
    <cellStyle name="Normal 72 2 3 5 3" xfId="9835" xr:uid="{00000000-0005-0000-0000-00007C260000}"/>
    <cellStyle name="Normal 72 2 3 5 3 3" xfId="24933" xr:uid="{00000000-0005-0000-0000-000079610000}"/>
    <cellStyle name="Normal 72 2 3 5 5" xfId="19920" xr:uid="{00000000-0005-0000-0000-0000E44D0000}"/>
    <cellStyle name="Normal 72 2 3 6" xfId="11513" xr:uid="{00000000-0005-0000-0000-00000A2D0000}"/>
    <cellStyle name="Normal 72 2 3 6 3" xfId="26608" xr:uid="{00000000-0005-0000-0000-000004680000}"/>
    <cellStyle name="Normal 72 2 3 7" xfId="6492" xr:uid="{00000000-0005-0000-0000-00006D190000}"/>
    <cellStyle name="Normal 72 2 3 7 3" xfId="21591" xr:uid="{00000000-0005-0000-0000-00006B540000}"/>
    <cellStyle name="Normal 72 2 3 9" xfId="16578" xr:uid="{00000000-0005-0000-0000-0000D6400000}"/>
    <cellStyle name="Normal 72 2 4" xfId="1629" xr:uid="{00000000-0005-0000-0000-00006D060000}"/>
    <cellStyle name="Normal 72 2 4 2" xfId="2468" xr:uid="{00000000-0005-0000-0000-0000B4090000}"/>
    <cellStyle name="Normal 72 2 4 2 2" xfId="4157" xr:uid="{00000000-0005-0000-0000-00004E100000}"/>
    <cellStyle name="Normal 72 2 4 2 2 2" xfId="14230" xr:uid="{00000000-0005-0000-0000-0000A7370000}"/>
    <cellStyle name="Normal 72 2 4 2 2 2 3" xfId="29325" xr:uid="{00000000-0005-0000-0000-0000A1720000}"/>
    <cellStyle name="Normal 72 2 4 2 2 3" xfId="9210" xr:uid="{00000000-0005-0000-0000-00000B240000}"/>
    <cellStyle name="Normal 72 2 4 2 2 3 3" xfId="24308" xr:uid="{00000000-0005-0000-0000-0000085F0000}"/>
    <cellStyle name="Normal 72 2 4 2 2 5" xfId="19295" xr:uid="{00000000-0005-0000-0000-0000734B0000}"/>
    <cellStyle name="Normal 72 2 4 2 3" xfId="5849" xr:uid="{00000000-0005-0000-0000-0000EA160000}"/>
    <cellStyle name="Normal 72 2 4 2 3 2" xfId="15901" xr:uid="{00000000-0005-0000-0000-00002E3E0000}"/>
    <cellStyle name="Normal 72 2 4 2 3 2 3" xfId="30996" xr:uid="{00000000-0005-0000-0000-000028790000}"/>
    <cellStyle name="Normal 72 2 4 2 3 3" xfId="10881" xr:uid="{00000000-0005-0000-0000-0000922A0000}"/>
    <cellStyle name="Normal 72 2 4 2 3 3 3" xfId="25979" xr:uid="{00000000-0005-0000-0000-00008F650000}"/>
    <cellStyle name="Normal 72 2 4 2 3 5" xfId="20966" xr:uid="{00000000-0005-0000-0000-0000FA510000}"/>
    <cellStyle name="Normal 72 2 4 2 4" xfId="12559" xr:uid="{00000000-0005-0000-0000-000020310000}"/>
    <cellStyle name="Normal 72 2 4 2 4 3" xfId="27654" xr:uid="{00000000-0005-0000-0000-00001A6C0000}"/>
    <cellStyle name="Normal 72 2 4 2 5" xfId="7538" xr:uid="{00000000-0005-0000-0000-0000831D0000}"/>
    <cellStyle name="Normal 72 2 4 2 5 3" xfId="22637" xr:uid="{00000000-0005-0000-0000-000081580000}"/>
    <cellStyle name="Normal 72 2 4 2 7" xfId="17624" xr:uid="{00000000-0005-0000-0000-0000EC440000}"/>
    <cellStyle name="Normal 72 2 4 3" xfId="3320" xr:uid="{00000000-0005-0000-0000-0000090D0000}"/>
    <cellStyle name="Normal 72 2 4 3 2" xfId="13394" xr:uid="{00000000-0005-0000-0000-000063340000}"/>
    <cellStyle name="Normal 72 2 4 3 2 3" xfId="28489" xr:uid="{00000000-0005-0000-0000-00005D6F0000}"/>
    <cellStyle name="Normal 72 2 4 3 3" xfId="8374" xr:uid="{00000000-0005-0000-0000-0000C7200000}"/>
    <cellStyle name="Normal 72 2 4 3 3 3" xfId="23472" xr:uid="{00000000-0005-0000-0000-0000C45B0000}"/>
    <cellStyle name="Normal 72 2 4 3 5" xfId="18459" xr:uid="{00000000-0005-0000-0000-00002F480000}"/>
    <cellStyle name="Normal 72 2 4 4" xfId="5013" xr:uid="{00000000-0005-0000-0000-0000A6130000}"/>
    <cellStyle name="Normal 72 2 4 4 2" xfId="15065" xr:uid="{00000000-0005-0000-0000-0000EA3A0000}"/>
    <cellStyle name="Normal 72 2 4 4 2 3" xfId="30160" xr:uid="{00000000-0005-0000-0000-0000E4750000}"/>
    <cellStyle name="Normal 72 2 4 4 3" xfId="10045" xr:uid="{00000000-0005-0000-0000-00004E270000}"/>
    <cellStyle name="Normal 72 2 4 4 3 3" xfId="25143" xr:uid="{00000000-0005-0000-0000-00004B620000}"/>
    <cellStyle name="Normal 72 2 4 4 5" xfId="20130" xr:uid="{00000000-0005-0000-0000-0000B64E0000}"/>
    <cellStyle name="Normal 72 2 4 5" xfId="11723" xr:uid="{00000000-0005-0000-0000-0000DC2D0000}"/>
    <cellStyle name="Normal 72 2 4 5 3" xfId="26818" xr:uid="{00000000-0005-0000-0000-0000D6680000}"/>
    <cellStyle name="Normal 72 2 4 6" xfId="6702" xr:uid="{00000000-0005-0000-0000-00003F1A0000}"/>
    <cellStyle name="Normal 72 2 4 6 3" xfId="21801" xr:uid="{00000000-0005-0000-0000-00003D550000}"/>
    <cellStyle name="Normal 72 2 4 8" xfId="16788" xr:uid="{00000000-0005-0000-0000-0000A8410000}"/>
    <cellStyle name="Normal 72 2 5" xfId="2050" xr:uid="{00000000-0005-0000-0000-000012080000}"/>
    <cellStyle name="Normal 72 2 5 2" xfId="3739" xr:uid="{00000000-0005-0000-0000-0000AC0E0000}"/>
    <cellStyle name="Normal 72 2 5 2 2" xfId="13812" xr:uid="{00000000-0005-0000-0000-000005360000}"/>
    <cellStyle name="Normal 72 2 5 2 2 3" xfId="28907" xr:uid="{00000000-0005-0000-0000-0000FF700000}"/>
    <cellStyle name="Normal 72 2 5 2 3" xfId="8792" xr:uid="{00000000-0005-0000-0000-000069220000}"/>
    <cellStyle name="Normal 72 2 5 2 3 3" xfId="23890" xr:uid="{00000000-0005-0000-0000-0000665D0000}"/>
    <cellStyle name="Normal 72 2 5 2 5" xfId="18877" xr:uid="{00000000-0005-0000-0000-0000D1490000}"/>
    <cellStyle name="Normal 72 2 5 3" xfId="5431" xr:uid="{00000000-0005-0000-0000-000048150000}"/>
    <cellStyle name="Normal 72 2 5 3 2" xfId="15483" xr:uid="{00000000-0005-0000-0000-00008C3C0000}"/>
    <cellStyle name="Normal 72 2 5 3 2 3" xfId="30578" xr:uid="{00000000-0005-0000-0000-000086770000}"/>
    <cellStyle name="Normal 72 2 5 3 3" xfId="10463" xr:uid="{00000000-0005-0000-0000-0000F0280000}"/>
    <cellStyle name="Normal 72 2 5 3 3 3" xfId="25561" xr:uid="{00000000-0005-0000-0000-0000ED630000}"/>
    <cellStyle name="Normal 72 2 5 3 5" xfId="20548" xr:uid="{00000000-0005-0000-0000-000058500000}"/>
    <cellStyle name="Normal 72 2 5 4" xfId="12141" xr:uid="{00000000-0005-0000-0000-00007E2F0000}"/>
    <cellStyle name="Normal 72 2 5 4 3" xfId="27236" xr:uid="{00000000-0005-0000-0000-0000786A0000}"/>
    <cellStyle name="Normal 72 2 5 5" xfId="7120" xr:uid="{00000000-0005-0000-0000-0000E11B0000}"/>
    <cellStyle name="Normal 72 2 5 5 3" xfId="22219" xr:uid="{00000000-0005-0000-0000-0000DF560000}"/>
    <cellStyle name="Normal 72 2 5 7" xfId="17206" xr:uid="{00000000-0005-0000-0000-00004A430000}"/>
    <cellStyle name="Normal 72 2 6" xfId="2902" xr:uid="{00000000-0005-0000-0000-0000670B0000}"/>
    <cellStyle name="Normal 72 2 6 2" xfId="12976" xr:uid="{00000000-0005-0000-0000-0000C1320000}"/>
    <cellStyle name="Normal 72 2 6 2 3" xfId="28071" xr:uid="{00000000-0005-0000-0000-0000BB6D0000}"/>
    <cellStyle name="Normal 72 2 6 3" xfId="7956" xr:uid="{00000000-0005-0000-0000-0000251F0000}"/>
    <cellStyle name="Normal 72 2 6 3 3" xfId="23054" xr:uid="{00000000-0005-0000-0000-0000225A0000}"/>
    <cellStyle name="Normal 72 2 6 5" xfId="18041" xr:uid="{00000000-0005-0000-0000-00008D460000}"/>
    <cellStyle name="Normal 72 2 7" xfId="4595" xr:uid="{00000000-0005-0000-0000-000004120000}"/>
    <cellStyle name="Normal 72 2 7 2" xfId="14647" xr:uid="{00000000-0005-0000-0000-000048390000}"/>
    <cellStyle name="Normal 72 2 7 2 3" xfId="29742" xr:uid="{00000000-0005-0000-0000-000042740000}"/>
    <cellStyle name="Normal 72 2 7 3" xfId="9627" xr:uid="{00000000-0005-0000-0000-0000AC250000}"/>
    <cellStyle name="Normal 72 2 7 3 3" xfId="24725" xr:uid="{00000000-0005-0000-0000-0000A9600000}"/>
    <cellStyle name="Normal 72 2 7 5" xfId="19712" xr:uid="{00000000-0005-0000-0000-0000144D0000}"/>
    <cellStyle name="Normal 72 2 8" xfId="11305" xr:uid="{00000000-0005-0000-0000-00003A2C0000}"/>
    <cellStyle name="Normal 72 2 8 3" xfId="26400" xr:uid="{00000000-0005-0000-0000-000034670000}"/>
    <cellStyle name="Normal 72 2 9" xfId="6284" xr:uid="{00000000-0005-0000-0000-00009D180000}"/>
    <cellStyle name="Normal 72 2 9 3" xfId="21383" xr:uid="{00000000-0005-0000-0000-00009B530000}"/>
    <cellStyle name="Normal 72 3" xfId="1249" xr:uid="{00000000-0005-0000-0000-0000F1040000}"/>
    <cellStyle name="Normal 72 3 10" xfId="16422" xr:uid="{00000000-0005-0000-0000-00003A400000}"/>
    <cellStyle name="Normal 72 3 2" xfId="1468" xr:uid="{00000000-0005-0000-0000-0000CC050000}"/>
    <cellStyle name="Normal 72 3 2 2" xfId="1889" xr:uid="{00000000-0005-0000-0000-000071070000}"/>
    <cellStyle name="Normal 72 3 2 2 2" xfId="2728" xr:uid="{00000000-0005-0000-0000-0000B80A0000}"/>
    <cellStyle name="Normal 72 3 2 2 2 2" xfId="4417" xr:uid="{00000000-0005-0000-0000-000052110000}"/>
    <cellStyle name="Normal 72 3 2 2 2 2 2" xfId="14490" xr:uid="{00000000-0005-0000-0000-0000AB380000}"/>
    <cellStyle name="Normal 72 3 2 2 2 2 2 3" xfId="29585" xr:uid="{00000000-0005-0000-0000-0000A5730000}"/>
    <cellStyle name="Normal 72 3 2 2 2 2 3" xfId="9470" xr:uid="{00000000-0005-0000-0000-00000F250000}"/>
    <cellStyle name="Normal 72 3 2 2 2 2 3 3" xfId="24568" xr:uid="{00000000-0005-0000-0000-00000C600000}"/>
    <cellStyle name="Normal 72 3 2 2 2 2 5" xfId="19555" xr:uid="{00000000-0005-0000-0000-0000774C0000}"/>
    <cellStyle name="Normal 72 3 2 2 2 3" xfId="6109" xr:uid="{00000000-0005-0000-0000-0000EE170000}"/>
    <cellStyle name="Normal 72 3 2 2 2 3 2" xfId="16161" xr:uid="{00000000-0005-0000-0000-0000323F0000}"/>
    <cellStyle name="Normal 72 3 2 2 2 3 2 3" xfId="31256" xr:uid="{00000000-0005-0000-0000-00002C7A0000}"/>
    <cellStyle name="Normal 72 3 2 2 2 3 3" xfId="11141" xr:uid="{00000000-0005-0000-0000-0000962B0000}"/>
    <cellStyle name="Normal 72 3 2 2 2 3 3 3" xfId="26239" xr:uid="{00000000-0005-0000-0000-000093660000}"/>
    <cellStyle name="Normal 72 3 2 2 2 3 5" xfId="21226" xr:uid="{00000000-0005-0000-0000-0000FE520000}"/>
    <cellStyle name="Normal 72 3 2 2 2 4" xfId="12819" xr:uid="{00000000-0005-0000-0000-000024320000}"/>
    <cellStyle name="Normal 72 3 2 2 2 4 3" xfId="27914" xr:uid="{00000000-0005-0000-0000-00001E6D0000}"/>
    <cellStyle name="Normal 72 3 2 2 2 5" xfId="7798" xr:uid="{00000000-0005-0000-0000-0000871E0000}"/>
    <cellStyle name="Normal 72 3 2 2 2 5 3" xfId="22897" xr:uid="{00000000-0005-0000-0000-000085590000}"/>
    <cellStyle name="Normal 72 3 2 2 2 7" xfId="17884" xr:uid="{00000000-0005-0000-0000-0000F0450000}"/>
    <cellStyle name="Normal 72 3 2 2 3" xfId="3580" xr:uid="{00000000-0005-0000-0000-00000D0E0000}"/>
    <cellStyle name="Normal 72 3 2 2 3 2" xfId="13654" xr:uid="{00000000-0005-0000-0000-000067350000}"/>
    <cellStyle name="Normal 72 3 2 2 3 2 3" xfId="28749" xr:uid="{00000000-0005-0000-0000-000061700000}"/>
    <cellStyle name="Normal 72 3 2 2 3 3" xfId="8634" xr:uid="{00000000-0005-0000-0000-0000CB210000}"/>
    <cellStyle name="Normal 72 3 2 2 3 3 3" xfId="23732" xr:uid="{00000000-0005-0000-0000-0000C85C0000}"/>
    <cellStyle name="Normal 72 3 2 2 3 5" xfId="18719" xr:uid="{00000000-0005-0000-0000-000033490000}"/>
    <cellStyle name="Normal 72 3 2 2 4" xfId="5273" xr:uid="{00000000-0005-0000-0000-0000AA140000}"/>
    <cellStyle name="Normal 72 3 2 2 4 2" xfId="15325" xr:uid="{00000000-0005-0000-0000-0000EE3B0000}"/>
    <cellStyle name="Normal 72 3 2 2 4 2 3" xfId="30420" xr:uid="{00000000-0005-0000-0000-0000E8760000}"/>
    <cellStyle name="Normal 72 3 2 2 4 3" xfId="10305" xr:uid="{00000000-0005-0000-0000-000052280000}"/>
    <cellStyle name="Normal 72 3 2 2 4 3 3" xfId="25403" xr:uid="{00000000-0005-0000-0000-00004F630000}"/>
    <cellStyle name="Normal 72 3 2 2 4 5" xfId="20390" xr:uid="{00000000-0005-0000-0000-0000BA4F0000}"/>
    <cellStyle name="Normal 72 3 2 2 5" xfId="11983" xr:uid="{00000000-0005-0000-0000-0000E02E0000}"/>
    <cellStyle name="Normal 72 3 2 2 5 3" xfId="27078" xr:uid="{00000000-0005-0000-0000-0000DA690000}"/>
    <cellStyle name="Normal 72 3 2 2 6" xfId="6962" xr:uid="{00000000-0005-0000-0000-0000431B0000}"/>
    <cellStyle name="Normal 72 3 2 2 6 3" xfId="22061" xr:uid="{00000000-0005-0000-0000-000041560000}"/>
    <cellStyle name="Normal 72 3 2 2 8" xfId="17048" xr:uid="{00000000-0005-0000-0000-0000AC420000}"/>
    <cellStyle name="Normal 72 3 2 3" xfId="2310" xr:uid="{00000000-0005-0000-0000-000016090000}"/>
    <cellStyle name="Normal 72 3 2 3 2" xfId="3999" xr:uid="{00000000-0005-0000-0000-0000B00F0000}"/>
    <cellStyle name="Normal 72 3 2 3 2 2" xfId="14072" xr:uid="{00000000-0005-0000-0000-000009370000}"/>
    <cellStyle name="Normal 72 3 2 3 2 2 3" xfId="29167" xr:uid="{00000000-0005-0000-0000-000003720000}"/>
    <cellStyle name="Normal 72 3 2 3 2 3" xfId="9052" xr:uid="{00000000-0005-0000-0000-00006D230000}"/>
    <cellStyle name="Normal 72 3 2 3 2 3 3" xfId="24150" xr:uid="{00000000-0005-0000-0000-00006A5E0000}"/>
    <cellStyle name="Normal 72 3 2 3 2 5" xfId="19137" xr:uid="{00000000-0005-0000-0000-0000D54A0000}"/>
    <cellStyle name="Normal 72 3 2 3 3" xfId="5691" xr:uid="{00000000-0005-0000-0000-00004C160000}"/>
    <cellStyle name="Normal 72 3 2 3 3 2" xfId="15743" xr:uid="{00000000-0005-0000-0000-0000903D0000}"/>
    <cellStyle name="Normal 72 3 2 3 3 2 3" xfId="30838" xr:uid="{00000000-0005-0000-0000-00008A780000}"/>
    <cellStyle name="Normal 72 3 2 3 3 3" xfId="10723" xr:uid="{00000000-0005-0000-0000-0000F4290000}"/>
    <cellStyle name="Normal 72 3 2 3 3 3 3" xfId="25821" xr:uid="{00000000-0005-0000-0000-0000F1640000}"/>
    <cellStyle name="Normal 72 3 2 3 3 5" xfId="20808" xr:uid="{00000000-0005-0000-0000-00005C510000}"/>
    <cellStyle name="Normal 72 3 2 3 4" xfId="12401" xr:uid="{00000000-0005-0000-0000-000082300000}"/>
    <cellStyle name="Normal 72 3 2 3 4 3" xfId="27496" xr:uid="{00000000-0005-0000-0000-00007C6B0000}"/>
    <cellStyle name="Normal 72 3 2 3 5" xfId="7380" xr:uid="{00000000-0005-0000-0000-0000E51C0000}"/>
    <cellStyle name="Normal 72 3 2 3 5 3" xfId="22479" xr:uid="{00000000-0005-0000-0000-0000E3570000}"/>
    <cellStyle name="Normal 72 3 2 3 7" xfId="17466" xr:uid="{00000000-0005-0000-0000-00004E440000}"/>
    <cellStyle name="Normal 72 3 2 4" xfId="3162" xr:uid="{00000000-0005-0000-0000-00006B0C0000}"/>
    <cellStyle name="Normal 72 3 2 4 2" xfId="13236" xr:uid="{00000000-0005-0000-0000-0000C5330000}"/>
    <cellStyle name="Normal 72 3 2 4 2 3" xfId="28331" xr:uid="{00000000-0005-0000-0000-0000BF6E0000}"/>
    <cellStyle name="Normal 72 3 2 4 3" xfId="8216" xr:uid="{00000000-0005-0000-0000-000029200000}"/>
    <cellStyle name="Normal 72 3 2 4 3 3" xfId="23314" xr:uid="{00000000-0005-0000-0000-0000265B0000}"/>
    <cellStyle name="Normal 72 3 2 4 5" xfId="18301" xr:uid="{00000000-0005-0000-0000-000091470000}"/>
    <cellStyle name="Normal 72 3 2 5" xfId="4855" xr:uid="{00000000-0005-0000-0000-000008130000}"/>
    <cellStyle name="Normal 72 3 2 5 2" xfId="14907" xr:uid="{00000000-0005-0000-0000-00004C3A0000}"/>
    <cellStyle name="Normal 72 3 2 5 2 3" xfId="30002" xr:uid="{00000000-0005-0000-0000-000046750000}"/>
    <cellStyle name="Normal 72 3 2 5 3" xfId="9887" xr:uid="{00000000-0005-0000-0000-0000B0260000}"/>
    <cellStyle name="Normal 72 3 2 5 3 3" xfId="24985" xr:uid="{00000000-0005-0000-0000-0000AD610000}"/>
    <cellStyle name="Normal 72 3 2 5 5" xfId="19972" xr:uid="{00000000-0005-0000-0000-0000184E0000}"/>
    <cellStyle name="Normal 72 3 2 6" xfId="11565" xr:uid="{00000000-0005-0000-0000-00003E2D0000}"/>
    <cellStyle name="Normal 72 3 2 6 3" xfId="26660" xr:uid="{00000000-0005-0000-0000-000038680000}"/>
    <cellStyle name="Normal 72 3 2 7" xfId="6544" xr:uid="{00000000-0005-0000-0000-0000A1190000}"/>
    <cellStyle name="Normal 72 3 2 7 3" xfId="21643" xr:uid="{00000000-0005-0000-0000-00009F540000}"/>
    <cellStyle name="Normal 72 3 2 9" xfId="16630" xr:uid="{00000000-0005-0000-0000-00000A410000}"/>
    <cellStyle name="Normal 72 3 3" xfId="1681" xr:uid="{00000000-0005-0000-0000-0000A1060000}"/>
    <cellStyle name="Normal 72 3 3 2" xfId="2520" xr:uid="{00000000-0005-0000-0000-0000E8090000}"/>
    <cellStyle name="Normal 72 3 3 2 2" xfId="4209" xr:uid="{00000000-0005-0000-0000-000082100000}"/>
    <cellStyle name="Normal 72 3 3 2 2 2" xfId="14282" xr:uid="{00000000-0005-0000-0000-0000DB370000}"/>
    <cellStyle name="Normal 72 3 3 2 2 2 3" xfId="29377" xr:uid="{00000000-0005-0000-0000-0000D5720000}"/>
    <cellStyle name="Normal 72 3 3 2 2 3" xfId="9262" xr:uid="{00000000-0005-0000-0000-00003F240000}"/>
    <cellStyle name="Normal 72 3 3 2 2 3 3" xfId="24360" xr:uid="{00000000-0005-0000-0000-00003C5F0000}"/>
    <cellStyle name="Normal 72 3 3 2 2 5" xfId="19347" xr:uid="{00000000-0005-0000-0000-0000A74B0000}"/>
    <cellStyle name="Normal 72 3 3 2 3" xfId="5901" xr:uid="{00000000-0005-0000-0000-00001E170000}"/>
    <cellStyle name="Normal 72 3 3 2 3 2" xfId="15953" xr:uid="{00000000-0005-0000-0000-0000623E0000}"/>
    <cellStyle name="Normal 72 3 3 2 3 2 3" xfId="31048" xr:uid="{00000000-0005-0000-0000-00005C790000}"/>
    <cellStyle name="Normal 72 3 3 2 3 3" xfId="10933" xr:uid="{00000000-0005-0000-0000-0000C62A0000}"/>
    <cellStyle name="Normal 72 3 3 2 3 3 3" xfId="26031" xr:uid="{00000000-0005-0000-0000-0000C3650000}"/>
    <cellStyle name="Normal 72 3 3 2 3 5" xfId="21018" xr:uid="{00000000-0005-0000-0000-00002E520000}"/>
    <cellStyle name="Normal 72 3 3 2 4" xfId="12611" xr:uid="{00000000-0005-0000-0000-000054310000}"/>
    <cellStyle name="Normal 72 3 3 2 4 3" xfId="27706" xr:uid="{00000000-0005-0000-0000-00004E6C0000}"/>
    <cellStyle name="Normal 72 3 3 2 5" xfId="7590" xr:uid="{00000000-0005-0000-0000-0000B71D0000}"/>
    <cellStyle name="Normal 72 3 3 2 5 3" xfId="22689" xr:uid="{00000000-0005-0000-0000-0000B5580000}"/>
    <cellStyle name="Normal 72 3 3 2 7" xfId="17676" xr:uid="{00000000-0005-0000-0000-000020450000}"/>
    <cellStyle name="Normal 72 3 3 3" xfId="3372" xr:uid="{00000000-0005-0000-0000-00003D0D0000}"/>
    <cellStyle name="Normal 72 3 3 3 2" xfId="13446" xr:uid="{00000000-0005-0000-0000-000097340000}"/>
    <cellStyle name="Normal 72 3 3 3 2 3" xfId="28541" xr:uid="{00000000-0005-0000-0000-0000916F0000}"/>
    <cellStyle name="Normal 72 3 3 3 3" xfId="8426" xr:uid="{00000000-0005-0000-0000-0000FB200000}"/>
    <cellStyle name="Normal 72 3 3 3 3 3" xfId="23524" xr:uid="{00000000-0005-0000-0000-0000F85B0000}"/>
    <cellStyle name="Normal 72 3 3 3 5" xfId="18511" xr:uid="{00000000-0005-0000-0000-000063480000}"/>
    <cellStyle name="Normal 72 3 3 4" xfId="5065" xr:uid="{00000000-0005-0000-0000-0000DA130000}"/>
    <cellStyle name="Normal 72 3 3 4 2" xfId="15117" xr:uid="{00000000-0005-0000-0000-00001E3B0000}"/>
    <cellStyle name="Normal 72 3 3 4 2 3" xfId="30212" xr:uid="{00000000-0005-0000-0000-000018760000}"/>
    <cellStyle name="Normal 72 3 3 4 3" xfId="10097" xr:uid="{00000000-0005-0000-0000-000082270000}"/>
    <cellStyle name="Normal 72 3 3 4 3 3" xfId="25195" xr:uid="{00000000-0005-0000-0000-00007F620000}"/>
    <cellStyle name="Normal 72 3 3 4 5" xfId="20182" xr:uid="{00000000-0005-0000-0000-0000EA4E0000}"/>
    <cellStyle name="Normal 72 3 3 5" xfId="11775" xr:uid="{00000000-0005-0000-0000-0000102E0000}"/>
    <cellStyle name="Normal 72 3 3 5 3" xfId="26870" xr:uid="{00000000-0005-0000-0000-00000A690000}"/>
    <cellStyle name="Normal 72 3 3 6" xfId="6754" xr:uid="{00000000-0005-0000-0000-0000731A0000}"/>
    <cellStyle name="Normal 72 3 3 6 3" xfId="21853" xr:uid="{00000000-0005-0000-0000-000071550000}"/>
    <cellStyle name="Normal 72 3 3 8" xfId="16840" xr:uid="{00000000-0005-0000-0000-0000DC410000}"/>
    <cellStyle name="Normal 72 3 4" xfId="2102" xr:uid="{00000000-0005-0000-0000-000046080000}"/>
    <cellStyle name="Normal 72 3 4 2" xfId="3791" xr:uid="{00000000-0005-0000-0000-0000E00E0000}"/>
    <cellStyle name="Normal 72 3 4 2 2" xfId="13864" xr:uid="{00000000-0005-0000-0000-000039360000}"/>
    <cellStyle name="Normal 72 3 4 2 2 3" xfId="28959" xr:uid="{00000000-0005-0000-0000-000033710000}"/>
    <cellStyle name="Normal 72 3 4 2 3" xfId="8844" xr:uid="{00000000-0005-0000-0000-00009D220000}"/>
    <cellStyle name="Normal 72 3 4 2 3 3" xfId="23942" xr:uid="{00000000-0005-0000-0000-00009A5D0000}"/>
    <cellStyle name="Normal 72 3 4 2 5" xfId="18929" xr:uid="{00000000-0005-0000-0000-0000054A0000}"/>
    <cellStyle name="Normal 72 3 4 3" xfId="5483" xr:uid="{00000000-0005-0000-0000-00007C150000}"/>
    <cellStyle name="Normal 72 3 4 3 2" xfId="15535" xr:uid="{00000000-0005-0000-0000-0000C03C0000}"/>
    <cellStyle name="Normal 72 3 4 3 2 3" xfId="30630" xr:uid="{00000000-0005-0000-0000-0000BA770000}"/>
    <cellStyle name="Normal 72 3 4 3 3" xfId="10515" xr:uid="{00000000-0005-0000-0000-000024290000}"/>
    <cellStyle name="Normal 72 3 4 3 3 3" xfId="25613" xr:uid="{00000000-0005-0000-0000-000021640000}"/>
    <cellStyle name="Normal 72 3 4 3 5" xfId="20600" xr:uid="{00000000-0005-0000-0000-00008C500000}"/>
    <cellStyle name="Normal 72 3 4 4" xfId="12193" xr:uid="{00000000-0005-0000-0000-0000B22F0000}"/>
    <cellStyle name="Normal 72 3 4 4 3" xfId="27288" xr:uid="{00000000-0005-0000-0000-0000AC6A0000}"/>
    <cellStyle name="Normal 72 3 4 5" xfId="7172" xr:uid="{00000000-0005-0000-0000-0000151C0000}"/>
    <cellStyle name="Normal 72 3 4 5 3" xfId="22271" xr:uid="{00000000-0005-0000-0000-000013570000}"/>
    <cellStyle name="Normal 72 3 4 7" xfId="17258" xr:uid="{00000000-0005-0000-0000-00007E430000}"/>
    <cellStyle name="Normal 72 3 5" xfId="2954" xr:uid="{00000000-0005-0000-0000-00009B0B0000}"/>
    <cellStyle name="Normal 72 3 5 2" xfId="13028" xr:uid="{00000000-0005-0000-0000-0000F5320000}"/>
    <cellStyle name="Normal 72 3 5 2 3" xfId="28123" xr:uid="{00000000-0005-0000-0000-0000EF6D0000}"/>
    <cellStyle name="Normal 72 3 5 3" xfId="8008" xr:uid="{00000000-0005-0000-0000-0000591F0000}"/>
    <cellStyle name="Normal 72 3 5 3 3" xfId="23106" xr:uid="{00000000-0005-0000-0000-0000565A0000}"/>
    <cellStyle name="Normal 72 3 5 5" xfId="18093" xr:uid="{00000000-0005-0000-0000-0000C1460000}"/>
    <cellStyle name="Normal 72 3 6" xfId="4647" xr:uid="{00000000-0005-0000-0000-000038120000}"/>
    <cellStyle name="Normal 72 3 6 2" xfId="14699" xr:uid="{00000000-0005-0000-0000-00007C390000}"/>
    <cellStyle name="Normal 72 3 6 2 3" xfId="29794" xr:uid="{00000000-0005-0000-0000-000076740000}"/>
    <cellStyle name="Normal 72 3 6 3" xfId="9679" xr:uid="{00000000-0005-0000-0000-0000E0250000}"/>
    <cellStyle name="Normal 72 3 6 3 3" xfId="24777" xr:uid="{00000000-0005-0000-0000-0000DD600000}"/>
    <cellStyle name="Normal 72 3 6 5" xfId="19764" xr:uid="{00000000-0005-0000-0000-0000484D0000}"/>
    <cellStyle name="Normal 72 3 7" xfId="11357" xr:uid="{00000000-0005-0000-0000-00006E2C0000}"/>
    <cellStyle name="Normal 72 3 7 3" xfId="26452" xr:uid="{00000000-0005-0000-0000-000068670000}"/>
    <cellStyle name="Normal 72 3 8" xfId="6336" xr:uid="{00000000-0005-0000-0000-0000D1180000}"/>
    <cellStyle name="Normal 72 3 8 3" xfId="21435" xr:uid="{00000000-0005-0000-0000-0000CF530000}"/>
    <cellStyle name="Normal 72 4" xfId="1362" xr:uid="{00000000-0005-0000-0000-000062050000}"/>
    <cellStyle name="Normal 72 4 2" xfId="1785" xr:uid="{00000000-0005-0000-0000-000009070000}"/>
    <cellStyle name="Normal 72 4 2 2" xfId="2624" xr:uid="{00000000-0005-0000-0000-0000500A0000}"/>
    <cellStyle name="Normal 72 4 2 2 2" xfId="4313" xr:uid="{00000000-0005-0000-0000-0000EA100000}"/>
    <cellStyle name="Normal 72 4 2 2 2 2" xfId="14386" xr:uid="{00000000-0005-0000-0000-000043380000}"/>
    <cellStyle name="Normal 72 4 2 2 2 2 3" xfId="29481" xr:uid="{00000000-0005-0000-0000-00003D730000}"/>
    <cellStyle name="Normal 72 4 2 2 2 3" xfId="9366" xr:uid="{00000000-0005-0000-0000-0000A7240000}"/>
    <cellStyle name="Normal 72 4 2 2 2 3 3" xfId="24464" xr:uid="{00000000-0005-0000-0000-0000A45F0000}"/>
    <cellStyle name="Normal 72 4 2 2 2 5" xfId="19451" xr:uid="{00000000-0005-0000-0000-00000F4C0000}"/>
    <cellStyle name="Normal 72 4 2 2 3" xfId="6005" xr:uid="{00000000-0005-0000-0000-000086170000}"/>
    <cellStyle name="Normal 72 4 2 2 3 2" xfId="16057" xr:uid="{00000000-0005-0000-0000-0000CA3E0000}"/>
    <cellStyle name="Normal 72 4 2 2 3 2 3" xfId="31152" xr:uid="{00000000-0005-0000-0000-0000C4790000}"/>
    <cellStyle name="Normal 72 4 2 2 3 3" xfId="11037" xr:uid="{00000000-0005-0000-0000-00002E2B0000}"/>
    <cellStyle name="Normal 72 4 2 2 3 3 3" xfId="26135" xr:uid="{00000000-0005-0000-0000-00002B660000}"/>
    <cellStyle name="Normal 72 4 2 2 3 5" xfId="21122" xr:uid="{00000000-0005-0000-0000-000096520000}"/>
    <cellStyle name="Normal 72 4 2 2 4" xfId="12715" xr:uid="{00000000-0005-0000-0000-0000BC310000}"/>
    <cellStyle name="Normal 72 4 2 2 4 3" xfId="27810" xr:uid="{00000000-0005-0000-0000-0000B66C0000}"/>
    <cellStyle name="Normal 72 4 2 2 5" xfId="7694" xr:uid="{00000000-0005-0000-0000-00001F1E0000}"/>
    <cellStyle name="Normal 72 4 2 2 5 3" xfId="22793" xr:uid="{00000000-0005-0000-0000-00001D590000}"/>
    <cellStyle name="Normal 72 4 2 2 7" xfId="17780" xr:uid="{00000000-0005-0000-0000-000088450000}"/>
    <cellStyle name="Normal 72 4 2 3" xfId="3476" xr:uid="{00000000-0005-0000-0000-0000A50D0000}"/>
    <cellStyle name="Normal 72 4 2 3 2" xfId="13550" xr:uid="{00000000-0005-0000-0000-0000FF340000}"/>
    <cellStyle name="Normal 72 4 2 3 2 3" xfId="28645" xr:uid="{00000000-0005-0000-0000-0000F96F0000}"/>
    <cellStyle name="Normal 72 4 2 3 3" xfId="8530" xr:uid="{00000000-0005-0000-0000-000063210000}"/>
    <cellStyle name="Normal 72 4 2 3 3 3" xfId="23628" xr:uid="{00000000-0005-0000-0000-0000605C0000}"/>
    <cellStyle name="Normal 72 4 2 3 5" xfId="18615" xr:uid="{00000000-0005-0000-0000-0000CB480000}"/>
    <cellStyle name="Normal 72 4 2 4" xfId="5169" xr:uid="{00000000-0005-0000-0000-000042140000}"/>
    <cellStyle name="Normal 72 4 2 4 2" xfId="15221" xr:uid="{00000000-0005-0000-0000-0000863B0000}"/>
    <cellStyle name="Normal 72 4 2 4 2 3" xfId="30316" xr:uid="{00000000-0005-0000-0000-000080760000}"/>
    <cellStyle name="Normal 72 4 2 4 3" xfId="10201" xr:uid="{00000000-0005-0000-0000-0000EA270000}"/>
    <cellStyle name="Normal 72 4 2 4 3 3" xfId="25299" xr:uid="{00000000-0005-0000-0000-0000E7620000}"/>
    <cellStyle name="Normal 72 4 2 4 5" xfId="20286" xr:uid="{00000000-0005-0000-0000-0000524F0000}"/>
    <cellStyle name="Normal 72 4 2 5" xfId="11879" xr:uid="{00000000-0005-0000-0000-0000782E0000}"/>
    <cellStyle name="Normal 72 4 2 5 3" xfId="26974" xr:uid="{00000000-0005-0000-0000-000072690000}"/>
    <cellStyle name="Normal 72 4 2 6" xfId="6858" xr:uid="{00000000-0005-0000-0000-0000DB1A0000}"/>
    <cellStyle name="Normal 72 4 2 6 3" xfId="21957" xr:uid="{00000000-0005-0000-0000-0000D9550000}"/>
    <cellStyle name="Normal 72 4 2 8" xfId="16944" xr:uid="{00000000-0005-0000-0000-000044420000}"/>
    <cellStyle name="Normal 72 4 3" xfId="2206" xr:uid="{00000000-0005-0000-0000-0000AE080000}"/>
    <cellStyle name="Normal 72 4 3 2" xfId="3895" xr:uid="{00000000-0005-0000-0000-0000480F0000}"/>
    <cellStyle name="Normal 72 4 3 2 2" xfId="13968" xr:uid="{00000000-0005-0000-0000-0000A1360000}"/>
    <cellStyle name="Normal 72 4 3 2 2 3" xfId="29063" xr:uid="{00000000-0005-0000-0000-00009B710000}"/>
    <cellStyle name="Normal 72 4 3 2 3" xfId="8948" xr:uid="{00000000-0005-0000-0000-000005230000}"/>
    <cellStyle name="Normal 72 4 3 2 3 3" xfId="24046" xr:uid="{00000000-0005-0000-0000-0000025E0000}"/>
    <cellStyle name="Normal 72 4 3 2 5" xfId="19033" xr:uid="{00000000-0005-0000-0000-00006D4A0000}"/>
    <cellStyle name="Normal 72 4 3 3" xfId="5587" xr:uid="{00000000-0005-0000-0000-0000E4150000}"/>
    <cellStyle name="Normal 72 4 3 3 2" xfId="15639" xr:uid="{00000000-0005-0000-0000-0000283D0000}"/>
    <cellStyle name="Normal 72 4 3 3 2 3" xfId="30734" xr:uid="{00000000-0005-0000-0000-000022780000}"/>
    <cellStyle name="Normal 72 4 3 3 3" xfId="10619" xr:uid="{00000000-0005-0000-0000-00008C290000}"/>
    <cellStyle name="Normal 72 4 3 3 3 3" xfId="25717" xr:uid="{00000000-0005-0000-0000-000089640000}"/>
    <cellStyle name="Normal 72 4 3 3 5" xfId="20704" xr:uid="{00000000-0005-0000-0000-0000F4500000}"/>
    <cellStyle name="Normal 72 4 3 4" xfId="12297" xr:uid="{00000000-0005-0000-0000-00001A300000}"/>
    <cellStyle name="Normal 72 4 3 4 3" xfId="27392" xr:uid="{00000000-0005-0000-0000-0000146B0000}"/>
    <cellStyle name="Normal 72 4 3 5" xfId="7276" xr:uid="{00000000-0005-0000-0000-00007D1C0000}"/>
    <cellStyle name="Normal 72 4 3 5 3" xfId="22375" xr:uid="{00000000-0005-0000-0000-00007B570000}"/>
    <cellStyle name="Normal 72 4 3 7" xfId="17362" xr:uid="{00000000-0005-0000-0000-0000E6430000}"/>
    <cellStyle name="Normal 72 4 4" xfId="3058" xr:uid="{00000000-0005-0000-0000-0000030C0000}"/>
    <cellStyle name="Normal 72 4 4 2" xfId="13132" xr:uid="{00000000-0005-0000-0000-00005D330000}"/>
    <cellStyle name="Normal 72 4 4 2 3" xfId="28227" xr:uid="{00000000-0005-0000-0000-0000576E0000}"/>
    <cellStyle name="Normal 72 4 4 3" xfId="8112" xr:uid="{00000000-0005-0000-0000-0000C11F0000}"/>
    <cellStyle name="Normal 72 4 4 3 3" xfId="23210" xr:uid="{00000000-0005-0000-0000-0000BE5A0000}"/>
    <cellStyle name="Normal 72 4 4 5" xfId="18197" xr:uid="{00000000-0005-0000-0000-000029470000}"/>
    <cellStyle name="Normal 72 4 5" xfId="4751" xr:uid="{00000000-0005-0000-0000-0000A0120000}"/>
    <cellStyle name="Normal 72 4 5 2" xfId="14803" xr:uid="{00000000-0005-0000-0000-0000E4390000}"/>
    <cellStyle name="Normal 72 4 5 2 3" xfId="29898" xr:uid="{00000000-0005-0000-0000-0000DE740000}"/>
    <cellStyle name="Normal 72 4 5 3" xfId="9783" xr:uid="{00000000-0005-0000-0000-000048260000}"/>
    <cellStyle name="Normal 72 4 5 3 3" xfId="24881" xr:uid="{00000000-0005-0000-0000-000045610000}"/>
    <cellStyle name="Normal 72 4 5 5" xfId="19868" xr:uid="{00000000-0005-0000-0000-0000B04D0000}"/>
    <cellStyle name="Normal 72 4 6" xfId="11461" xr:uid="{00000000-0005-0000-0000-0000D62C0000}"/>
    <cellStyle name="Normal 72 4 6 3" xfId="26556" xr:uid="{00000000-0005-0000-0000-0000D0670000}"/>
    <cellStyle name="Normal 72 4 7" xfId="6440" xr:uid="{00000000-0005-0000-0000-000039190000}"/>
    <cellStyle name="Normal 72 4 7 3" xfId="21539" xr:uid="{00000000-0005-0000-0000-000037540000}"/>
    <cellStyle name="Normal 72 4 9" xfId="16526" xr:uid="{00000000-0005-0000-0000-0000A2400000}"/>
    <cellStyle name="Normal 72 5" xfId="1575" xr:uid="{00000000-0005-0000-0000-000037060000}"/>
    <cellStyle name="Normal 72 5 2" xfId="2416" xr:uid="{00000000-0005-0000-0000-000080090000}"/>
    <cellStyle name="Normal 72 5 2 2" xfId="4105" xr:uid="{00000000-0005-0000-0000-00001A100000}"/>
    <cellStyle name="Normal 72 5 2 2 2" xfId="14178" xr:uid="{00000000-0005-0000-0000-000073370000}"/>
    <cellStyle name="Normal 72 5 2 2 2 3" xfId="29273" xr:uid="{00000000-0005-0000-0000-00006D720000}"/>
    <cellStyle name="Normal 72 5 2 2 3" xfId="9158" xr:uid="{00000000-0005-0000-0000-0000D7230000}"/>
    <cellStyle name="Normal 72 5 2 2 3 3" xfId="24256" xr:uid="{00000000-0005-0000-0000-0000D45E0000}"/>
    <cellStyle name="Normal 72 5 2 2 5" xfId="19243" xr:uid="{00000000-0005-0000-0000-00003F4B0000}"/>
    <cellStyle name="Normal 72 5 2 3" xfId="5797" xr:uid="{00000000-0005-0000-0000-0000B6160000}"/>
    <cellStyle name="Normal 72 5 2 3 2" xfId="15849" xr:uid="{00000000-0005-0000-0000-0000FA3D0000}"/>
    <cellStyle name="Normal 72 5 2 3 2 3" xfId="30944" xr:uid="{00000000-0005-0000-0000-0000F4780000}"/>
    <cellStyle name="Normal 72 5 2 3 3" xfId="10829" xr:uid="{00000000-0005-0000-0000-00005E2A0000}"/>
    <cellStyle name="Normal 72 5 2 3 3 3" xfId="25927" xr:uid="{00000000-0005-0000-0000-00005B650000}"/>
    <cellStyle name="Normal 72 5 2 3 5" xfId="20914" xr:uid="{00000000-0005-0000-0000-0000C6510000}"/>
    <cellStyle name="Normal 72 5 2 4" xfId="12507" xr:uid="{00000000-0005-0000-0000-0000EC300000}"/>
    <cellStyle name="Normal 72 5 2 4 3" xfId="27602" xr:uid="{00000000-0005-0000-0000-0000E66B0000}"/>
    <cellStyle name="Normal 72 5 2 5" xfId="7486" xr:uid="{00000000-0005-0000-0000-00004F1D0000}"/>
    <cellStyle name="Normal 72 5 2 5 3" xfId="22585" xr:uid="{00000000-0005-0000-0000-00004D580000}"/>
    <cellStyle name="Normal 72 5 2 7" xfId="17572" xr:uid="{00000000-0005-0000-0000-0000B8440000}"/>
    <cellStyle name="Normal 72 5 3" xfId="3268" xr:uid="{00000000-0005-0000-0000-0000D50C0000}"/>
    <cellStyle name="Normal 72 5 3 2" xfId="13342" xr:uid="{00000000-0005-0000-0000-00002F340000}"/>
    <cellStyle name="Normal 72 5 3 2 3" xfId="28437" xr:uid="{00000000-0005-0000-0000-0000296F0000}"/>
    <cellStyle name="Normal 72 5 3 3" xfId="8322" xr:uid="{00000000-0005-0000-0000-000093200000}"/>
    <cellStyle name="Normal 72 5 3 3 3" xfId="23420" xr:uid="{00000000-0005-0000-0000-0000905B0000}"/>
    <cellStyle name="Normal 72 5 3 5" xfId="18407" xr:uid="{00000000-0005-0000-0000-0000FB470000}"/>
    <cellStyle name="Normal 72 5 4" xfId="4961" xr:uid="{00000000-0005-0000-0000-000072130000}"/>
    <cellStyle name="Normal 72 5 4 2" xfId="15013" xr:uid="{00000000-0005-0000-0000-0000B63A0000}"/>
    <cellStyle name="Normal 72 5 4 2 3" xfId="30108" xr:uid="{00000000-0005-0000-0000-0000B0750000}"/>
    <cellStyle name="Normal 72 5 4 3" xfId="9993" xr:uid="{00000000-0005-0000-0000-00001A270000}"/>
    <cellStyle name="Normal 72 5 4 3 3" xfId="25091" xr:uid="{00000000-0005-0000-0000-000017620000}"/>
    <cellStyle name="Normal 72 5 4 5" xfId="20078" xr:uid="{00000000-0005-0000-0000-0000824E0000}"/>
    <cellStyle name="Normal 72 5 5" xfId="11671" xr:uid="{00000000-0005-0000-0000-0000A82D0000}"/>
    <cellStyle name="Normal 72 5 5 3" xfId="26766" xr:uid="{00000000-0005-0000-0000-0000A2680000}"/>
    <cellStyle name="Normal 72 5 6" xfId="6650" xr:uid="{00000000-0005-0000-0000-00000B1A0000}"/>
    <cellStyle name="Normal 72 5 6 3" xfId="21749" xr:uid="{00000000-0005-0000-0000-000009550000}"/>
    <cellStyle name="Normal 72 5 8" xfId="16736" xr:uid="{00000000-0005-0000-0000-000074410000}"/>
    <cellStyle name="Normal 72 6" xfId="1996" xr:uid="{00000000-0005-0000-0000-0000DC070000}"/>
    <cellStyle name="Normal 72 6 2" xfId="3687" xr:uid="{00000000-0005-0000-0000-0000780E0000}"/>
    <cellStyle name="Normal 72 6 2 2" xfId="13760" xr:uid="{00000000-0005-0000-0000-0000D1350000}"/>
    <cellStyle name="Normal 72 6 2 2 3" xfId="28855" xr:uid="{00000000-0005-0000-0000-0000CB700000}"/>
    <cellStyle name="Normal 72 6 2 3" xfId="8740" xr:uid="{00000000-0005-0000-0000-000035220000}"/>
    <cellStyle name="Normal 72 6 2 3 3" xfId="23838" xr:uid="{00000000-0005-0000-0000-0000325D0000}"/>
    <cellStyle name="Normal 72 6 2 5" xfId="18825" xr:uid="{00000000-0005-0000-0000-00009D490000}"/>
    <cellStyle name="Normal 72 6 3" xfId="5379" xr:uid="{00000000-0005-0000-0000-000014150000}"/>
    <cellStyle name="Normal 72 6 3 2" xfId="15431" xr:uid="{00000000-0005-0000-0000-0000583C0000}"/>
    <cellStyle name="Normal 72 6 3 2 3" xfId="30526" xr:uid="{00000000-0005-0000-0000-000052770000}"/>
    <cellStyle name="Normal 72 6 3 3" xfId="10411" xr:uid="{00000000-0005-0000-0000-0000BC280000}"/>
    <cellStyle name="Normal 72 6 3 3 3" xfId="25509" xr:uid="{00000000-0005-0000-0000-0000B9630000}"/>
    <cellStyle name="Normal 72 6 3 5" xfId="20496" xr:uid="{00000000-0005-0000-0000-000024500000}"/>
    <cellStyle name="Normal 72 6 4" xfId="12089" xr:uid="{00000000-0005-0000-0000-00004A2F0000}"/>
    <cellStyle name="Normal 72 6 4 3" xfId="27184" xr:uid="{00000000-0005-0000-0000-0000446A0000}"/>
    <cellStyle name="Normal 72 6 5" xfId="7068" xr:uid="{00000000-0005-0000-0000-0000AD1B0000}"/>
    <cellStyle name="Normal 72 6 5 3" xfId="22167" xr:uid="{00000000-0005-0000-0000-0000AB560000}"/>
    <cellStyle name="Normal 72 6 7" xfId="17154" xr:uid="{00000000-0005-0000-0000-000016430000}"/>
    <cellStyle name="Normal 72 7" xfId="2847" xr:uid="{00000000-0005-0000-0000-0000300B0000}"/>
    <cellStyle name="Normal 72 7 2" xfId="12924" xr:uid="{00000000-0005-0000-0000-00008D320000}"/>
    <cellStyle name="Normal 72 7 2 3" xfId="28019" xr:uid="{00000000-0005-0000-0000-0000876D0000}"/>
    <cellStyle name="Normal 72 7 3" xfId="7904" xr:uid="{00000000-0005-0000-0000-0000F11E0000}"/>
    <cellStyle name="Normal 72 7 3 3" xfId="23002" xr:uid="{00000000-0005-0000-0000-0000EE590000}"/>
    <cellStyle name="Normal 72 7 5" xfId="17989" xr:uid="{00000000-0005-0000-0000-000059460000}"/>
    <cellStyle name="Normal 72 8" xfId="4541" xr:uid="{00000000-0005-0000-0000-0000CE110000}"/>
    <cellStyle name="Normal 72 8 2" xfId="14595" xr:uid="{00000000-0005-0000-0000-000014390000}"/>
    <cellStyle name="Normal 72 8 2 3" xfId="29690" xr:uid="{00000000-0005-0000-0000-00000E740000}"/>
    <cellStyle name="Normal 72 8 3" xfId="9575" xr:uid="{00000000-0005-0000-0000-000078250000}"/>
    <cellStyle name="Normal 72 8 3 3" xfId="24673" xr:uid="{00000000-0005-0000-0000-000075600000}"/>
    <cellStyle name="Normal 72 8 5" xfId="19660" xr:uid="{00000000-0005-0000-0000-0000E04C0000}"/>
    <cellStyle name="Normal 72 9" xfId="11251" xr:uid="{00000000-0005-0000-0000-0000042C0000}"/>
    <cellStyle name="Normal 72 9 3" xfId="26348" xr:uid="{00000000-0005-0000-0000-000000670000}"/>
    <cellStyle name="Normal 73" xfId="899" xr:uid="{00000000-0005-0000-0000-000092030000}"/>
    <cellStyle name="Normal 73 10" xfId="6231" xr:uid="{00000000-0005-0000-0000-000068180000}"/>
    <cellStyle name="Normal 73 10 3" xfId="21332" xr:uid="{00000000-0005-0000-0000-000068530000}"/>
    <cellStyle name="Normal 73 12" xfId="16317" xr:uid="{00000000-0005-0000-0000-0000D13F0000}"/>
    <cellStyle name="Normal 73 2" xfId="1196" xr:uid="{00000000-0005-0000-0000-0000BC040000}"/>
    <cellStyle name="Normal 73 2 11" xfId="16371" xr:uid="{00000000-0005-0000-0000-000007400000}"/>
    <cellStyle name="Normal 73 2 2" xfId="1304" xr:uid="{00000000-0005-0000-0000-000028050000}"/>
    <cellStyle name="Normal 73 2 2 10" xfId="16475" xr:uid="{00000000-0005-0000-0000-00006F400000}"/>
    <cellStyle name="Normal 73 2 2 2" xfId="1521" xr:uid="{00000000-0005-0000-0000-000001060000}"/>
    <cellStyle name="Normal 73 2 2 2 2" xfId="1942" xr:uid="{00000000-0005-0000-0000-0000A6070000}"/>
    <cellStyle name="Normal 73 2 2 2 2 2" xfId="2781" xr:uid="{00000000-0005-0000-0000-0000ED0A0000}"/>
    <cellStyle name="Normal 73 2 2 2 2 2 2" xfId="4470" xr:uid="{00000000-0005-0000-0000-000087110000}"/>
    <cellStyle name="Normal 73 2 2 2 2 2 2 2" xfId="14543" xr:uid="{00000000-0005-0000-0000-0000E0380000}"/>
    <cellStyle name="Normal 73 2 2 2 2 2 2 2 3" xfId="29638" xr:uid="{00000000-0005-0000-0000-0000DA730000}"/>
    <cellStyle name="Normal 73 2 2 2 2 2 2 3" xfId="9523" xr:uid="{00000000-0005-0000-0000-000044250000}"/>
    <cellStyle name="Normal 73 2 2 2 2 2 2 3 3" xfId="24621" xr:uid="{00000000-0005-0000-0000-000041600000}"/>
    <cellStyle name="Normal 73 2 2 2 2 2 2 5" xfId="19608" xr:uid="{00000000-0005-0000-0000-0000AC4C0000}"/>
    <cellStyle name="Normal 73 2 2 2 2 2 3" xfId="6162" xr:uid="{00000000-0005-0000-0000-000023180000}"/>
    <cellStyle name="Normal 73 2 2 2 2 2 3 2" xfId="16214" xr:uid="{00000000-0005-0000-0000-0000673F0000}"/>
    <cellStyle name="Normal 73 2 2 2 2 2 3 3" xfId="11194" xr:uid="{00000000-0005-0000-0000-0000CB2B0000}"/>
    <cellStyle name="Normal 73 2 2 2 2 2 3 3 3" xfId="26292" xr:uid="{00000000-0005-0000-0000-0000C8660000}"/>
    <cellStyle name="Normal 73 2 2 2 2 2 3 5" xfId="21279" xr:uid="{00000000-0005-0000-0000-000033530000}"/>
    <cellStyle name="Normal 73 2 2 2 2 2 4" xfId="12872" xr:uid="{00000000-0005-0000-0000-000059320000}"/>
    <cellStyle name="Normal 73 2 2 2 2 2 4 3" xfId="27967" xr:uid="{00000000-0005-0000-0000-0000536D0000}"/>
    <cellStyle name="Normal 73 2 2 2 2 2 5" xfId="7851" xr:uid="{00000000-0005-0000-0000-0000BC1E0000}"/>
    <cellStyle name="Normal 73 2 2 2 2 2 5 3" xfId="22950" xr:uid="{00000000-0005-0000-0000-0000BA590000}"/>
    <cellStyle name="Normal 73 2 2 2 2 2 7" xfId="17937" xr:uid="{00000000-0005-0000-0000-000025460000}"/>
    <cellStyle name="Normal 73 2 2 2 2 3" xfId="3633" xr:uid="{00000000-0005-0000-0000-0000420E0000}"/>
    <cellStyle name="Normal 73 2 2 2 2 3 2" xfId="13707" xr:uid="{00000000-0005-0000-0000-00009C350000}"/>
    <cellStyle name="Normal 73 2 2 2 2 3 2 3" xfId="28802" xr:uid="{00000000-0005-0000-0000-000096700000}"/>
    <cellStyle name="Normal 73 2 2 2 2 3 3" xfId="8687" xr:uid="{00000000-0005-0000-0000-000000220000}"/>
    <cellStyle name="Normal 73 2 2 2 2 3 3 3" xfId="23785" xr:uid="{00000000-0005-0000-0000-0000FD5C0000}"/>
    <cellStyle name="Normal 73 2 2 2 2 3 5" xfId="18772" xr:uid="{00000000-0005-0000-0000-000068490000}"/>
    <cellStyle name="Normal 73 2 2 2 2 4" xfId="5326" xr:uid="{00000000-0005-0000-0000-0000DF140000}"/>
    <cellStyle name="Normal 73 2 2 2 2 4 2" xfId="15378" xr:uid="{00000000-0005-0000-0000-0000233C0000}"/>
    <cellStyle name="Normal 73 2 2 2 2 4 2 3" xfId="30473" xr:uid="{00000000-0005-0000-0000-00001D770000}"/>
    <cellStyle name="Normal 73 2 2 2 2 4 3" xfId="10358" xr:uid="{00000000-0005-0000-0000-000087280000}"/>
    <cellStyle name="Normal 73 2 2 2 2 4 3 3" xfId="25456" xr:uid="{00000000-0005-0000-0000-000084630000}"/>
    <cellStyle name="Normal 73 2 2 2 2 4 5" xfId="20443" xr:uid="{00000000-0005-0000-0000-0000EF4F0000}"/>
    <cellStyle name="Normal 73 2 2 2 2 5" xfId="12036" xr:uid="{00000000-0005-0000-0000-0000152F0000}"/>
    <cellStyle name="Normal 73 2 2 2 2 5 3" xfId="27131" xr:uid="{00000000-0005-0000-0000-00000F6A0000}"/>
    <cellStyle name="Normal 73 2 2 2 2 6" xfId="7015" xr:uid="{00000000-0005-0000-0000-0000781B0000}"/>
    <cellStyle name="Normal 73 2 2 2 2 6 3" xfId="22114" xr:uid="{00000000-0005-0000-0000-000076560000}"/>
    <cellStyle name="Normal 73 2 2 2 2 8" xfId="17101" xr:uid="{00000000-0005-0000-0000-0000E1420000}"/>
    <cellStyle name="Normal 73 2 2 2 3" xfId="2363" xr:uid="{00000000-0005-0000-0000-00004B090000}"/>
    <cellStyle name="Normal 73 2 2 2 3 2" xfId="4052" xr:uid="{00000000-0005-0000-0000-0000E50F0000}"/>
    <cellStyle name="Normal 73 2 2 2 3 2 2" xfId="14125" xr:uid="{00000000-0005-0000-0000-00003E370000}"/>
    <cellStyle name="Normal 73 2 2 2 3 2 2 3" xfId="29220" xr:uid="{00000000-0005-0000-0000-000038720000}"/>
    <cellStyle name="Normal 73 2 2 2 3 2 3" xfId="9105" xr:uid="{00000000-0005-0000-0000-0000A2230000}"/>
    <cellStyle name="Normal 73 2 2 2 3 2 3 3" xfId="24203" xr:uid="{00000000-0005-0000-0000-00009F5E0000}"/>
    <cellStyle name="Normal 73 2 2 2 3 2 5" xfId="19190" xr:uid="{00000000-0005-0000-0000-00000A4B0000}"/>
    <cellStyle name="Normal 73 2 2 2 3 3" xfId="5744" xr:uid="{00000000-0005-0000-0000-000081160000}"/>
    <cellStyle name="Normal 73 2 2 2 3 3 2" xfId="15796" xr:uid="{00000000-0005-0000-0000-0000C53D0000}"/>
    <cellStyle name="Normal 73 2 2 2 3 3 2 3" xfId="30891" xr:uid="{00000000-0005-0000-0000-0000BF780000}"/>
    <cellStyle name="Normal 73 2 2 2 3 3 3" xfId="10776" xr:uid="{00000000-0005-0000-0000-0000292A0000}"/>
    <cellStyle name="Normal 73 2 2 2 3 3 3 3" xfId="25874" xr:uid="{00000000-0005-0000-0000-000026650000}"/>
    <cellStyle name="Normal 73 2 2 2 3 3 5" xfId="20861" xr:uid="{00000000-0005-0000-0000-000091510000}"/>
    <cellStyle name="Normal 73 2 2 2 3 4" xfId="12454" xr:uid="{00000000-0005-0000-0000-0000B7300000}"/>
    <cellStyle name="Normal 73 2 2 2 3 4 3" xfId="27549" xr:uid="{00000000-0005-0000-0000-0000B16B0000}"/>
    <cellStyle name="Normal 73 2 2 2 3 5" xfId="7433" xr:uid="{00000000-0005-0000-0000-00001A1D0000}"/>
    <cellStyle name="Normal 73 2 2 2 3 5 3" xfId="22532" xr:uid="{00000000-0005-0000-0000-000018580000}"/>
    <cellStyle name="Normal 73 2 2 2 3 7" xfId="17519" xr:uid="{00000000-0005-0000-0000-000083440000}"/>
    <cellStyle name="Normal 73 2 2 2 4" xfId="3215" xr:uid="{00000000-0005-0000-0000-0000A00C0000}"/>
    <cellStyle name="Normal 73 2 2 2 4 2" xfId="13289" xr:uid="{00000000-0005-0000-0000-0000FA330000}"/>
    <cellStyle name="Normal 73 2 2 2 4 2 3" xfId="28384" xr:uid="{00000000-0005-0000-0000-0000F46E0000}"/>
    <cellStyle name="Normal 73 2 2 2 4 3" xfId="8269" xr:uid="{00000000-0005-0000-0000-00005E200000}"/>
    <cellStyle name="Normal 73 2 2 2 4 3 3" xfId="23367" xr:uid="{00000000-0005-0000-0000-00005B5B0000}"/>
    <cellStyle name="Normal 73 2 2 2 4 5" xfId="18354" xr:uid="{00000000-0005-0000-0000-0000C6470000}"/>
    <cellStyle name="Normal 73 2 2 2 5" xfId="4908" xr:uid="{00000000-0005-0000-0000-00003D130000}"/>
    <cellStyle name="Normal 73 2 2 2 5 2" xfId="14960" xr:uid="{00000000-0005-0000-0000-0000813A0000}"/>
    <cellStyle name="Normal 73 2 2 2 5 2 3" xfId="30055" xr:uid="{00000000-0005-0000-0000-00007B750000}"/>
    <cellStyle name="Normal 73 2 2 2 5 3" xfId="9940" xr:uid="{00000000-0005-0000-0000-0000E5260000}"/>
    <cellStyle name="Normal 73 2 2 2 5 3 3" xfId="25038" xr:uid="{00000000-0005-0000-0000-0000E2610000}"/>
    <cellStyle name="Normal 73 2 2 2 5 5" xfId="20025" xr:uid="{00000000-0005-0000-0000-00004D4E0000}"/>
    <cellStyle name="Normal 73 2 2 2 6" xfId="11618" xr:uid="{00000000-0005-0000-0000-0000732D0000}"/>
    <cellStyle name="Normal 73 2 2 2 6 3" xfId="26713" xr:uid="{00000000-0005-0000-0000-00006D680000}"/>
    <cellStyle name="Normal 73 2 2 2 7" xfId="6597" xr:uid="{00000000-0005-0000-0000-0000D6190000}"/>
    <cellStyle name="Normal 73 2 2 2 7 3" xfId="21696" xr:uid="{00000000-0005-0000-0000-0000D4540000}"/>
    <cellStyle name="Normal 73 2 2 2 9" xfId="16683" xr:uid="{00000000-0005-0000-0000-00003F410000}"/>
    <cellStyle name="Normal 73 2 2 3" xfId="1734" xr:uid="{00000000-0005-0000-0000-0000D6060000}"/>
    <cellStyle name="Normal 73 2 2 3 2" xfId="2573" xr:uid="{00000000-0005-0000-0000-00001D0A0000}"/>
    <cellStyle name="Normal 73 2 2 3 2 2" xfId="4262" xr:uid="{00000000-0005-0000-0000-0000B7100000}"/>
    <cellStyle name="Normal 73 2 2 3 2 2 2" xfId="14335" xr:uid="{00000000-0005-0000-0000-000010380000}"/>
    <cellStyle name="Normal 73 2 2 3 2 2 2 3" xfId="29430" xr:uid="{00000000-0005-0000-0000-00000A730000}"/>
    <cellStyle name="Normal 73 2 2 3 2 2 3" xfId="9315" xr:uid="{00000000-0005-0000-0000-000074240000}"/>
    <cellStyle name="Normal 73 2 2 3 2 2 3 3" xfId="24413" xr:uid="{00000000-0005-0000-0000-0000715F0000}"/>
    <cellStyle name="Normal 73 2 2 3 2 2 5" xfId="19400" xr:uid="{00000000-0005-0000-0000-0000DC4B0000}"/>
    <cellStyle name="Normal 73 2 2 3 2 3" xfId="5954" xr:uid="{00000000-0005-0000-0000-000053170000}"/>
    <cellStyle name="Normal 73 2 2 3 2 3 2" xfId="16006" xr:uid="{00000000-0005-0000-0000-0000973E0000}"/>
    <cellStyle name="Normal 73 2 2 3 2 3 2 3" xfId="31101" xr:uid="{00000000-0005-0000-0000-000091790000}"/>
    <cellStyle name="Normal 73 2 2 3 2 3 3" xfId="10986" xr:uid="{00000000-0005-0000-0000-0000FB2A0000}"/>
    <cellStyle name="Normal 73 2 2 3 2 3 3 3" xfId="26084" xr:uid="{00000000-0005-0000-0000-0000F8650000}"/>
    <cellStyle name="Normal 73 2 2 3 2 3 5" xfId="21071" xr:uid="{00000000-0005-0000-0000-000063520000}"/>
    <cellStyle name="Normal 73 2 2 3 2 4" xfId="12664" xr:uid="{00000000-0005-0000-0000-000089310000}"/>
    <cellStyle name="Normal 73 2 2 3 2 4 3" xfId="27759" xr:uid="{00000000-0005-0000-0000-0000836C0000}"/>
    <cellStyle name="Normal 73 2 2 3 2 5" xfId="7643" xr:uid="{00000000-0005-0000-0000-0000EC1D0000}"/>
    <cellStyle name="Normal 73 2 2 3 2 5 3" xfId="22742" xr:uid="{00000000-0005-0000-0000-0000EA580000}"/>
    <cellStyle name="Normal 73 2 2 3 2 7" xfId="17729" xr:uid="{00000000-0005-0000-0000-000055450000}"/>
    <cellStyle name="Normal 73 2 2 3 3" xfId="3425" xr:uid="{00000000-0005-0000-0000-0000720D0000}"/>
    <cellStyle name="Normal 73 2 2 3 3 2" xfId="13499" xr:uid="{00000000-0005-0000-0000-0000CC340000}"/>
    <cellStyle name="Normal 73 2 2 3 3 2 3" xfId="28594" xr:uid="{00000000-0005-0000-0000-0000C66F0000}"/>
    <cellStyle name="Normal 73 2 2 3 3 3" xfId="8479" xr:uid="{00000000-0005-0000-0000-000030210000}"/>
    <cellStyle name="Normal 73 2 2 3 3 3 3" xfId="23577" xr:uid="{00000000-0005-0000-0000-00002D5C0000}"/>
    <cellStyle name="Normal 73 2 2 3 3 5" xfId="18564" xr:uid="{00000000-0005-0000-0000-000098480000}"/>
    <cellStyle name="Normal 73 2 2 3 4" xfId="5118" xr:uid="{00000000-0005-0000-0000-00000F140000}"/>
    <cellStyle name="Normal 73 2 2 3 4 2" xfId="15170" xr:uid="{00000000-0005-0000-0000-0000533B0000}"/>
    <cellStyle name="Normal 73 2 2 3 4 2 3" xfId="30265" xr:uid="{00000000-0005-0000-0000-00004D760000}"/>
    <cellStyle name="Normal 73 2 2 3 4 3" xfId="10150" xr:uid="{00000000-0005-0000-0000-0000B7270000}"/>
    <cellStyle name="Normal 73 2 2 3 4 3 3" xfId="25248" xr:uid="{00000000-0005-0000-0000-0000B4620000}"/>
    <cellStyle name="Normal 73 2 2 3 4 5" xfId="20235" xr:uid="{00000000-0005-0000-0000-00001F4F0000}"/>
    <cellStyle name="Normal 73 2 2 3 5" xfId="11828" xr:uid="{00000000-0005-0000-0000-0000452E0000}"/>
    <cellStyle name="Normal 73 2 2 3 5 3" xfId="26923" xr:uid="{00000000-0005-0000-0000-00003F690000}"/>
    <cellStyle name="Normal 73 2 2 3 6" xfId="6807" xr:uid="{00000000-0005-0000-0000-0000A81A0000}"/>
    <cellStyle name="Normal 73 2 2 3 6 3" xfId="21906" xr:uid="{00000000-0005-0000-0000-0000A6550000}"/>
    <cellStyle name="Normal 73 2 2 3 8" xfId="16893" xr:uid="{00000000-0005-0000-0000-000011420000}"/>
    <cellStyle name="Normal 73 2 2 4" xfId="2155" xr:uid="{00000000-0005-0000-0000-00007B080000}"/>
    <cellStyle name="Normal 73 2 2 4 2" xfId="3844" xr:uid="{00000000-0005-0000-0000-0000150F0000}"/>
    <cellStyle name="Normal 73 2 2 4 2 2" xfId="13917" xr:uid="{00000000-0005-0000-0000-00006E360000}"/>
    <cellStyle name="Normal 73 2 2 4 2 2 3" xfId="29012" xr:uid="{00000000-0005-0000-0000-000068710000}"/>
    <cellStyle name="Normal 73 2 2 4 2 3" xfId="8897" xr:uid="{00000000-0005-0000-0000-0000D2220000}"/>
    <cellStyle name="Normal 73 2 2 4 2 3 3" xfId="23995" xr:uid="{00000000-0005-0000-0000-0000CF5D0000}"/>
    <cellStyle name="Normal 73 2 2 4 2 5" xfId="18982" xr:uid="{00000000-0005-0000-0000-00003A4A0000}"/>
    <cellStyle name="Normal 73 2 2 4 3" xfId="5536" xr:uid="{00000000-0005-0000-0000-0000B1150000}"/>
    <cellStyle name="Normal 73 2 2 4 3 2" xfId="15588" xr:uid="{00000000-0005-0000-0000-0000F53C0000}"/>
    <cellStyle name="Normal 73 2 2 4 3 2 3" xfId="30683" xr:uid="{00000000-0005-0000-0000-0000EF770000}"/>
    <cellStyle name="Normal 73 2 2 4 3 3" xfId="10568" xr:uid="{00000000-0005-0000-0000-000059290000}"/>
    <cellStyle name="Normal 73 2 2 4 3 3 3" xfId="25666" xr:uid="{00000000-0005-0000-0000-000056640000}"/>
    <cellStyle name="Normal 73 2 2 4 3 5" xfId="20653" xr:uid="{00000000-0005-0000-0000-0000C1500000}"/>
    <cellStyle name="Normal 73 2 2 4 4" xfId="12246" xr:uid="{00000000-0005-0000-0000-0000E72F0000}"/>
    <cellStyle name="Normal 73 2 2 4 4 3" xfId="27341" xr:uid="{00000000-0005-0000-0000-0000E16A0000}"/>
    <cellStyle name="Normal 73 2 2 4 5" xfId="7225" xr:uid="{00000000-0005-0000-0000-00004A1C0000}"/>
    <cellStyle name="Normal 73 2 2 4 5 3" xfId="22324" xr:uid="{00000000-0005-0000-0000-000048570000}"/>
    <cellStyle name="Normal 73 2 2 4 7" xfId="17311" xr:uid="{00000000-0005-0000-0000-0000B3430000}"/>
    <cellStyle name="Normal 73 2 2 5" xfId="3007" xr:uid="{00000000-0005-0000-0000-0000D00B0000}"/>
    <cellStyle name="Normal 73 2 2 5 2" xfId="13081" xr:uid="{00000000-0005-0000-0000-00002A330000}"/>
    <cellStyle name="Normal 73 2 2 5 2 3" xfId="28176" xr:uid="{00000000-0005-0000-0000-0000246E0000}"/>
    <cellStyle name="Normal 73 2 2 5 3" xfId="8061" xr:uid="{00000000-0005-0000-0000-00008E1F0000}"/>
    <cellStyle name="Normal 73 2 2 5 3 3" xfId="23159" xr:uid="{00000000-0005-0000-0000-00008B5A0000}"/>
    <cellStyle name="Normal 73 2 2 5 5" xfId="18146" xr:uid="{00000000-0005-0000-0000-0000F6460000}"/>
    <cellStyle name="Normal 73 2 2 6" xfId="4700" xr:uid="{00000000-0005-0000-0000-00006D120000}"/>
    <cellStyle name="Normal 73 2 2 6 2" xfId="14752" xr:uid="{00000000-0005-0000-0000-0000B1390000}"/>
    <cellStyle name="Normal 73 2 2 6 2 3" xfId="29847" xr:uid="{00000000-0005-0000-0000-0000AB740000}"/>
    <cellStyle name="Normal 73 2 2 6 3" xfId="9732" xr:uid="{00000000-0005-0000-0000-000015260000}"/>
    <cellStyle name="Normal 73 2 2 6 3 3" xfId="24830" xr:uid="{00000000-0005-0000-0000-000012610000}"/>
    <cellStyle name="Normal 73 2 2 6 5" xfId="19817" xr:uid="{00000000-0005-0000-0000-00007D4D0000}"/>
    <cellStyle name="Normal 73 2 2 7" xfId="11410" xr:uid="{00000000-0005-0000-0000-0000A32C0000}"/>
    <cellStyle name="Normal 73 2 2 7 3" xfId="26505" xr:uid="{00000000-0005-0000-0000-00009D670000}"/>
    <cellStyle name="Normal 73 2 2 8" xfId="6389" xr:uid="{00000000-0005-0000-0000-000006190000}"/>
    <cellStyle name="Normal 73 2 2 8 3" xfId="21488" xr:uid="{00000000-0005-0000-0000-000004540000}"/>
    <cellStyle name="Normal 73 2 3" xfId="1417" xr:uid="{00000000-0005-0000-0000-000099050000}"/>
    <cellStyle name="Normal 73 2 3 2" xfId="1838" xr:uid="{00000000-0005-0000-0000-00003E070000}"/>
    <cellStyle name="Normal 73 2 3 2 2" xfId="2677" xr:uid="{00000000-0005-0000-0000-0000850A0000}"/>
    <cellStyle name="Normal 73 2 3 2 2 2" xfId="4366" xr:uid="{00000000-0005-0000-0000-00001F110000}"/>
    <cellStyle name="Normal 73 2 3 2 2 2 2" xfId="14439" xr:uid="{00000000-0005-0000-0000-000078380000}"/>
    <cellStyle name="Normal 73 2 3 2 2 2 2 3" xfId="29534" xr:uid="{00000000-0005-0000-0000-000072730000}"/>
    <cellStyle name="Normal 73 2 3 2 2 2 3" xfId="9419" xr:uid="{00000000-0005-0000-0000-0000DC240000}"/>
    <cellStyle name="Normal 73 2 3 2 2 2 3 3" xfId="24517" xr:uid="{00000000-0005-0000-0000-0000D95F0000}"/>
    <cellStyle name="Normal 73 2 3 2 2 2 5" xfId="19504" xr:uid="{00000000-0005-0000-0000-0000444C0000}"/>
    <cellStyle name="Normal 73 2 3 2 2 3" xfId="6058" xr:uid="{00000000-0005-0000-0000-0000BB170000}"/>
    <cellStyle name="Normal 73 2 3 2 2 3 2" xfId="16110" xr:uid="{00000000-0005-0000-0000-0000FF3E0000}"/>
    <cellStyle name="Normal 73 2 3 2 2 3 2 3" xfId="31205" xr:uid="{00000000-0005-0000-0000-0000F9790000}"/>
    <cellStyle name="Normal 73 2 3 2 2 3 3" xfId="11090" xr:uid="{00000000-0005-0000-0000-0000632B0000}"/>
    <cellStyle name="Normal 73 2 3 2 2 3 3 3" xfId="26188" xr:uid="{00000000-0005-0000-0000-000060660000}"/>
    <cellStyle name="Normal 73 2 3 2 2 3 5" xfId="21175" xr:uid="{00000000-0005-0000-0000-0000CB520000}"/>
    <cellStyle name="Normal 73 2 3 2 2 4" xfId="12768" xr:uid="{00000000-0005-0000-0000-0000F1310000}"/>
    <cellStyle name="Normal 73 2 3 2 2 4 3" xfId="27863" xr:uid="{00000000-0005-0000-0000-0000EB6C0000}"/>
    <cellStyle name="Normal 73 2 3 2 2 5" xfId="7747" xr:uid="{00000000-0005-0000-0000-0000541E0000}"/>
    <cellStyle name="Normal 73 2 3 2 2 5 3" xfId="22846" xr:uid="{00000000-0005-0000-0000-000052590000}"/>
    <cellStyle name="Normal 73 2 3 2 2 7" xfId="17833" xr:uid="{00000000-0005-0000-0000-0000BD450000}"/>
    <cellStyle name="Normal 73 2 3 2 3" xfId="3529" xr:uid="{00000000-0005-0000-0000-0000DA0D0000}"/>
    <cellStyle name="Normal 73 2 3 2 3 2" xfId="13603" xr:uid="{00000000-0005-0000-0000-000034350000}"/>
    <cellStyle name="Normal 73 2 3 2 3 2 3" xfId="28698" xr:uid="{00000000-0005-0000-0000-00002E700000}"/>
    <cellStyle name="Normal 73 2 3 2 3 3" xfId="8583" xr:uid="{00000000-0005-0000-0000-000098210000}"/>
    <cellStyle name="Normal 73 2 3 2 3 3 3" xfId="23681" xr:uid="{00000000-0005-0000-0000-0000955C0000}"/>
    <cellStyle name="Normal 73 2 3 2 3 5" xfId="18668" xr:uid="{00000000-0005-0000-0000-000000490000}"/>
    <cellStyle name="Normal 73 2 3 2 4" xfId="5222" xr:uid="{00000000-0005-0000-0000-000077140000}"/>
    <cellStyle name="Normal 73 2 3 2 4 2" xfId="15274" xr:uid="{00000000-0005-0000-0000-0000BB3B0000}"/>
    <cellStyle name="Normal 73 2 3 2 4 2 3" xfId="30369" xr:uid="{00000000-0005-0000-0000-0000B5760000}"/>
    <cellStyle name="Normal 73 2 3 2 4 3" xfId="10254" xr:uid="{00000000-0005-0000-0000-00001F280000}"/>
    <cellStyle name="Normal 73 2 3 2 4 3 3" xfId="25352" xr:uid="{00000000-0005-0000-0000-00001C630000}"/>
    <cellStyle name="Normal 73 2 3 2 4 5" xfId="20339" xr:uid="{00000000-0005-0000-0000-0000874F0000}"/>
    <cellStyle name="Normal 73 2 3 2 5" xfId="11932" xr:uid="{00000000-0005-0000-0000-0000AD2E0000}"/>
    <cellStyle name="Normal 73 2 3 2 5 3" xfId="27027" xr:uid="{00000000-0005-0000-0000-0000A7690000}"/>
    <cellStyle name="Normal 73 2 3 2 6" xfId="6911" xr:uid="{00000000-0005-0000-0000-0000101B0000}"/>
    <cellStyle name="Normal 73 2 3 2 6 3" xfId="22010" xr:uid="{00000000-0005-0000-0000-00000E560000}"/>
    <cellStyle name="Normal 73 2 3 2 8" xfId="16997" xr:uid="{00000000-0005-0000-0000-000079420000}"/>
    <cellStyle name="Normal 73 2 3 3" xfId="2259" xr:uid="{00000000-0005-0000-0000-0000E3080000}"/>
    <cellStyle name="Normal 73 2 3 3 2" xfId="3948" xr:uid="{00000000-0005-0000-0000-00007D0F0000}"/>
    <cellStyle name="Normal 73 2 3 3 2 2" xfId="14021" xr:uid="{00000000-0005-0000-0000-0000D6360000}"/>
    <cellStyle name="Normal 73 2 3 3 2 2 3" xfId="29116" xr:uid="{00000000-0005-0000-0000-0000D0710000}"/>
    <cellStyle name="Normal 73 2 3 3 2 3" xfId="9001" xr:uid="{00000000-0005-0000-0000-00003A230000}"/>
    <cellStyle name="Normal 73 2 3 3 2 3 3" xfId="24099" xr:uid="{00000000-0005-0000-0000-0000375E0000}"/>
    <cellStyle name="Normal 73 2 3 3 2 5" xfId="19086" xr:uid="{00000000-0005-0000-0000-0000A24A0000}"/>
    <cellStyle name="Normal 73 2 3 3 3" xfId="5640" xr:uid="{00000000-0005-0000-0000-000019160000}"/>
    <cellStyle name="Normal 73 2 3 3 3 2" xfId="15692" xr:uid="{00000000-0005-0000-0000-00005D3D0000}"/>
    <cellStyle name="Normal 73 2 3 3 3 2 3" xfId="30787" xr:uid="{00000000-0005-0000-0000-000057780000}"/>
    <cellStyle name="Normal 73 2 3 3 3 3" xfId="10672" xr:uid="{00000000-0005-0000-0000-0000C1290000}"/>
    <cellStyle name="Normal 73 2 3 3 3 3 3" xfId="25770" xr:uid="{00000000-0005-0000-0000-0000BE640000}"/>
    <cellStyle name="Normal 73 2 3 3 3 5" xfId="20757" xr:uid="{00000000-0005-0000-0000-000029510000}"/>
    <cellStyle name="Normal 73 2 3 3 4" xfId="12350" xr:uid="{00000000-0005-0000-0000-00004F300000}"/>
    <cellStyle name="Normal 73 2 3 3 4 3" xfId="27445" xr:uid="{00000000-0005-0000-0000-0000496B0000}"/>
    <cellStyle name="Normal 73 2 3 3 5" xfId="7329" xr:uid="{00000000-0005-0000-0000-0000B21C0000}"/>
    <cellStyle name="Normal 73 2 3 3 5 3" xfId="22428" xr:uid="{00000000-0005-0000-0000-0000B0570000}"/>
    <cellStyle name="Normal 73 2 3 3 7" xfId="17415" xr:uid="{00000000-0005-0000-0000-00001B440000}"/>
    <cellStyle name="Normal 73 2 3 4" xfId="3111" xr:uid="{00000000-0005-0000-0000-0000380C0000}"/>
    <cellStyle name="Normal 73 2 3 4 2" xfId="13185" xr:uid="{00000000-0005-0000-0000-000092330000}"/>
    <cellStyle name="Normal 73 2 3 4 2 3" xfId="28280" xr:uid="{00000000-0005-0000-0000-00008C6E0000}"/>
    <cellStyle name="Normal 73 2 3 4 3" xfId="8165" xr:uid="{00000000-0005-0000-0000-0000F61F0000}"/>
    <cellStyle name="Normal 73 2 3 4 3 3" xfId="23263" xr:uid="{00000000-0005-0000-0000-0000F35A0000}"/>
    <cellStyle name="Normal 73 2 3 4 5" xfId="18250" xr:uid="{00000000-0005-0000-0000-00005E470000}"/>
    <cellStyle name="Normal 73 2 3 5" xfId="4804" xr:uid="{00000000-0005-0000-0000-0000D5120000}"/>
    <cellStyle name="Normal 73 2 3 5 2" xfId="14856" xr:uid="{00000000-0005-0000-0000-0000193A0000}"/>
    <cellStyle name="Normal 73 2 3 5 2 3" xfId="29951" xr:uid="{00000000-0005-0000-0000-000013750000}"/>
    <cellStyle name="Normal 73 2 3 5 3" xfId="9836" xr:uid="{00000000-0005-0000-0000-00007D260000}"/>
    <cellStyle name="Normal 73 2 3 5 3 3" xfId="24934" xr:uid="{00000000-0005-0000-0000-00007A610000}"/>
    <cellStyle name="Normal 73 2 3 5 5" xfId="19921" xr:uid="{00000000-0005-0000-0000-0000E54D0000}"/>
    <cellStyle name="Normal 73 2 3 6" xfId="11514" xr:uid="{00000000-0005-0000-0000-00000B2D0000}"/>
    <cellStyle name="Normal 73 2 3 6 3" xfId="26609" xr:uid="{00000000-0005-0000-0000-000005680000}"/>
    <cellStyle name="Normal 73 2 3 7" xfId="6493" xr:uid="{00000000-0005-0000-0000-00006E190000}"/>
    <cellStyle name="Normal 73 2 3 7 3" xfId="21592" xr:uid="{00000000-0005-0000-0000-00006C540000}"/>
    <cellStyle name="Normal 73 2 3 9" xfId="16579" xr:uid="{00000000-0005-0000-0000-0000D7400000}"/>
    <cellStyle name="Normal 73 2 4" xfId="1630" xr:uid="{00000000-0005-0000-0000-00006E060000}"/>
    <cellStyle name="Normal 73 2 4 2" xfId="2469" xr:uid="{00000000-0005-0000-0000-0000B5090000}"/>
    <cellStyle name="Normal 73 2 4 2 2" xfId="4158" xr:uid="{00000000-0005-0000-0000-00004F100000}"/>
    <cellStyle name="Normal 73 2 4 2 2 2" xfId="14231" xr:uid="{00000000-0005-0000-0000-0000A8370000}"/>
    <cellStyle name="Normal 73 2 4 2 2 2 3" xfId="29326" xr:uid="{00000000-0005-0000-0000-0000A2720000}"/>
    <cellStyle name="Normal 73 2 4 2 2 3" xfId="9211" xr:uid="{00000000-0005-0000-0000-00000C240000}"/>
    <cellStyle name="Normal 73 2 4 2 2 3 3" xfId="24309" xr:uid="{00000000-0005-0000-0000-0000095F0000}"/>
    <cellStyle name="Normal 73 2 4 2 2 5" xfId="19296" xr:uid="{00000000-0005-0000-0000-0000744B0000}"/>
    <cellStyle name="Normal 73 2 4 2 3" xfId="5850" xr:uid="{00000000-0005-0000-0000-0000EB160000}"/>
    <cellStyle name="Normal 73 2 4 2 3 2" xfId="15902" xr:uid="{00000000-0005-0000-0000-00002F3E0000}"/>
    <cellStyle name="Normal 73 2 4 2 3 2 3" xfId="30997" xr:uid="{00000000-0005-0000-0000-000029790000}"/>
    <cellStyle name="Normal 73 2 4 2 3 3" xfId="10882" xr:uid="{00000000-0005-0000-0000-0000932A0000}"/>
    <cellStyle name="Normal 73 2 4 2 3 3 3" xfId="25980" xr:uid="{00000000-0005-0000-0000-000090650000}"/>
    <cellStyle name="Normal 73 2 4 2 3 5" xfId="20967" xr:uid="{00000000-0005-0000-0000-0000FB510000}"/>
    <cellStyle name="Normal 73 2 4 2 4" xfId="12560" xr:uid="{00000000-0005-0000-0000-000021310000}"/>
    <cellStyle name="Normal 73 2 4 2 4 3" xfId="27655" xr:uid="{00000000-0005-0000-0000-00001B6C0000}"/>
    <cellStyle name="Normal 73 2 4 2 5" xfId="7539" xr:uid="{00000000-0005-0000-0000-0000841D0000}"/>
    <cellStyle name="Normal 73 2 4 2 5 3" xfId="22638" xr:uid="{00000000-0005-0000-0000-000082580000}"/>
    <cellStyle name="Normal 73 2 4 2 7" xfId="17625" xr:uid="{00000000-0005-0000-0000-0000ED440000}"/>
    <cellStyle name="Normal 73 2 4 3" xfId="3321" xr:uid="{00000000-0005-0000-0000-00000A0D0000}"/>
    <cellStyle name="Normal 73 2 4 3 2" xfId="13395" xr:uid="{00000000-0005-0000-0000-000064340000}"/>
    <cellStyle name="Normal 73 2 4 3 2 3" xfId="28490" xr:uid="{00000000-0005-0000-0000-00005E6F0000}"/>
    <cellStyle name="Normal 73 2 4 3 3" xfId="8375" xr:uid="{00000000-0005-0000-0000-0000C8200000}"/>
    <cellStyle name="Normal 73 2 4 3 3 3" xfId="23473" xr:uid="{00000000-0005-0000-0000-0000C55B0000}"/>
    <cellStyle name="Normal 73 2 4 3 5" xfId="18460" xr:uid="{00000000-0005-0000-0000-000030480000}"/>
    <cellStyle name="Normal 73 2 4 4" xfId="5014" xr:uid="{00000000-0005-0000-0000-0000A7130000}"/>
    <cellStyle name="Normal 73 2 4 4 2" xfId="15066" xr:uid="{00000000-0005-0000-0000-0000EB3A0000}"/>
    <cellStyle name="Normal 73 2 4 4 2 3" xfId="30161" xr:uid="{00000000-0005-0000-0000-0000E5750000}"/>
    <cellStyle name="Normal 73 2 4 4 3" xfId="10046" xr:uid="{00000000-0005-0000-0000-00004F270000}"/>
    <cellStyle name="Normal 73 2 4 4 3 3" xfId="25144" xr:uid="{00000000-0005-0000-0000-00004C620000}"/>
    <cellStyle name="Normal 73 2 4 4 5" xfId="20131" xr:uid="{00000000-0005-0000-0000-0000B74E0000}"/>
    <cellStyle name="Normal 73 2 4 5" xfId="11724" xr:uid="{00000000-0005-0000-0000-0000DD2D0000}"/>
    <cellStyle name="Normal 73 2 4 5 3" xfId="26819" xr:uid="{00000000-0005-0000-0000-0000D7680000}"/>
    <cellStyle name="Normal 73 2 4 6" xfId="6703" xr:uid="{00000000-0005-0000-0000-0000401A0000}"/>
    <cellStyle name="Normal 73 2 4 6 3" xfId="21802" xr:uid="{00000000-0005-0000-0000-00003E550000}"/>
    <cellStyle name="Normal 73 2 4 8" xfId="16789" xr:uid="{00000000-0005-0000-0000-0000A9410000}"/>
    <cellStyle name="Normal 73 2 5" xfId="2051" xr:uid="{00000000-0005-0000-0000-000013080000}"/>
    <cellStyle name="Normal 73 2 5 2" xfId="3740" xr:uid="{00000000-0005-0000-0000-0000AD0E0000}"/>
    <cellStyle name="Normal 73 2 5 2 2" xfId="13813" xr:uid="{00000000-0005-0000-0000-000006360000}"/>
    <cellStyle name="Normal 73 2 5 2 2 3" xfId="28908" xr:uid="{00000000-0005-0000-0000-000000710000}"/>
    <cellStyle name="Normal 73 2 5 2 3" xfId="8793" xr:uid="{00000000-0005-0000-0000-00006A220000}"/>
    <cellStyle name="Normal 73 2 5 2 3 3" xfId="23891" xr:uid="{00000000-0005-0000-0000-0000675D0000}"/>
    <cellStyle name="Normal 73 2 5 2 5" xfId="18878" xr:uid="{00000000-0005-0000-0000-0000D2490000}"/>
    <cellStyle name="Normal 73 2 5 3" xfId="5432" xr:uid="{00000000-0005-0000-0000-000049150000}"/>
    <cellStyle name="Normal 73 2 5 3 2" xfId="15484" xr:uid="{00000000-0005-0000-0000-00008D3C0000}"/>
    <cellStyle name="Normal 73 2 5 3 2 3" xfId="30579" xr:uid="{00000000-0005-0000-0000-000087770000}"/>
    <cellStyle name="Normal 73 2 5 3 3" xfId="10464" xr:uid="{00000000-0005-0000-0000-0000F1280000}"/>
    <cellStyle name="Normal 73 2 5 3 3 3" xfId="25562" xr:uid="{00000000-0005-0000-0000-0000EE630000}"/>
    <cellStyle name="Normal 73 2 5 3 5" xfId="20549" xr:uid="{00000000-0005-0000-0000-000059500000}"/>
    <cellStyle name="Normal 73 2 5 4" xfId="12142" xr:uid="{00000000-0005-0000-0000-00007F2F0000}"/>
    <cellStyle name="Normal 73 2 5 4 3" xfId="27237" xr:uid="{00000000-0005-0000-0000-0000796A0000}"/>
    <cellStyle name="Normal 73 2 5 5" xfId="7121" xr:uid="{00000000-0005-0000-0000-0000E21B0000}"/>
    <cellStyle name="Normal 73 2 5 5 3" xfId="22220" xr:uid="{00000000-0005-0000-0000-0000E0560000}"/>
    <cellStyle name="Normal 73 2 5 7" xfId="17207" xr:uid="{00000000-0005-0000-0000-00004B430000}"/>
    <cellStyle name="Normal 73 2 6" xfId="2903" xr:uid="{00000000-0005-0000-0000-0000680B0000}"/>
    <cellStyle name="Normal 73 2 6 2" xfId="12977" xr:uid="{00000000-0005-0000-0000-0000C2320000}"/>
    <cellStyle name="Normal 73 2 6 2 3" xfId="28072" xr:uid="{00000000-0005-0000-0000-0000BC6D0000}"/>
    <cellStyle name="Normal 73 2 6 3" xfId="7957" xr:uid="{00000000-0005-0000-0000-0000261F0000}"/>
    <cellStyle name="Normal 73 2 6 3 3" xfId="23055" xr:uid="{00000000-0005-0000-0000-0000235A0000}"/>
    <cellStyle name="Normal 73 2 6 5" xfId="18042" xr:uid="{00000000-0005-0000-0000-00008E460000}"/>
    <cellStyle name="Normal 73 2 7" xfId="4596" xr:uid="{00000000-0005-0000-0000-000005120000}"/>
    <cellStyle name="Normal 73 2 7 2" xfId="14648" xr:uid="{00000000-0005-0000-0000-000049390000}"/>
    <cellStyle name="Normal 73 2 7 2 3" xfId="29743" xr:uid="{00000000-0005-0000-0000-000043740000}"/>
    <cellStyle name="Normal 73 2 7 3" xfId="9628" xr:uid="{00000000-0005-0000-0000-0000AD250000}"/>
    <cellStyle name="Normal 73 2 7 3 3" xfId="24726" xr:uid="{00000000-0005-0000-0000-0000AA600000}"/>
    <cellStyle name="Normal 73 2 7 5" xfId="19713" xr:uid="{00000000-0005-0000-0000-0000154D0000}"/>
    <cellStyle name="Normal 73 2 8" xfId="11306" xr:uid="{00000000-0005-0000-0000-00003B2C0000}"/>
    <cellStyle name="Normal 73 2 8 3" xfId="26401" xr:uid="{00000000-0005-0000-0000-000035670000}"/>
    <cellStyle name="Normal 73 2 9" xfId="6285" xr:uid="{00000000-0005-0000-0000-00009E180000}"/>
    <cellStyle name="Normal 73 2 9 3" xfId="21384" xr:uid="{00000000-0005-0000-0000-00009C530000}"/>
    <cellStyle name="Normal 73 3" xfId="1250" xr:uid="{00000000-0005-0000-0000-0000F2040000}"/>
    <cellStyle name="Normal 73 3 10" xfId="16423" xr:uid="{00000000-0005-0000-0000-00003B400000}"/>
    <cellStyle name="Normal 73 3 2" xfId="1469" xr:uid="{00000000-0005-0000-0000-0000CD050000}"/>
    <cellStyle name="Normal 73 3 2 2" xfId="1890" xr:uid="{00000000-0005-0000-0000-000072070000}"/>
    <cellStyle name="Normal 73 3 2 2 2" xfId="2729" xr:uid="{00000000-0005-0000-0000-0000B90A0000}"/>
    <cellStyle name="Normal 73 3 2 2 2 2" xfId="4418" xr:uid="{00000000-0005-0000-0000-000053110000}"/>
    <cellStyle name="Normal 73 3 2 2 2 2 2" xfId="14491" xr:uid="{00000000-0005-0000-0000-0000AC380000}"/>
    <cellStyle name="Normal 73 3 2 2 2 2 2 3" xfId="29586" xr:uid="{00000000-0005-0000-0000-0000A6730000}"/>
    <cellStyle name="Normal 73 3 2 2 2 2 3" xfId="9471" xr:uid="{00000000-0005-0000-0000-000010250000}"/>
    <cellStyle name="Normal 73 3 2 2 2 2 3 3" xfId="24569" xr:uid="{00000000-0005-0000-0000-00000D600000}"/>
    <cellStyle name="Normal 73 3 2 2 2 2 5" xfId="19556" xr:uid="{00000000-0005-0000-0000-0000784C0000}"/>
    <cellStyle name="Normal 73 3 2 2 2 3" xfId="6110" xr:uid="{00000000-0005-0000-0000-0000EF170000}"/>
    <cellStyle name="Normal 73 3 2 2 2 3 2" xfId="16162" xr:uid="{00000000-0005-0000-0000-0000333F0000}"/>
    <cellStyle name="Normal 73 3 2 2 2 3 2 3" xfId="31257" xr:uid="{00000000-0005-0000-0000-00002D7A0000}"/>
    <cellStyle name="Normal 73 3 2 2 2 3 3" xfId="11142" xr:uid="{00000000-0005-0000-0000-0000972B0000}"/>
    <cellStyle name="Normal 73 3 2 2 2 3 3 3" xfId="26240" xr:uid="{00000000-0005-0000-0000-000094660000}"/>
    <cellStyle name="Normal 73 3 2 2 2 3 5" xfId="21227" xr:uid="{00000000-0005-0000-0000-0000FF520000}"/>
    <cellStyle name="Normal 73 3 2 2 2 4" xfId="12820" xr:uid="{00000000-0005-0000-0000-000025320000}"/>
    <cellStyle name="Normal 73 3 2 2 2 4 3" xfId="27915" xr:uid="{00000000-0005-0000-0000-00001F6D0000}"/>
    <cellStyle name="Normal 73 3 2 2 2 5" xfId="7799" xr:uid="{00000000-0005-0000-0000-0000881E0000}"/>
    <cellStyle name="Normal 73 3 2 2 2 5 3" xfId="22898" xr:uid="{00000000-0005-0000-0000-000086590000}"/>
    <cellStyle name="Normal 73 3 2 2 2 7" xfId="17885" xr:uid="{00000000-0005-0000-0000-0000F1450000}"/>
    <cellStyle name="Normal 73 3 2 2 3" xfId="3581" xr:uid="{00000000-0005-0000-0000-00000E0E0000}"/>
    <cellStyle name="Normal 73 3 2 2 3 2" xfId="13655" xr:uid="{00000000-0005-0000-0000-000068350000}"/>
    <cellStyle name="Normal 73 3 2 2 3 2 3" xfId="28750" xr:uid="{00000000-0005-0000-0000-000062700000}"/>
    <cellStyle name="Normal 73 3 2 2 3 3" xfId="8635" xr:uid="{00000000-0005-0000-0000-0000CC210000}"/>
    <cellStyle name="Normal 73 3 2 2 3 3 3" xfId="23733" xr:uid="{00000000-0005-0000-0000-0000C95C0000}"/>
    <cellStyle name="Normal 73 3 2 2 3 5" xfId="18720" xr:uid="{00000000-0005-0000-0000-000034490000}"/>
    <cellStyle name="Normal 73 3 2 2 4" xfId="5274" xr:uid="{00000000-0005-0000-0000-0000AB140000}"/>
    <cellStyle name="Normal 73 3 2 2 4 2" xfId="15326" xr:uid="{00000000-0005-0000-0000-0000EF3B0000}"/>
    <cellStyle name="Normal 73 3 2 2 4 2 3" xfId="30421" xr:uid="{00000000-0005-0000-0000-0000E9760000}"/>
    <cellStyle name="Normal 73 3 2 2 4 3" xfId="10306" xr:uid="{00000000-0005-0000-0000-000053280000}"/>
    <cellStyle name="Normal 73 3 2 2 4 3 3" xfId="25404" xr:uid="{00000000-0005-0000-0000-000050630000}"/>
    <cellStyle name="Normal 73 3 2 2 4 5" xfId="20391" xr:uid="{00000000-0005-0000-0000-0000BB4F0000}"/>
    <cellStyle name="Normal 73 3 2 2 5" xfId="11984" xr:uid="{00000000-0005-0000-0000-0000E12E0000}"/>
    <cellStyle name="Normal 73 3 2 2 5 3" xfId="27079" xr:uid="{00000000-0005-0000-0000-0000DB690000}"/>
    <cellStyle name="Normal 73 3 2 2 6" xfId="6963" xr:uid="{00000000-0005-0000-0000-0000441B0000}"/>
    <cellStyle name="Normal 73 3 2 2 6 3" xfId="22062" xr:uid="{00000000-0005-0000-0000-000042560000}"/>
    <cellStyle name="Normal 73 3 2 2 8" xfId="17049" xr:uid="{00000000-0005-0000-0000-0000AD420000}"/>
    <cellStyle name="Normal 73 3 2 3" xfId="2311" xr:uid="{00000000-0005-0000-0000-000017090000}"/>
    <cellStyle name="Normal 73 3 2 3 2" xfId="4000" xr:uid="{00000000-0005-0000-0000-0000B10F0000}"/>
    <cellStyle name="Normal 73 3 2 3 2 2" xfId="14073" xr:uid="{00000000-0005-0000-0000-00000A370000}"/>
    <cellStyle name="Normal 73 3 2 3 2 2 3" xfId="29168" xr:uid="{00000000-0005-0000-0000-000004720000}"/>
    <cellStyle name="Normal 73 3 2 3 2 3" xfId="9053" xr:uid="{00000000-0005-0000-0000-00006E230000}"/>
    <cellStyle name="Normal 73 3 2 3 2 3 3" xfId="24151" xr:uid="{00000000-0005-0000-0000-00006B5E0000}"/>
    <cellStyle name="Normal 73 3 2 3 2 5" xfId="19138" xr:uid="{00000000-0005-0000-0000-0000D64A0000}"/>
    <cellStyle name="Normal 73 3 2 3 3" xfId="5692" xr:uid="{00000000-0005-0000-0000-00004D160000}"/>
    <cellStyle name="Normal 73 3 2 3 3 2" xfId="15744" xr:uid="{00000000-0005-0000-0000-0000913D0000}"/>
    <cellStyle name="Normal 73 3 2 3 3 2 3" xfId="30839" xr:uid="{00000000-0005-0000-0000-00008B780000}"/>
    <cellStyle name="Normal 73 3 2 3 3 3" xfId="10724" xr:uid="{00000000-0005-0000-0000-0000F5290000}"/>
    <cellStyle name="Normal 73 3 2 3 3 3 3" xfId="25822" xr:uid="{00000000-0005-0000-0000-0000F2640000}"/>
    <cellStyle name="Normal 73 3 2 3 3 5" xfId="20809" xr:uid="{00000000-0005-0000-0000-00005D510000}"/>
    <cellStyle name="Normal 73 3 2 3 4" xfId="12402" xr:uid="{00000000-0005-0000-0000-000083300000}"/>
    <cellStyle name="Normal 73 3 2 3 4 3" xfId="27497" xr:uid="{00000000-0005-0000-0000-00007D6B0000}"/>
    <cellStyle name="Normal 73 3 2 3 5" xfId="7381" xr:uid="{00000000-0005-0000-0000-0000E61C0000}"/>
    <cellStyle name="Normal 73 3 2 3 5 3" xfId="22480" xr:uid="{00000000-0005-0000-0000-0000E4570000}"/>
    <cellStyle name="Normal 73 3 2 3 7" xfId="17467" xr:uid="{00000000-0005-0000-0000-00004F440000}"/>
    <cellStyle name="Normal 73 3 2 4" xfId="3163" xr:uid="{00000000-0005-0000-0000-00006C0C0000}"/>
    <cellStyle name="Normal 73 3 2 4 2" xfId="13237" xr:uid="{00000000-0005-0000-0000-0000C6330000}"/>
    <cellStyle name="Normal 73 3 2 4 2 3" xfId="28332" xr:uid="{00000000-0005-0000-0000-0000C06E0000}"/>
    <cellStyle name="Normal 73 3 2 4 3" xfId="8217" xr:uid="{00000000-0005-0000-0000-00002A200000}"/>
    <cellStyle name="Normal 73 3 2 4 3 3" xfId="23315" xr:uid="{00000000-0005-0000-0000-0000275B0000}"/>
    <cellStyle name="Normal 73 3 2 4 5" xfId="18302" xr:uid="{00000000-0005-0000-0000-000092470000}"/>
    <cellStyle name="Normal 73 3 2 5" xfId="4856" xr:uid="{00000000-0005-0000-0000-000009130000}"/>
    <cellStyle name="Normal 73 3 2 5 2" xfId="14908" xr:uid="{00000000-0005-0000-0000-00004D3A0000}"/>
    <cellStyle name="Normal 73 3 2 5 2 3" xfId="30003" xr:uid="{00000000-0005-0000-0000-000047750000}"/>
    <cellStyle name="Normal 73 3 2 5 3" xfId="9888" xr:uid="{00000000-0005-0000-0000-0000B1260000}"/>
    <cellStyle name="Normal 73 3 2 5 3 3" xfId="24986" xr:uid="{00000000-0005-0000-0000-0000AE610000}"/>
    <cellStyle name="Normal 73 3 2 5 5" xfId="19973" xr:uid="{00000000-0005-0000-0000-0000194E0000}"/>
    <cellStyle name="Normal 73 3 2 6" xfId="11566" xr:uid="{00000000-0005-0000-0000-00003F2D0000}"/>
    <cellStyle name="Normal 73 3 2 6 3" xfId="26661" xr:uid="{00000000-0005-0000-0000-000039680000}"/>
    <cellStyle name="Normal 73 3 2 7" xfId="6545" xr:uid="{00000000-0005-0000-0000-0000A2190000}"/>
    <cellStyle name="Normal 73 3 2 7 3" xfId="21644" xr:uid="{00000000-0005-0000-0000-0000A0540000}"/>
    <cellStyle name="Normal 73 3 2 9" xfId="16631" xr:uid="{00000000-0005-0000-0000-00000B410000}"/>
    <cellStyle name="Normal 73 3 3" xfId="1682" xr:uid="{00000000-0005-0000-0000-0000A2060000}"/>
    <cellStyle name="Normal 73 3 3 2" xfId="2521" xr:uid="{00000000-0005-0000-0000-0000E9090000}"/>
    <cellStyle name="Normal 73 3 3 2 2" xfId="4210" xr:uid="{00000000-0005-0000-0000-000083100000}"/>
    <cellStyle name="Normal 73 3 3 2 2 2" xfId="14283" xr:uid="{00000000-0005-0000-0000-0000DC370000}"/>
    <cellStyle name="Normal 73 3 3 2 2 2 3" xfId="29378" xr:uid="{00000000-0005-0000-0000-0000D6720000}"/>
    <cellStyle name="Normal 73 3 3 2 2 3" xfId="9263" xr:uid="{00000000-0005-0000-0000-000040240000}"/>
    <cellStyle name="Normal 73 3 3 2 2 3 3" xfId="24361" xr:uid="{00000000-0005-0000-0000-00003D5F0000}"/>
    <cellStyle name="Normal 73 3 3 2 2 5" xfId="19348" xr:uid="{00000000-0005-0000-0000-0000A84B0000}"/>
    <cellStyle name="Normal 73 3 3 2 3" xfId="5902" xr:uid="{00000000-0005-0000-0000-00001F170000}"/>
    <cellStyle name="Normal 73 3 3 2 3 2" xfId="15954" xr:uid="{00000000-0005-0000-0000-0000633E0000}"/>
    <cellStyle name="Normal 73 3 3 2 3 2 3" xfId="31049" xr:uid="{00000000-0005-0000-0000-00005D790000}"/>
    <cellStyle name="Normal 73 3 3 2 3 3" xfId="10934" xr:uid="{00000000-0005-0000-0000-0000C72A0000}"/>
    <cellStyle name="Normal 73 3 3 2 3 3 3" xfId="26032" xr:uid="{00000000-0005-0000-0000-0000C4650000}"/>
    <cellStyle name="Normal 73 3 3 2 3 5" xfId="21019" xr:uid="{00000000-0005-0000-0000-00002F520000}"/>
    <cellStyle name="Normal 73 3 3 2 4" xfId="12612" xr:uid="{00000000-0005-0000-0000-000055310000}"/>
    <cellStyle name="Normal 73 3 3 2 4 3" xfId="27707" xr:uid="{00000000-0005-0000-0000-00004F6C0000}"/>
    <cellStyle name="Normal 73 3 3 2 5" xfId="7591" xr:uid="{00000000-0005-0000-0000-0000B81D0000}"/>
    <cellStyle name="Normal 73 3 3 2 5 3" xfId="22690" xr:uid="{00000000-0005-0000-0000-0000B6580000}"/>
    <cellStyle name="Normal 73 3 3 2 7" xfId="17677" xr:uid="{00000000-0005-0000-0000-000021450000}"/>
    <cellStyle name="Normal 73 3 3 3" xfId="3373" xr:uid="{00000000-0005-0000-0000-00003E0D0000}"/>
    <cellStyle name="Normal 73 3 3 3 2" xfId="13447" xr:uid="{00000000-0005-0000-0000-000098340000}"/>
    <cellStyle name="Normal 73 3 3 3 2 3" xfId="28542" xr:uid="{00000000-0005-0000-0000-0000926F0000}"/>
    <cellStyle name="Normal 73 3 3 3 3" xfId="8427" xr:uid="{00000000-0005-0000-0000-0000FC200000}"/>
    <cellStyle name="Normal 73 3 3 3 3 3" xfId="23525" xr:uid="{00000000-0005-0000-0000-0000F95B0000}"/>
    <cellStyle name="Normal 73 3 3 3 5" xfId="18512" xr:uid="{00000000-0005-0000-0000-000064480000}"/>
    <cellStyle name="Normal 73 3 3 4" xfId="5066" xr:uid="{00000000-0005-0000-0000-0000DB130000}"/>
    <cellStyle name="Normal 73 3 3 4 2" xfId="15118" xr:uid="{00000000-0005-0000-0000-00001F3B0000}"/>
    <cellStyle name="Normal 73 3 3 4 2 3" xfId="30213" xr:uid="{00000000-0005-0000-0000-000019760000}"/>
    <cellStyle name="Normal 73 3 3 4 3" xfId="10098" xr:uid="{00000000-0005-0000-0000-000083270000}"/>
    <cellStyle name="Normal 73 3 3 4 3 3" xfId="25196" xr:uid="{00000000-0005-0000-0000-000080620000}"/>
    <cellStyle name="Normal 73 3 3 4 5" xfId="20183" xr:uid="{00000000-0005-0000-0000-0000EB4E0000}"/>
    <cellStyle name="Normal 73 3 3 5" xfId="11776" xr:uid="{00000000-0005-0000-0000-0000112E0000}"/>
    <cellStyle name="Normal 73 3 3 5 3" xfId="26871" xr:uid="{00000000-0005-0000-0000-00000B690000}"/>
    <cellStyle name="Normal 73 3 3 6" xfId="6755" xr:uid="{00000000-0005-0000-0000-0000741A0000}"/>
    <cellStyle name="Normal 73 3 3 6 3" xfId="21854" xr:uid="{00000000-0005-0000-0000-000072550000}"/>
    <cellStyle name="Normal 73 3 3 8" xfId="16841" xr:uid="{00000000-0005-0000-0000-0000DD410000}"/>
    <cellStyle name="Normal 73 3 4" xfId="2103" xr:uid="{00000000-0005-0000-0000-000047080000}"/>
    <cellStyle name="Normal 73 3 4 2" xfId="3792" xr:uid="{00000000-0005-0000-0000-0000E10E0000}"/>
    <cellStyle name="Normal 73 3 4 2 2" xfId="13865" xr:uid="{00000000-0005-0000-0000-00003A360000}"/>
    <cellStyle name="Normal 73 3 4 2 2 3" xfId="28960" xr:uid="{00000000-0005-0000-0000-000034710000}"/>
    <cellStyle name="Normal 73 3 4 2 3" xfId="8845" xr:uid="{00000000-0005-0000-0000-00009E220000}"/>
    <cellStyle name="Normal 73 3 4 2 3 3" xfId="23943" xr:uid="{00000000-0005-0000-0000-00009B5D0000}"/>
    <cellStyle name="Normal 73 3 4 2 5" xfId="18930" xr:uid="{00000000-0005-0000-0000-0000064A0000}"/>
    <cellStyle name="Normal 73 3 4 3" xfId="5484" xr:uid="{00000000-0005-0000-0000-00007D150000}"/>
    <cellStyle name="Normal 73 3 4 3 2" xfId="15536" xr:uid="{00000000-0005-0000-0000-0000C13C0000}"/>
    <cellStyle name="Normal 73 3 4 3 2 3" xfId="30631" xr:uid="{00000000-0005-0000-0000-0000BB770000}"/>
    <cellStyle name="Normal 73 3 4 3 3" xfId="10516" xr:uid="{00000000-0005-0000-0000-000025290000}"/>
    <cellStyle name="Normal 73 3 4 3 3 3" xfId="25614" xr:uid="{00000000-0005-0000-0000-000022640000}"/>
    <cellStyle name="Normal 73 3 4 3 5" xfId="20601" xr:uid="{00000000-0005-0000-0000-00008D500000}"/>
    <cellStyle name="Normal 73 3 4 4" xfId="12194" xr:uid="{00000000-0005-0000-0000-0000B32F0000}"/>
    <cellStyle name="Normal 73 3 4 4 3" xfId="27289" xr:uid="{00000000-0005-0000-0000-0000AD6A0000}"/>
    <cellStyle name="Normal 73 3 4 5" xfId="7173" xr:uid="{00000000-0005-0000-0000-0000161C0000}"/>
    <cellStyle name="Normal 73 3 4 5 3" xfId="22272" xr:uid="{00000000-0005-0000-0000-000014570000}"/>
    <cellStyle name="Normal 73 3 4 7" xfId="17259" xr:uid="{00000000-0005-0000-0000-00007F430000}"/>
    <cellStyle name="Normal 73 3 5" xfId="2955" xr:uid="{00000000-0005-0000-0000-00009C0B0000}"/>
    <cellStyle name="Normal 73 3 5 2" xfId="13029" xr:uid="{00000000-0005-0000-0000-0000F6320000}"/>
    <cellStyle name="Normal 73 3 5 2 3" xfId="28124" xr:uid="{00000000-0005-0000-0000-0000F06D0000}"/>
    <cellStyle name="Normal 73 3 5 3" xfId="8009" xr:uid="{00000000-0005-0000-0000-00005A1F0000}"/>
    <cellStyle name="Normal 73 3 5 3 3" xfId="23107" xr:uid="{00000000-0005-0000-0000-0000575A0000}"/>
    <cellStyle name="Normal 73 3 5 5" xfId="18094" xr:uid="{00000000-0005-0000-0000-0000C2460000}"/>
    <cellStyle name="Normal 73 3 6" xfId="4648" xr:uid="{00000000-0005-0000-0000-000039120000}"/>
    <cellStyle name="Normal 73 3 6 2" xfId="14700" xr:uid="{00000000-0005-0000-0000-00007D390000}"/>
    <cellStyle name="Normal 73 3 6 2 3" xfId="29795" xr:uid="{00000000-0005-0000-0000-000077740000}"/>
    <cellStyle name="Normal 73 3 6 3" xfId="9680" xr:uid="{00000000-0005-0000-0000-0000E1250000}"/>
    <cellStyle name="Normal 73 3 6 3 3" xfId="24778" xr:uid="{00000000-0005-0000-0000-0000DE600000}"/>
    <cellStyle name="Normal 73 3 6 5" xfId="19765" xr:uid="{00000000-0005-0000-0000-0000494D0000}"/>
    <cellStyle name="Normal 73 3 7" xfId="11358" xr:uid="{00000000-0005-0000-0000-00006F2C0000}"/>
    <cellStyle name="Normal 73 3 7 3" xfId="26453" xr:uid="{00000000-0005-0000-0000-000069670000}"/>
    <cellStyle name="Normal 73 3 8" xfId="6337" xr:uid="{00000000-0005-0000-0000-0000D2180000}"/>
    <cellStyle name="Normal 73 3 8 3" xfId="21436" xr:uid="{00000000-0005-0000-0000-0000D0530000}"/>
    <cellStyle name="Normal 73 4" xfId="1363" xr:uid="{00000000-0005-0000-0000-000063050000}"/>
    <cellStyle name="Normal 73 4 2" xfId="1786" xr:uid="{00000000-0005-0000-0000-00000A070000}"/>
    <cellStyle name="Normal 73 4 2 2" xfId="2625" xr:uid="{00000000-0005-0000-0000-0000510A0000}"/>
    <cellStyle name="Normal 73 4 2 2 2" xfId="4314" xr:uid="{00000000-0005-0000-0000-0000EB100000}"/>
    <cellStyle name="Normal 73 4 2 2 2 2" xfId="14387" xr:uid="{00000000-0005-0000-0000-000044380000}"/>
    <cellStyle name="Normal 73 4 2 2 2 2 3" xfId="29482" xr:uid="{00000000-0005-0000-0000-00003E730000}"/>
    <cellStyle name="Normal 73 4 2 2 2 3" xfId="9367" xr:uid="{00000000-0005-0000-0000-0000A8240000}"/>
    <cellStyle name="Normal 73 4 2 2 2 3 3" xfId="24465" xr:uid="{00000000-0005-0000-0000-0000A55F0000}"/>
    <cellStyle name="Normal 73 4 2 2 2 5" xfId="19452" xr:uid="{00000000-0005-0000-0000-0000104C0000}"/>
    <cellStyle name="Normal 73 4 2 2 3" xfId="6006" xr:uid="{00000000-0005-0000-0000-000087170000}"/>
    <cellStyle name="Normal 73 4 2 2 3 2" xfId="16058" xr:uid="{00000000-0005-0000-0000-0000CB3E0000}"/>
    <cellStyle name="Normal 73 4 2 2 3 2 3" xfId="31153" xr:uid="{00000000-0005-0000-0000-0000C5790000}"/>
    <cellStyle name="Normal 73 4 2 2 3 3" xfId="11038" xr:uid="{00000000-0005-0000-0000-00002F2B0000}"/>
    <cellStyle name="Normal 73 4 2 2 3 3 3" xfId="26136" xr:uid="{00000000-0005-0000-0000-00002C660000}"/>
    <cellStyle name="Normal 73 4 2 2 3 5" xfId="21123" xr:uid="{00000000-0005-0000-0000-000097520000}"/>
    <cellStyle name="Normal 73 4 2 2 4" xfId="12716" xr:uid="{00000000-0005-0000-0000-0000BD310000}"/>
    <cellStyle name="Normal 73 4 2 2 4 3" xfId="27811" xr:uid="{00000000-0005-0000-0000-0000B76C0000}"/>
    <cellStyle name="Normal 73 4 2 2 5" xfId="7695" xr:uid="{00000000-0005-0000-0000-0000201E0000}"/>
    <cellStyle name="Normal 73 4 2 2 5 3" xfId="22794" xr:uid="{00000000-0005-0000-0000-00001E590000}"/>
    <cellStyle name="Normal 73 4 2 2 7" xfId="17781" xr:uid="{00000000-0005-0000-0000-000089450000}"/>
    <cellStyle name="Normal 73 4 2 3" xfId="3477" xr:uid="{00000000-0005-0000-0000-0000A60D0000}"/>
    <cellStyle name="Normal 73 4 2 3 2" xfId="13551" xr:uid="{00000000-0005-0000-0000-000000350000}"/>
    <cellStyle name="Normal 73 4 2 3 2 3" xfId="28646" xr:uid="{00000000-0005-0000-0000-0000FA6F0000}"/>
    <cellStyle name="Normal 73 4 2 3 3" xfId="8531" xr:uid="{00000000-0005-0000-0000-000064210000}"/>
    <cellStyle name="Normal 73 4 2 3 3 3" xfId="23629" xr:uid="{00000000-0005-0000-0000-0000615C0000}"/>
    <cellStyle name="Normal 73 4 2 3 5" xfId="18616" xr:uid="{00000000-0005-0000-0000-0000CC480000}"/>
    <cellStyle name="Normal 73 4 2 4" xfId="5170" xr:uid="{00000000-0005-0000-0000-000043140000}"/>
    <cellStyle name="Normal 73 4 2 4 2" xfId="15222" xr:uid="{00000000-0005-0000-0000-0000873B0000}"/>
    <cellStyle name="Normal 73 4 2 4 2 3" xfId="30317" xr:uid="{00000000-0005-0000-0000-000081760000}"/>
    <cellStyle name="Normal 73 4 2 4 3" xfId="10202" xr:uid="{00000000-0005-0000-0000-0000EB270000}"/>
    <cellStyle name="Normal 73 4 2 4 3 3" xfId="25300" xr:uid="{00000000-0005-0000-0000-0000E8620000}"/>
    <cellStyle name="Normal 73 4 2 4 5" xfId="20287" xr:uid="{00000000-0005-0000-0000-0000534F0000}"/>
    <cellStyle name="Normal 73 4 2 5" xfId="11880" xr:uid="{00000000-0005-0000-0000-0000792E0000}"/>
    <cellStyle name="Normal 73 4 2 5 3" xfId="26975" xr:uid="{00000000-0005-0000-0000-000073690000}"/>
    <cellStyle name="Normal 73 4 2 6" xfId="6859" xr:uid="{00000000-0005-0000-0000-0000DC1A0000}"/>
    <cellStyle name="Normal 73 4 2 6 3" xfId="21958" xr:uid="{00000000-0005-0000-0000-0000DA550000}"/>
    <cellStyle name="Normal 73 4 2 8" xfId="16945" xr:uid="{00000000-0005-0000-0000-000045420000}"/>
    <cellStyle name="Normal 73 4 3" xfId="2207" xr:uid="{00000000-0005-0000-0000-0000AF080000}"/>
    <cellStyle name="Normal 73 4 3 2" xfId="3896" xr:uid="{00000000-0005-0000-0000-0000490F0000}"/>
    <cellStyle name="Normal 73 4 3 2 2" xfId="13969" xr:uid="{00000000-0005-0000-0000-0000A2360000}"/>
    <cellStyle name="Normal 73 4 3 2 2 3" xfId="29064" xr:uid="{00000000-0005-0000-0000-00009C710000}"/>
    <cellStyle name="Normal 73 4 3 2 3" xfId="8949" xr:uid="{00000000-0005-0000-0000-000006230000}"/>
    <cellStyle name="Normal 73 4 3 2 3 3" xfId="24047" xr:uid="{00000000-0005-0000-0000-0000035E0000}"/>
    <cellStyle name="Normal 73 4 3 2 5" xfId="19034" xr:uid="{00000000-0005-0000-0000-00006E4A0000}"/>
    <cellStyle name="Normal 73 4 3 3" xfId="5588" xr:uid="{00000000-0005-0000-0000-0000E5150000}"/>
    <cellStyle name="Normal 73 4 3 3 2" xfId="15640" xr:uid="{00000000-0005-0000-0000-0000293D0000}"/>
    <cellStyle name="Normal 73 4 3 3 2 3" xfId="30735" xr:uid="{00000000-0005-0000-0000-000023780000}"/>
    <cellStyle name="Normal 73 4 3 3 3" xfId="10620" xr:uid="{00000000-0005-0000-0000-00008D290000}"/>
    <cellStyle name="Normal 73 4 3 3 3 3" xfId="25718" xr:uid="{00000000-0005-0000-0000-00008A640000}"/>
    <cellStyle name="Normal 73 4 3 3 5" xfId="20705" xr:uid="{00000000-0005-0000-0000-0000F5500000}"/>
    <cellStyle name="Normal 73 4 3 4" xfId="12298" xr:uid="{00000000-0005-0000-0000-00001B300000}"/>
    <cellStyle name="Normal 73 4 3 4 3" xfId="27393" xr:uid="{00000000-0005-0000-0000-0000156B0000}"/>
    <cellStyle name="Normal 73 4 3 5" xfId="7277" xr:uid="{00000000-0005-0000-0000-00007E1C0000}"/>
    <cellStyle name="Normal 73 4 3 5 3" xfId="22376" xr:uid="{00000000-0005-0000-0000-00007C570000}"/>
    <cellStyle name="Normal 73 4 3 7" xfId="17363" xr:uid="{00000000-0005-0000-0000-0000E7430000}"/>
    <cellStyle name="Normal 73 4 4" xfId="3059" xr:uid="{00000000-0005-0000-0000-0000040C0000}"/>
    <cellStyle name="Normal 73 4 4 2" xfId="13133" xr:uid="{00000000-0005-0000-0000-00005E330000}"/>
    <cellStyle name="Normal 73 4 4 2 3" xfId="28228" xr:uid="{00000000-0005-0000-0000-0000586E0000}"/>
    <cellStyle name="Normal 73 4 4 3" xfId="8113" xr:uid="{00000000-0005-0000-0000-0000C21F0000}"/>
    <cellStyle name="Normal 73 4 4 3 3" xfId="23211" xr:uid="{00000000-0005-0000-0000-0000BF5A0000}"/>
    <cellStyle name="Normal 73 4 4 5" xfId="18198" xr:uid="{00000000-0005-0000-0000-00002A470000}"/>
    <cellStyle name="Normal 73 4 5" xfId="4752" xr:uid="{00000000-0005-0000-0000-0000A1120000}"/>
    <cellStyle name="Normal 73 4 5 2" xfId="14804" xr:uid="{00000000-0005-0000-0000-0000E5390000}"/>
    <cellStyle name="Normal 73 4 5 2 3" xfId="29899" xr:uid="{00000000-0005-0000-0000-0000DF740000}"/>
    <cellStyle name="Normal 73 4 5 3" xfId="9784" xr:uid="{00000000-0005-0000-0000-000049260000}"/>
    <cellStyle name="Normal 73 4 5 3 3" xfId="24882" xr:uid="{00000000-0005-0000-0000-000046610000}"/>
    <cellStyle name="Normal 73 4 5 5" xfId="19869" xr:uid="{00000000-0005-0000-0000-0000B14D0000}"/>
    <cellStyle name="Normal 73 4 6" xfId="11462" xr:uid="{00000000-0005-0000-0000-0000D72C0000}"/>
    <cellStyle name="Normal 73 4 6 3" xfId="26557" xr:uid="{00000000-0005-0000-0000-0000D1670000}"/>
    <cellStyle name="Normal 73 4 7" xfId="6441" xr:uid="{00000000-0005-0000-0000-00003A190000}"/>
    <cellStyle name="Normal 73 4 7 3" xfId="21540" xr:uid="{00000000-0005-0000-0000-000038540000}"/>
    <cellStyle name="Normal 73 4 9" xfId="16527" xr:uid="{00000000-0005-0000-0000-0000A3400000}"/>
    <cellStyle name="Normal 73 5" xfId="1576" xr:uid="{00000000-0005-0000-0000-000038060000}"/>
    <cellStyle name="Normal 73 5 2" xfId="2417" xr:uid="{00000000-0005-0000-0000-000081090000}"/>
    <cellStyle name="Normal 73 5 2 2" xfId="4106" xr:uid="{00000000-0005-0000-0000-00001B100000}"/>
    <cellStyle name="Normal 73 5 2 2 2" xfId="14179" xr:uid="{00000000-0005-0000-0000-000074370000}"/>
    <cellStyle name="Normal 73 5 2 2 2 3" xfId="29274" xr:uid="{00000000-0005-0000-0000-00006E720000}"/>
    <cellStyle name="Normal 73 5 2 2 3" xfId="9159" xr:uid="{00000000-0005-0000-0000-0000D8230000}"/>
    <cellStyle name="Normal 73 5 2 2 3 3" xfId="24257" xr:uid="{00000000-0005-0000-0000-0000D55E0000}"/>
    <cellStyle name="Normal 73 5 2 2 5" xfId="19244" xr:uid="{00000000-0005-0000-0000-0000404B0000}"/>
    <cellStyle name="Normal 73 5 2 3" xfId="5798" xr:uid="{00000000-0005-0000-0000-0000B7160000}"/>
    <cellStyle name="Normal 73 5 2 3 2" xfId="15850" xr:uid="{00000000-0005-0000-0000-0000FB3D0000}"/>
    <cellStyle name="Normal 73 5 2 3 2 3" xfId="30945" xr:uid="{00000000-0005-0000-0000-0000F5780000}"/>
    <cellStyle name="Normal 73 5 2 3 3" xfId="10830" xr:uid="{00000000-0005-0000-0000-00005F2A0000}"/>
    <cellStyle name="Normal 73 5 2 3 3 3" xfId="25928" xr:uid="{00000000-0005-0000-0000-00005C650000}"/>
    <cellStyle name="Normal 73 5 2 3 5" xfId="20915" xr:uid="{00000000-0005-0000-0000-0000C7510000}"/>
    <cellStyle name="Normal 73 5 2 4" xfId="12508" xr:uid="{00000000-0005-0000-0000-0000ED300000}"/>
    <cellStyle name="Normal 73 5 2 4 3" xfId="27603" xr:uid="{00000000-0005-0000-0000-0000E76B0000}"/>
    <cellStyle name="Normal 73 5 2 5" xfId="7487" xr:uid="{00000000-0005-0000-0000-0000501D0000}"/>
    <cellStyle name="Normal 73 5 2 5 3" xfId="22586" xr:uid="{00000000-0005-0000-0000-00004E580000}"/>
    <cellStyle name="Normal 73 5 2 7" xfId="17573" xr:uid="{00000000-0005-0000-0000-0000B9440000}"/>
    <cellStyle name="Normal 73 5 3" xfId="3269" xr:uid="{00000000-0005-0000-0000-0000D60C0000}"/>
    <cellStyle name="Normal 73 5 3 2" xfId="13343" xr:uid="{00000000-0005-0000-0000-000030340000}"/>
    <cellStyle name="Normal 73 5 3 2 3" xfId="28438" xr:uid="{00000000-0005-0000-0000-00002A6F0000}"/>
    <cellStyle name="Normal 73 5 3 3" xfId="8323" xr:uid="{00000000-0005-0000-0000-000094200000}"/>
    <cellStyle name="Normal 73 5 3 3 3" xfId="23421" xr:uid="{00000000-0005-0000-0000-0000915B0000}"/>
    <cellStyle name="Normal 73 5 3 5" xfId="18408" xr:uid="{00000000-0005-0000-0000-0000FC470000}"/>
    <cellStyle name="Normal 73 5 4" xfId="4962" xr:uid="{00000000-0005-0000-0000-000073130000}"/>
    <cellStyle name="Normal 73 5 4 2" xfId="15014" xr:uid="{00000000-0005-0000-0000-0000B73A0000}"/>
    <cellStyle name="Normal 73 5 4 2 3" xfId="30109" xr:uid="{00000000-0005-0000-0000-0000B1750000}"/>
    <cellStyle name="Normal 73 5 4 3" xfId="9994" xr:uid="{00000000-0005-0000-0000-00001B270000}"/>
    <cellStyle name="Normal 73 5 4 3 3" xfId="25092" xr:uid="{00000000-0005-0000-0000-000018620000}"/>
    <cellStyle name="Normal 73 5 4 5" xfId="20079" xr:uid="{00000000-0005-0000-0000-0000834E0000}"/>
    <cellStyle name="Normal 73 5 5" xfId="11672" xr:uid="{00000000-0005-0000-0000-0000A92D0000}"/>
    <cellStyle name="Normal 73 5 5 3" xfId="26767" xr:uid="{00000000-0005-0000-0000-0000A3680000}"/>
    <cellStyle name="Normal 73 5 6" xfId="6651" xr:uid="{00000000-0005-0000-0000-00000C1A0000}"/>
    <cellStyle name="Normal 73 5 6 3" xfId="21750" xr:uid="{00000000-0005-0000-0000-00000A550000}"/>
    <cellStyle name="Normal 73 5 8" xfId="16737" xr:uid="{00000000-0005-0000-0000-000075410000}"/>
    <cellStyle name="Normal 73 6" xfId="1997" xr:uid="{00000000-0005-0000-0000-0000DD070000}"/>
    <cellStyle name="Normal 73 6 2" xfId="3688" xr:uid="{00000000-0005-0000-0000-0000790E0000}"/>
    <cellStyle name="Normal 73 6 2 2" xfId="13761" xr:uid="{00000000-0005-0000-0000-0000D2350000}"/>
    <cellStyle name="Normal 73 6 2 2 3" xfId="28856" xr:uid="{00000000-0005-0000-0000-0000CC700000}"/>
    <cellStyle name="Normal 73 6 2 3" xfId="8741" xr:uid="{00000000-0005-0000-0000-000036220000}"/>
    <cellStyle name="Normal 73 6 2 3 3" xfId="23839" xr:uid="{00000000-0005-0000-0000-0000335D0000}"/>
    <cellStyle name="Normal 73 6 2 5" xfId="18826" xr:uid="{00000000-0005-0000-0000-00009E490000}"/>
    <cellStyle name="Normal 73 6 3" xfId="5380" xr:uid="{00000000-0005-0000-0000-000015150000}"/>
    <cellStyle name="Normal 73 6 3 2" xfId="15432" xr:uid="{00000000-0005-0000-0000-0000593C0000}"/>
    <cellStyle name="Normal 73 6 3 2 3" xfId="30527" xr:uid="{00000000-0005-0000-0000-000053770000}"/>
    <cellStyle name="Normal 73 6 3 3" xfId="10412" xr:uid="{00000000-0005-0000-0000-0000BD280000}"/>
    <cellStyle name="Normal 73 6 3 3 3" xfId="25510" xr:uid="{00000000-0005-0000-0000-0000BA630000}"/>
    <cellStyle name="Normal 73 6 3 5" xfId="20497" xr:uid="{00000000-0005-0000-0000-000025500000}"/>
    <cellStyle name="Normal 73 6 4" xfId="12090" xr:uid="{00000000-0005-0000-0000-00004B2F0000}"/>
    <cellStyle name="Normal 73 6 4 3" xfId="27185" xr:uid="{00000000-0005-0000-0000-0000456A0000}"/>
    <cellStyle name="Normal 73 6 5" xfId="7069" xr:uid="{00000000-0005-0000-0000-0000AE1B0000}"/>
    <cellStyle name="Normal 73 6 5 3" xfId="22168" xr:uid="{00000000-0005-0000-0000-0000AC560000}"/>
    <cellStyle name="Normal 73 6 7" xfId="17155" xr:uid="{00000000-0005-0000-0000-000017430000}"/>
    <cellStyle name="Normal 73 7" xfId="2848" xr:uid="{00000000-0005-0000-0000-0000310B0000}"/>
    <cellStyle name="Normal 73 7 2" xfId="12925" xr:uid="{00000000-0005-0000-0000-00008E320000}"/>
    <cellStyle name="Normal 73 7 2 3" xfId="28020" xr:uid="{00000000-0005-0000-0000-0000886D0000}"/>
    <cellStyle name="Normal 73 7 3" xfId="7905" xr:uid="{00000000-0005-0000-0000-0000F21E0000}"/>
    <cellStyle name="Normal 73 7 3 3" xfId="23003" xr:uid="{00000000-0005-0000-0000-0000EF590000}"/>
    <cellStyle name="Normal 73 7 5" xfId="17990" xr:uid="{00000000-0005-0000-0000-00005A460000}"/>
    <cellStyle name="Normal 73 8" xfId="4542" xr:uid="{00000000-0005-0000-0000-0000CF110000}"/>
    <cellStyle name="Normal 73 8 2" xfId="14596" xr:uid="{00000000-0005-0000-0000-000015390000}"/>
    <cellStyle name="Normal 73 8 2 3" xfId="29691" xr:uid="{00000000-0005-0000-0000-00000F740000}"/>
    <cellStyle name="Normal 73 8 3" xfId="9576" xr:uid="{00000000-0005-0000-0000-000079250000}"/>
    <cellStyle name="Normal 73 8 3 3" xfId="24674" xr:uid="{00000000-0005-0000-0000-000076600000}"/>
    <cellStyle name="Normal 73 8 5" xfId="19661" xr:uid="{00000000-0005-0000-0000-0000E14C0000}"/>
    <cellStyle name="Normal 73 9" xfId="11252" xr:uid="{00000000-0005-0000-0000-0000052C0000}"/>
    <cellStyle name="Normal 73 9 3" xfId="26349" xr:uid="{00000000-0005-0000-0000-000001670000}"/>
    <cellStyle name="Normal 74" xfId="900" xr:uid="{00000000-0005-0000-0000-000093030000}"/>
    <cellStyle name="Normal 74 10" xfId="6232" xr:uid="{00000000-0005-0000-0000-000069180000}"/>
    <cellStyle name="Normal 74 10 3" xfId="21333" xr:uid="{00000000-0005-0000-0000-000069530000}"/>
    <cellStyle name="Normal 74 12" xfId="16318" xr:uid="{00000000-0005-0000-0000-0000D23F0000}"/>
    <cellStyle name="Normal 74 2" xfId="1197" xr:uid="{00000000-0005-0000-0000-0000BD040000}"/>
    <cellStyle name="Normal 74 2 11" xfId="16372" xr:uid="{00000000-0005-0000-0000-000008400000}"/>
    <cellStyle name="Normal 74 2 2" xfId="1305" xr:uid="{00000000-0005-0000-0000-000029050000}"/>
    <cellStyle name="Normal 74 2 2 10" xfId="16476" xr:uid="{00000000-0005-0000-0000-000070400000}"/>
    <cellStyle name="Normal 74 2 2 2" xfId="1522" xr:uid="{00000000-0005-0000-0000-000002060000}"/>
    <cellStyle name="Normal 74 2 2 2 2" xfId="1943" xr:uid="{00000000-0005-0000-0000-0000A7070000}"/>
    <cellStyle name="Normal 74 2 2 2 2 2" xfId="2782" xr:uid="{00000000-0005-0000-0000-0000EE0A0000}"/>
    <cellStyle name="Normal 74 2 2 2 2 2 2" xfId="4471" xr:uid="{00000000-0005-0000-0000-000088110000}"/>
    <cellStyle name="Normal 74 2 2 2 2 2 2 2" xfId="14544" xr:uid="{00000000-0005-0000-0000-0000E1380000}"/>
    <cellStyle name="Normal 74 2 2 2 2 2 2 2 3" xfId="29639" xr:uid="{00000000-0005-0000-0000-0000DB730000}"/>
    <cellStyle name="Normal 74 2 2 2 2 2 2 3" xfId="9524" xr:uid="{00000000-0005-0000-0000-000045250000}"/>
    <cellStyle name="Normal 74 2 2 2 2 2 2 3 3" xfId="24622" xr:uid="{00000000-0005-0000-0000-000042600000}"/>
    <cellStyle name="Normal 74 2 2 2 2 2 2 5" xfId="19609" xr:uid="{00000000-0005-0000-0000-0000AD4C0000}"/>
    <cellStyle name="Normal 74 2 2 2 2 2 3" xfId="6163" xr:uid="{00000000-0005-0000-0000-000024180000}"/>
    <cellStyle name="Normal 74 2 2 2 2 2 3 2" xfId="16215" xr:uid="{00000000-0005-0000-0000-0000683F0000}"/>
    <cellStyle name="Normal 74 2 2 2 2 2 3 3" xfId="11195" xr:uid="{00000000-0005-0000-0000-0000CC2B0000}"/>
    <cellStyle name="Normal 74 2 2 2 2 2 3 3 3" xfId="26293" xr:uid="{00000000-0005-0000-0000-0000C9660000}"/>
    <cellStyle name="Normal 74 2 2 2 2 2 3 5" xfId="21280" xr:uid="{00000000-0005-0000-0000-000034530000}"/>
    <cellStyle name="Normal 74 2 2 2 2 2 4" xfId="12873" xr:uid="{00000000-0005-0000-0000-00005A320000}"/>
    <cellStyle name="Normal 74 2 2 2 2 2 4 3" xfId="27968" xr:uid="{00000000-0005-0000-0000-0000546D0000}"/>
    <cellStyle name="Normal 74 2 2 2 2 2 5" xfId="7852" xr:uid="{00000000-0005-0000-0000-0000BD1E0000}"/>
    <cellStyle name="Normal 74 2 2 2 2 2 5 3" xfId="22951" xr:uid="{00000000-0005-0000-0000-0000BB590000}"/>
    <cellStyle name="Normal 74 2 2 2 2 2 7" xfId="17938" xr:uid="{00000000-0005-0000-0000-000026460000}"/>
    <cellStyle name="Normal 74 2 2 2 2 3" xfId="3634" xr:uid="{00000000-0005-0000-0000-0000430E0000}"/>
    <cellStyle name="Normal 74 2 2 2 2 3 2" xfId="13708" xr:uid="{00000000-0005-0000-0000-00009D350000}"/>
    <cellStyle name="Normal 74 2 2 2 2 3 2 3" xfId="28803" xr:uid="{00000000-0005-0000-0000-000097700000}"/>
    <cellStyle name="Normal 74 2 2 2 2 3 3" xfId="8688" xr:uid="{00000000-0005-0000-0000-000001220000}"/>
    <cellStyle name="Normal 74 2 2 2 2 3 3 3" xfId="23786" xr:uid="{00000000-0005-0000-0000-0000FE5C0000}"/>
    <cellStyle name="Normal 74 2 2 2 2 3 5" xfId="18773" xr:uid="{00000000-0005-0000-0000-000069490000}"/>
    <cellStyle name="Normal 74 2 2 2 2 4" xfId="5327" xr:uid="{00000000-0005-0000-0000-0000E0140000}"/>
    <cellStyle name="Normal 74 2 2 2 2 4 2" xfId="15379" xr:uid="{00000000-0005-0000-0000-0000243C0000}"/>
    <cellStyle name="Normal 74 2 2 2 2 4 2 3" xfId="30474" xr:uid="{00000000-0005-0000-0000-00001E770000}"/>
    <cellStyle name="Normal 74 2 2 2 2 4 3" xfId="10359" xr:uid="{00000000-0005-0000-0000-000088280000}"/>
    <cellStyle name="Normal 74 2 2 2 2 4 3 3" xfId="25457" xr:uid="{00000000-0005-0000-0000-000085630000}"/>
    <cellStyle name="Normal 74 2 2 2 2 4 5" xfId="20444" xr:uid="{00000000-0005-0000-0000-0000F04F0000}"/>
    <cellStyle name="Normal 74 2 2 2 2 5" xfId="12037" xr:uid="{00000000-0005-0000-0000-0000162F0000}"/>
    <cellStyle name="Normal 74 2 2 2 2 5 3" xfId="27132" xr:uid="{00000000-0005-0000-0000-0000106A0000}"/>
    <cellStyle name="Normal 74 2 2 2 2 6" xfId="7016" xr:uid="{00000000-0005-0000-0000-0000791B0000}"/>
    <cellStyle name="Normal 74 2 2 2 2 6 3" xfId="22115" xr:uid="{00000000-0005-0000-0000-000077560000}"/>
    <cellStyle name="Normal 74 2 2 2 2 8" xfId="17102" xr:uid="{00000000-0005-0000-0000-0000E2420000}"/>
    <cellStyle name="Normal 74 2 2 2 3" xfId="2364" xr:uid="{00000000-0005-0000-0000-00004C090000}"/>
    <cellStyle name="Normal 74 2 2 2 3 2" xfId="4053" xr:uid="{00000000-0005-0000-0000-0000E60F0000}"/>
    <cellStyle name="Normal 74 2 2 2 3 2 2" xfId="14126" xr:uid="{00000000-0005-0000-0000-00003F370000}"/>
    <cellStyle name="Normal 74 2 2 2 3 2 2 3" xfId="29221" xr:uid="{00000000-0005-0000-0000-000039720000}"/>
    <cellStyle name="Normal 74 2 2 2 3 2 3" xfId="9106" xr:uid="{00000000-0005-0000-0000-0000A3230000}"/>
    <cellStyle name="Normal 74 2 2 2 3 2 3 3" xfId="24204" xr:uid="{00000000-0005-0000-0000-0000A05E0000}"/>
    <cellStyle name="Normal 74 2 2 2 3 2 5" xfId="19191" xr:uid="{00000000-0005-0000-0000-00000B4B0000}"/>
    <cellStyle name="Normal 74 2 2 2 3 3" xfId="5745" xr:uid="{00000000-0005-0000-0000-000082160000}"/>
    <cellStyle name="Normal 74 2 2 2 3 3 2" xfId="15797" xr:uid="{00000000-0005-0000-0000-0000C63D0000}"/>
    <cellStyle name="Normal 74 2 2 2 3 3 2 3" xfId="30892" xr:uid="{00000000-0005-0000-0000-0000C0780000}"/>
    <cellStyle name="Normal 74 2 2 2 3 3 3" xfId="10777" xr:uid="{00000000-0005-0000-0000-00002A2A0000}"/>
    <cellStyle name="Normal 74 2 2 2 3 3 3 3" xfId="25875" xr:uid="{00000000-0005-0000-0000-000027650000}"/>
    <cellStyle name="Normal 74 2 2 2 3 3 5" xfId="20862" xr:uid="{00000000-0005-0000-0000-000092510000}"/>
    <cellStyle name="Normal 74 2 2 2 3 4" xfId="12455" xr:uid="{00000000-0005-0000-0000-0000B8300000}"/>
    <cellStyle name="Normal 74 2 2 2 3 4 3" xfId="27550" xr:uid="{00000000-0005-0000-0000-0000B26B0000}"/>
    <cellStyle name="Normal 74 2 2 2 3 5" xfId="7434" xr:uid="{00000000-0005-0000-0000-00001B1D0000}"/>
    <cellStyle name="Normal 74 2 2 2 3 5 3" xfId="22533" xr:uid="{00000000-0005-0000-0000-000019580000}"/>
    <cellStyle name="Normal 74 2 2 2 3 7" xfId="17520" xr:uid="{00000000-0005-0000-0000-000084440000}"/>
    <cellStyle name="Normal 74 2 2 2 4" xfId="3216" xr:uid="{00000000-0005-0000-0000-0000A10C0000}"/>
    <cellStyle name="Normal 74 2 2 2 4 2" xfId="13290" xr:uid="{00000000-0005-0000-0000-0000FB330000}"/>
    <cellStyle name="Normal 74 2 2 2 4 2 3" xfId="28385" xr:uid="{00000000-0005-0000-0000-0000F56E0000}"/>
    <cellStyle name="Normal 74 2 2 2 4 3" xfId="8270" xr:uid="{00000000-0005-0000-0000-00005F200000}"/>
    <cellStyle name="Normal 74 2 2 2 4 3 3" xfId="23368" xr:uid="{00000000-0005-0000-0000-00005C5B0000}"/>
    <cellStyle name="Normal 74 2 2 2 4 5" xfId="18355" xr:uid="{00000000-0005-0000-0000-0000C7470000}"/>
    <cellStyle name="Normal 74 2 2 2 5" xfId="4909" xr:uid="{00000000-0005-0000-0000-00003E130000}"/>
    <cellStyle name="Normal 74 2 2 2 5 2" xfId="14961" xr:uid="{00000000-0005-0000-0000-0000823A0000}"/>
    <cellStyle name="Normal 74 2 2 2 5 2 3" xfId="30056" xr:uid="{00000000-0005-0000-0000-00007C750000}"/>
    <cellStyle name="Normal 74 2 2 2 5 3" xfId="9941" xr:uid="{00000000-0005-0000-0000-0000E6260000}"/>
    <cellStyle name="Normal 74 2 2 2 5 3 3" xfId="25039" xr:uid="{00000000-0005-0000-0000-0000E3610000}"/>
    <cellStyle name="Normal 74 2 2 2 5 5" xfId="20026" xr:uid="{00000000-0005-0000-0000-00004E4E0000}"/>
    <cellStyle name="Normal 74 2 2 2 6" xfId="11619" xr:uid="{00000000-0005-0000-0000-0000742D0000}"/>
    <cellStyle name="Normal 74 2 2 2 6 3" xfId="26714" xr:uid="{00000000-0005-0000-0000-00006E680000}"/>
    <cellStyle name="Normal 74 2 2 2 7" xfId="6598" xr:uid="{00000000-0005-0000-0000-0000D7190000}"/>
    <cellStyle name="Normal 74 2 2 2 7 3" xfId="21697" xr:uid="{00000000-0005-0000-0000-0000D5540000}"/>
    <cellStyle name="Normal 74 2 2 2 9" xfId="16684" xr:uid="{00000000-0005-0000-0000-000040410000}"/>
    <cellStyle name="Normal 74 2 2 3" xfId="1735" xr:uid="{00000000-0005-0000-0000-0000D7060000}"/>
    <cellStyle name="Normal 74 2 2 3 2" xfId="2574" xr:uid="{00000000-0005-0000-0000-00001E0A0000}"/>
    <cellStyle name="Normal 74 2 2 3 2 2" xfId="4263" xr:uid="{00000000-0005-0000-0000-0000B8100000}"/>
    <cellStyle name="Normal 74 2 2 3 2 2 2" xfId="14336" xr:uid="{00000000-0005-0000-0000-000011380000}"/>
    <cellStyle name="Normal 74 2 2 3 2 2 2 3" xfId="29431" xr:uid="{00000000-0005-0000-0000-00000B730000}"/>
    <cellStyle name="Normal 74 2 2 3 2 2 3" xfId="9316" xr:uid="{00000000-0005-0000-0000-000075240000}"/>
    <cellStyle name="Normal 74 2 2 3 2 2 3 3" xfId="24414" xr:uid="{00000000-0005-0000-0000-0000725F0000}"/>
    <cellStyle name="Normal 74 2 2 3 2 2 5" xfId="19401" xr:uid="{00000000-0005-0000-0000-0000DD4B0000}"/>
    <cellStyle name="Normal 74 2 2 3 2 3" xfId="5955" xr:uid="{00000000-0005-0000-0000-000054170000}"/>
    <cellStyle name="Normal 74 2 2 3 2 3 2" xfId="16007" xr:uid="{00000000-0005-0000-0000-0000983E0000}"/>
    <cellStyle name="Normal 74 2 2 3 2 3 2 3" xfId="31102" xr:uid="{00000000-0005-0000-0000-000092790000}"/>
    <cellStyle name="Normal 74 2 2 3 2 3 3" xfId="10987" xr:uid="{00000000-0005-0000-0000-0000FC2A0000}"/>
    <cellStyle name="Normal 74 2 2 3 2 3 3 3" xfId="26085" xr:uid="{00000000-0005-0000-0000-0000F9650000}"/>
    <cellStyle name="Normal 74 2 2 3 2 3 5" xfId="21072" xr:uid="{00000000-0005-0000-0000-000064520000}"/>
    <cellStyle name="Normal 74 2 2 3 2 4" xfId="12665" xr:uid="{00000000-0005-0000-0000-00008A310000}"/>
    <cellStyle name="Normal 74 2 2 3 2 4 3" xfId="27760" xr:uid="{00000000-0005-0000-0000-0000846C0000}"/>
    <cellStyle name="Normal 74 2 2 3 2 5" xfId="7644" xr:uid="{00000000-0005-0000-0000-0000ED1D0000}"/>
    <cellStyle name="Normal 74 2 2 3 2 5 3" xfId="22743" xr:uid="{00000000-0005-0000-0000-0000EB580000}"/>
    <cellStyle name="Normal 74 2 2 3 2 7" xfId="17730" xr:uid="{00000000-0005-0000-0000-000056450000}"/>
    <cellStyle name="Normal 74 2 2 3 3" xfId="3426" xr:uid="{00000000-0005-0000-0000-0000730D0000}"/>
    <cellStyle name="Normal 74 2 2 3 3 2" xfId="13500" xr:uid="{00000000-0005-0000-0000-0000CD340000}"/>
    <cellStyle name="Normal 74 2 2 3 3 2 3" xfId="28595" xr:uid="{00000000-0005-0000-0000-0000C76F0000}"/>
    <cellStyle name="Normal 74 2 2 3 3 3" xfId="8480" xr:uid="{00000000-0005-0000-0000-000031210000}"/>
    <cellStyle name="Normal 74 2 2 3 3 3 3" xfId="23578" xr:uid="{00000000-0005-0000-0000-00002E5C0000}"/>
    <cellStyle name="Normal 74 2 2 3 3 5" xfId="18565" xr:uid="{00000000-0005-0000-0000-000099480000}"/>
    <cellStyle name="Normal 74 2 2 3 4" xfId="5119" xr:uid="{00000000-0005-0000-0000-000010140000}"/>
    <cellStyle name="Normal 74 2 2 3 4 2" xfId="15171" xr:uid="{00000000-0005-0000-0000-0000543B0000}"/>
    <cellStyle name="Normal 74 2 2 3 4 2 3" xfId="30266" xr:uid="{00000000-0005-0000-0000-00004E760000}"/>
    <cellStyle name="Normal 74 2 2 3 4 3" xfId="10151" xr:uid="{00000000-0005-0000-0000-0000B8270000}"/>
    <cellStyle name="Normal 74 2 2 3 4 3 3" xfId="25249" xr:uid="{00000000-0005-0000-0000-0000B5620000}"/>
    <cellStyle name="Normal 74 2 2 3 4 5" xfId="20236" xr:uid="{00000000-0005-0000-0000-0000204F0000}"/>
    <cellStyle name="Normal 74 2 2 3 5" xfId="11829" xr:uid="{00000000-0005-0000-0000-0000462E0000}"/>
    <cellStyle name="Normal 74 2 2 3 5 3" xfId="26924" xr:uid="{00000000-0005-0000-0000-000040690000}"/>
    <cellStyle name="Normal 74 2 2 3 6" xfId="6808" xr:uid="{00000000-0005-0000-0000-0000A91A0000}"/>
    <cellStyle name="Normal 74 2 2 3 6 3" xfId="21907" xr:uid="{00000000-0005-0000-0000-0000A7550000}"/>
    <cellStyle name="Normal 74 2 2 3 8" xfId="16894" xr:uid="{00000000-0005-0000-0000-000012420000}"/>
    <cellStyle name="Normal 74 2 2 4" xfId="2156" xr:uid="{00000000-0005-0000-0000-00007C080000}"/>
    <cellStyle name="Normal 74 2 2 4 2" xfId="3845" xr:uid="{00000000-0005-0000-0000-0000160F0000}"/>
    <cellStyle name="Normal 74 2 2 4 2 2" xfId="13918" xr:uid="{00000000-0005-0000-0000-00006F360000}"/>
    <cellStyle name="Normal 74 2 2 4 2 2 3" xfId="29013" xr:uid="{00000000-0005-0000-0000-000069710000}"/>
    <cellStyle name="Normal 74 2 2 4 2 3" xfId="8898" xr:uid="{00000000-0005-0000-0000-0000D3220000}"/>
    <cellStyle name="Normal 74 2 2 4 2 3 3" xfId="23996" xr:uid="{00000000-0005-0000-0000-0000D05D0000}"/>
    <cellStyle name="Normal 74 2 2 4 2 5" xfId="18983" xr:uid="{00000000-0005-0000-0000-00003B4A0000}"/>
    <cellStyle name="Normal 74 2 2 4 3" xfId="5537" xr:uid="{00000000-0005-0000-0000-0000B2150000}"/>
    <cellStyle name="Normal 74 2 2 4 3 2" xfId="15589" xr:uid="{00000000-0005-0000-0000-0000F63C0000}"/>
    <cellStyle name="Normal 74 2 2 4 3 2 3" xfId="30684" xr:uid="{00000000-0005-0000-0000-0000F0770000}"/>
    <cellStyle name="Normal 74 2 2 4 3 3" xfId="10569" xr:uid="{00000000-0005-0000-0000-00005A290000}"/>
    <cellStyle name="Normal 74 2 2 4 3 3 3" xfId="25667" xr:uid="{00000000-0005-0000-0000-000057640000}"/>
    <cellStyle name="Normal 74 2 2 4 3 5" xfId="20654" xr:uid="{00000000-0005-0000-0000-0000C2500000}"/>
    <cellStyle name="Normal 74 2 2 4 4" xfId="12247" xr:uid="{00000000-0005-0000-0000-0000E82F0000}"/>
    <cellStyle name="Normal 74 2 2 4 4 3" xfId="27342" xr:uid="{00000000-0005-0000-0000-0000E26A0000}"/>
    <cellStyle name="Normal 74 2 2 4 5" xfId="7226" xr:uid="{00000000-0005-0000-0000-00004B1C0000}"/>
    <cellStyle name="Normal 74 2 2 4 5 3" xfId="22325" xr:uid="{00000000-0005-0000-0000-000049570000}"/>
    <cellStyle name="Normal 74 2 2 4 7" xfId="17312" xr:uid="{00000000-0005-0000-0000-0000B4430000}"/>
    <cellStyle name="Normal 74 2 2 5" xfId="3008" xr:uid="{00000000-0005-0000-0000-0000D10B0000}"/>
    <cellStyle name="Normal 74 2 2 5 2" xfId="13082" xr:uid="{00000000-0005-0000-0000-00002B330000}"/>
    <cellStyle name="Normal 74 2 2 5 2 3" xfId="28177" xr:uid="{00000000-0005-0000-0000-0000256E0000}"/>
    <cellStyle name="Normal 74 2 2 5 3" xfId="8062" xr:uid="{00000000-0005-0000-0000-00008F1F0000}"/>
    <cellStyle name="Normal 74 2 2 5 3 3" xfId="23160" xr:uid="{00000000-0005-0000-0000-00008C5A0000}"/>
    <cellStyle name="Normal 74 2 2 5 5" xfId="18147" xr:uid="{00000000-0005-0000-0000-0000F7460000}"/>
    <cellStyle name="Normal 74 2 2 6" xfId="4701" xr:uid="{00000000-0005-0000-0000-00006E120000}"/>
    <cellStyle name="Normal 74 2 2 6 2" xfId="14753" xr:uid="{00000000-0005-0000-0000-0000B2390000}"/>
    <cellStyle name="Normal 74 2 2 6 2 3" xfId="29848" xr:uid="{00000000-0005-0000-0000-0000AC740000}"/>
    <cellStyle name="Normal 74 2 2 6 3" xfId="9733" xr:uid="{00000000-0005-0000-0000-000016260000}"/>
    <cellStyle name="Normal 74 2 2 6 3 3" xfId="24831" xr:uid="{00000000-0005-0000-0000-000013610000}"/>
    <cellStyle name="Normal 74 2 2 6 5" xfId="19818" xr:uid="{00000000-0005-0000-0000-00007E4D0000}"/>
    <cellStyle name="Normal 74 2 2 7" xfId="11411" xr:uid="{00000000-0005-0000-0000-0000A42C0000}"/>
    <cellStyle name="Normal 74 2 2 7 3" xfId="26506" xr:uid="{00000000-0005-0000-0000-00009E670000}"/>
    <cellStyle name="Normal 74 2 2 8" xfId="6390" xr:uid="{00000000-0005-0000-0000-000007190000}"/>
    <cellStyle name="Normal 74 2 2 8 3" xfId="21489" xr:uid="{00000000-0005-0000-0000-000005540000}"/>
    <cellStyle name="Normal 74 2 3" xfId="1418" xr:uid="{00000000-0005-0000-0000-00009A050000}"/>
    <cellStyle name="Normal 74 2 3 2" xfId="1839" xr:uid="{00000000-0005-0000-0000-00003F070000}"/>
    <cellStyle name="Normal 74 2 3 2 2" xfId="2678" xr:uid="{00000000-0005-0000-0000-0000860A0000}"/>
    <cellStyle name="Normal 74 2 3 2 2 2" xfId="4367" xr:uid="{00000000-0005-0000-0000-000020110000}"/>
    <cellStyle name="Normal 74 2 3 2 2 2 2" xfId="14440" xr:uid="{00000000-0005-0000-0000-000079380000}"/>
    <cellStyle name="Normal 74 2 3 2 2 2 2 3" xfId="29535" xr:uid="{00000000-0005-0000-0000-000073730000}"/>
    <cellStyle name="Normal 74 2 3 2 2 2 3" xfId="9420" xr:uid="{00000000-0005-0000-0000-0000DD240000}"/>
    <cellStyle name="Normal 74 2 3 2 2 2 3 3" xfId="24518" xr:uid="{00000000-0005-0000-0000-0000DA5F0000}"/>
    <cellStyle name="Normal 74 2 3 2 2 2 5" xfId="19505" xr:uid="{00000000-0005-0000-0000-0000454C0000}"/>
    <cellStyle name="Normal 74 2 3 2 2 3" xfId="6059" xr:uid="{00000000-0005-0000-0000-0000BC170000}"/>
    <cellStyle name="Normal 74 2 3 2 2 3 2" xfId="16111" xr:uid="{00000000-0005-0000-0000-0000003F0000}"/>
    <cellStyle name="Normal 74 2 3 2 2 3 2 3" xfId="31206" xr:uid="{00000000-0005-0000-0000-0000FA790000}"/>
    <cellStyle name="Normal 74 2 3 2 2 3 3" xfId="11091" xr:uid="{00000000-0005-0000-0000-0000642B0000}"/>
    <cellStyle name="Normal 74 2 3 2 2 3 3 3" xfId="26189" xr:uid="{00000000-0005-0000-0000-000061660000}"/>
    <cellStyle name="Normal 74 2 3 2 2 3 5" xfId="21176" xr:uid="{00000000-0005-0000-0000-0000CC520000}"/>
    <cellStyle name="Normal 74 2 3 2 2 4" xfId="12769" xr:uid="{00000000-0005-0000-0000-0000F2310000}"/>
    <cellStyle name="Normal 74 2 3 2 2 4 3" xfId="27864" xr:uid="{00000000-0005-0000-0000-0000EC6C0000}"/>
    <cellStyle name="Normal 74 2 3 2 2 5" xfId="7748" xr:uid="{00000000-0005-0000-0000-0000551E0000}"/>
    <cellStyle name="Normal 74 2 3 2 2 5 3" xfId="22847" xr:uid="{00000000-0005-0000-0000-000053590000}"/>
    <cellStyle name="Normal 74 2 3 2 2 7" xfId="17834" xr:uid="{00000000-0005-0000-0000-0000BE450000}"/>
    <cellStyle name="Normal 74 2 3 2 3" xfId="3530" xr:uid="{00000000-0005-0000-0000-0000DB0D0000}"/>
    <cellStyle name="Normal 74 2 3 2 3 2" xfId="13604" xr:uid="{00000000-0005-0000-0000-000035350000}"/>
    <cellStyle name="Normal 74 2 3 2 3 2 3" xfId="28699" xr:uid="{00000000-0005-0000-0000-00002F700000}"/>
    <cellStyle name="Normal 74 2 3 2 3 3" xfId="8584" xr:uid="{00000000-0005-0000-0000-000099210000}"/>
    <cellStyle name="Normal 74 2 3 2 3 3 3" xfId="23682" xr:uid="{00000000-0005-0000-0000-0000965C0000}"/>
    <cellStyle name="Normal 74 2 3 2 3 5" xfId="18669" xr:uid="{00000000-0005-0000-0000-000001490000}"/>
    <cellStyle name="Normal 74 2 3 2 4" xfId="5223" xr:uid="{00000000-0005-0000-0000-000078140000}"/>
    <cellStyle name="Normal 74 2 3 2 4 2" xfId="15275" xr:uid="{00000000-0005-0000-0000-0000BC3B0000}"/>
    <cellStyle name="Normal 74 2 3 2 4 2 3" xfId="30370" xr:uid="{00000000-0005-0000-0000-0000B6760000}"/>
    <cellStyle name="Normal 74 2 3 2 4 3" xfId="10255" xr:uid="{00000000-0005-0000-0000-000020280000}"/>
    <cellStyle name="Normal 74 2 3 2 4 3 3" xfId="25353" xr:uid="{00000000-0005-0000-0000-00001D630000}"/>
    <cellStyle name="Normal 74 2 3 2 4 5" xfId="20340" xr:uid="{00000000-0005-0000-0000-0000884F0000}"/>
    <cellStyle name="Normal 74 2 3 2 5" xfId="11933" xr:uid="{00000000-0005-0000-0000-0000AE2E0000}"/>
    <cellStyle name="Normal 74 2 3 2 5 3" xfId="27028" xr:uid="{00000000-0005-0000-0000-0000A8690000}"/>
    <cellStyle name="Normal 74 2 3 2 6" xfId="6912" xr:uid="{00000000-0005-0000-0000-0000111B0000}"/>
    <cellStyle name="Normal 74 2 3 2 6 3" xfId="22011" xr:uid="{00000000-0005-0000-0000-00000F560000}"/>
    <cellStyle name="Normal 74 2 3 2 8" xfId="16998" xr:uid="{00000000-0005-0000-0000-00007A420000}"/>
    <cellStyle name="Normal 74 2 3 3" xfId="2260" xr:uid="{00000000-0005-0000-0000-0000E4080000}"/>
    <cellStyle name="Normal 74 2 3 3 2" xfId="3949" xr:uid="{00000000-0005-0000-0000-00007E0F0000}"/>
    <cellStyle name="Normal 74 2 3 3 2 2" xfId="14022" xr:uid="{00000000-0005-0000-0000-0000D7360000}"/>
    <cellStyle name="Normal 74 2 3 3 2 2 3" xfId="29117" xr:uid="{00000000-0005-0000-0000-0000D1710000}"/>
    <cellStyle name="Normal 74 2 3 3 2 3" xfId="9002" xr:uid="{00000000-0005-0000-0000-00003B230000}"/>
    <cellStyle name="Normal 74 2 3 3 2 3 3" xfId="24100" xr:uid="{00000000-0005-0000-0000-0000385E0000}"/>
    <cellStyle name="Normal 74 2 3 3 2 5" xfId="19087" xr:uid="{00000000-0005-0000-0000-0000A34A0000}"/>
    <cellStyle name="Normal 74 2 3 3 3" xfId="5641" xr:uid="{00000000-0005-0000-0000-00001A160000}"/>
    <cellStyle name="Normal 74 2 3 3 3 2" xfId="15693" xr:uid="{00000000-0005-0000-0000-00005E3D0000}"/>
    <cellStyle name="Normal 74 2 3 3 3 2 3" xfId="30788" xr:uid="{00000000-0005-0000-0000-000058780000}"/>
    <cellStyle name="Normal 74 2 3 3 3 3" xfId="10673" xr:uid="{00000000-0005-0000-0000-0000C2290000}"/>
    <cellStyle name="Normal 74 2 3 3 3 3 3" xfId="25771" xr:uid="{00000000-0005-0000-0000-0000BF640000}"/>
    <cellStyle name="Normal 74 2 3 3 3 5" xfId="20758" xr:uid="{00000000-0005-0000-0000-00002A510000}"/>
    <cellStyle name="Normal 74 2 3 3 4" xfId="12351" xr:uid="{00000000-0005-0000-0000-000050300000}"/>
    <cellStyle name="Normal 74 2 3 3 4 3" xfId="27446" xr:uid="{00000000-0005-0000-0000-00004A6B0000}"/>
    <cellStyle name="Normal 74 2 3 3 5" xfId="7330" xr:uid="{00000000-0005-0000-0000-0000B31C0000}"/>
    <cellStyle name="Normal 74 2 3 3 5 3" xfId="22429" xr:uid="{00000000-0005-0000-0000-0000B1570000}"/>
    <cellStyle name="Normal 74 2 3 3 7" xfId="17416" xr:uid="{00000000-0005-0000-0000-00001C440000}"/>
    <cellStyle name="Normal 74 2 3 4" xfId="3112" xr:uid="{00000000-0005-0000-0000-0000390C0000}"/>
    <cellStyle name="Normal 74 2 3 4 2" xfId="13186" xr:uid="{00000000-0005-0000-0000-000093330000}"/>
    <cellStyle name="Normal 74 2 3 4 2 3" xfId="28281" xr:uid="{00000000-0005-0000-0000-00008D6E0000}"/>
    <cellStyle name="Normal 74 2 3 4 3" xfId="8166" xr:uid="{00000000-0005-0000-0000-0000F71F0000}"/>
    <cellStyle name="Normal 74 2 3 4 3 3" xfId="23264" xr:uid="{00000000-0005-0000-0000-0000F45A0000}"/>
    <cellStyle name="Normal 74 2 3 4 5" xfId="18251" xr:uid="{00000000-0005-0000-0000-00005F470000}"/>
    <cellStyle name="Normal 74 2 3 5" xfId="4805" xr:uid="{00000000-0005-0000-0000-0000D6120000}"/>
    <cellStyle name="Normal 74 2 3 5 2" xfId="14857" xr:uid="{00000000-0005-0000-0000-00001A3A0000}"/>
    <cellStyle name="Normal 74 2 3 5 2 3" xfId="29952" xr:uid="{00000000-0005-0000-0000-000014750000}"/>
    <cellStyle name="Normal 74 2 3 5 3" xfId="9837" xr:uid="{00000000-0005-0000-0000-00007E260000}"/>
    <cellStyle name="Normal 74 2 3 5 3 3" xfId="24935" xr:uid="{00000000-0005-0000-0000-00007B610000}"/>
    <cellStyle name="Normal 74 2 3 5 5" xfId="19922" xr:uid="{00000000-0005-0000-0000-0000E64D0000}"/>
    <cellStyle name="Normal 74 2 3 6" xfId="11515" xr:uid="{00000000-0005-0000-0000-00000C2D0000}"/>
    <cellStyle name="Normal 74 2 3 6 3" xfId="26610" xr:uid="{00000000-0005-0000-0000-000006680000}"/>
    <cellStyle name="Normal 74 2 3 7" xfId="6494" xr:uid="{00000000-0005-0000-0000-00006F190000}"/>
    <cellStyle name="Normal 74 2 3 7 3" xfId="21593" xr:uid="{00000000-0005-0000-0000-00006D540000}"/>
    <cellStyle name="Normal 74 2 3 9" xfId="16580" xr:uid="{00000000-0005-0000-0000-0000D8400000}"/>
    <cellStyle name="Normal 74 2 4" xfId="1631" xr:uid="{00000000-0005-0000-0000-00006F060000}"/>
    <cellStyle name="Normal 74 2 4 2" xfId="2470" xr:uid="{00000000-0005-0000-0000-0000B6090000}"/>
    <cellStyle name="Normal 74 2 4 2 2" xfId="4159" xr:uid="{00000000-0005-0000-0000-000050100000}"/>
    <cellStyle name="Normal 74 2 4 2 2 2" xfId="14232" xr:uid="{00000000-0005-0000-0000-0000A9370000}"/>
    <cellStyle name="Normal 74 2 4 2 2 2 3" xfId="29327" xr:uid="{00000000-0005-0000-0000-0000A3720000}"/>
    <cellStyle name="Normal 74 2 4 2 2 3" xfId="9212" xr:uid="{00000000-0005-0000-0000-00000D240000}"/>
    <cellStyle name="Normal 74 2 4 2 2 3 3" xfId="24310" xr:uid="{00000000-0005-0000-0000-00000A5F0000}"/>
    <cellStyle name="Normal 74 2 4 2 2 5" xfId="19297" xr:uid="{00000000-0005-0000-0000-0000754B0000}"/>
    <cellStyle name="Normal 74 2 4 2 3" xfId="5851" xr:uid="{00000000-0005-0000-0000-0000EC160000}"/>
    <cellStyle name="Normal 74 2 4 2 3 2" xfId="15903" xr:uid="{00000000-0005-0000-0000-0000303E0000}"/>
    <cellStyle name="Normal 74 2 4 2 3 2 3" xfId="30998" xr:uid="{00000000-0005-0000-0000-00002A790000}"/>
    <cellStyle name="Normal 74 2 4 2 3 3" xfId="10883" xr:uid="{00000000-0005-0000-0000-0000942A0000}"/>
    <cellStyle name="Normal 74 2 4 2 3 3 3" xfId="25981" xr:uid="{00000000-0005-0000-0000-000091650000}"/>
    <cellStyle name="Normal 74 2 4 2 3 5" xfId="20968" xr:uid="{00000000-0005-0000-0000-0000FC510000}"/>
    <cellStyle name="Normal 74 2 4 2 4" xfId="12561" xr:uid="{00000000-0005-0000-0000-000022310000}"/>
    <cellStyle name="Normal 74 2 4 2 4 3" xfId="27656" xr:uid="{00000000-0005-0000-0000-00001C6C0000}"/>
    <cellStyle name="Normal 74 2 4 2 5" xfId="7540" xr:uid="{00000000-0005-0000-0000-0000851D0000}"/>
    <cellStyle name="Normal 74 2 4 2 5 3" xfId="22639" xr:uid="{00000000-0005-0000-0000-000083580000}"/>
    <cellStyle name="Normal 74 2 4 2 7" xfId="17626" xr:uid="{00000000-0005-0000-0000-0000EE440000}"/>
    <cellStyle name="Normal 74 2 4 3" xfId="3322" xr:uid="{00000000-0005-0000-0000-00000B0D0000}"/>
    <cellStyle name="Normal 74 2 4 3 2" xfId="13396" xr:uid="{00000000-0005-0000-0000-000065340000}"/>
    <cellStyle name="Normal 74 2 4 3 2 3" xfId="28491" xr:uid="{00000000-0005-0000-0000-00005F6F0000}"/>
    <cellStyle name="Normal 74 2 4 3 3" xfId="8376" xr:uid="{00000000-0005-0000-0000-0000C9200000}"/>
    <cellStyle name="Normal 74 2 4 3 3 3" xfId="23474" xr:uid="{00000000-0005-0000-0000-0000C65B0000}"/>
    <cellStyle name="Normal 74 2 4 3 5" xfId="18461" xr:uid="{00000000-0005-0000-0000-000031480000}"/>
    <cellStyle name="Normal 74 2 4 4" xfId="5015" xr:uid="{00000000-0005-0000-0000-0000A8130000}"/>
    <cellStyle name="Normal 74 2 4 4 2" xfId="15067" xr:uid="{00000000-0005-0000-0000-0000EC3A0000}"/>
    <cellStyle name="Normal 74 2 4 4 2 3" xfId="30162" xr:uid="{00000000-0005-0000-0000-0000E6750000}"/>
    <cellStyle name="Normal 74 2 4 4 3" xfId="10047" xr:uid="{00000000-0005-0000-0000-000050270000}"/>
    <cellStyle name="Normal 74 2 4 4 3 3" xfId="25145" xr:uid="{00000000-0005-0000-0000-00004D620000}"/>
    <cellStyle name="Normal 74 2 4 4 5" xfId="20132" xr:uid="{00000000-0005-0000-0000-0000B84E0000}"/>
    <cellStyle name="Normal 74 2 4 5" xfId="11725" xr:uid="{00000000-0005-0000-0000-0000DE2D0000}"/>
    <cellStyle name="Normal 74 2 4 5 3" xfId="26820" xr:uid="{00000000-0005-0000-0000-0000D8680000}"/>
    <cellStyle name="Normal 74 2 4 6" xfId="6704" xr:uid="{00000000-0005-0000-0000-0000411A0000}"/>
    <cellStyle name="Normal 74 2 4 6 3" xfId="21803" xr:uid="{00000000-0005-0000-0000-00003F550000}"/>
    <cellStyle name="Normal 74 2 4 8" xfId="16790" xr:uid="{00000000-0005-0000-0000-0000AA410000}"/>
    <cellStyle name="Normal 74 2 5" xfId="2052" xr:uid="{00000000-0005-0000-0000-000014080000}"/>
    <cellStyle name="Normal 74 2 5 2" xfId="3741" xr:uid="{00000000-0005-0000-0000-0000AE0E0000}"/>
    <cellStyle name="Normal 74 2 5 2 2" xfId="13814" xr:uid="{00000000-0005-0000-0000-000007360000}"/>
    <cellStyle name="Normal 74 2 5 2 2 3" xfId="28909" xr:uid="{00000000-0005-0000-0000-000001710000}"/>
    <cellStyle name="Normal 74 2 5 2 3" xfId="8794" xr:uid="{00000000-0005-0000-0000-00006B220000}"/>
    <cellStyle name="Normal 74 2 5 2 3 3" xfId="23892" xr:uid="{00000000-0005-0000-0000-0000685D0000}"/>
    <cellStyle name="Normal 74 2 5 2 5" xfId="18879" xr:uid="{00000000-0005-0000-0000-0000D3490000}"/>
    <cellStyle name="Normal 74 2 5 3" xfId="5433" xr:uid="{00000000-0005-0000-0000-00004A150000}"/>
    <cellStyle name="Normal 74 2 5 3 2" xfId="15485" xr:uid="{00000000-0005-0000-0000-00008E3C0000}"/>
    <cellStyle name="Normal 74 2 5 3 2 3" xfId="30580" xr:uid="{00000000-0005-0000-0000-000088770000}"/>
    <cellStyle name="Normal 74 2 5 3 3" xfId="10465" xr:uid="{00000000-0005-0000-0000-0000F2280000}"/>
    <cellStyle name="Normal 74 2 5 3 3 3" xfId="25563" xr:uid="{00000000-0005-0000-0000-0000EF630000}"/>
    <cellStyle name="Normal 74 2 5 3 5" xfId="20550" xr:uid="{00000000-0005-0000-0000-00005A500000}"/>
    <cellStyle name="Normal 74 2 5 4" xfId="12143" xr:uid="{00000000-0005-0000-0000-0000802F0000}"/>
    <cellStyle name="Normal 74 2 5 4 3" xfId="27238" xr:uid="{00000000-0005-0000-0000-00007A6A0000}"/>
    <cellStyle name="Normal 74 2 5 5" xfId="7122" xr:uid="{00000000-0005-0000-0000-0000E31B0000}"/>
    <cellStyle name="Normal 74 2 5 5 3" xfId="22221" xr:uid="{00000000-0005-0000-0000-0000E1560000}"/>
    <cellStyle name="Normal 74 2 5 7" xfId="17208" xr:uid="{00000000-0005-0000-0000-00004C430000}"/>
    <cellStyle name="Normal 74 2 6" xfId="2904" xr:uid="{00000000-0005-0000-0000-0000690B0000}"/>
    <cellStyle name="Normal 74 2 6 2" xfId="12978" xr:uid="{00000000-0005-0000-0000-0000C3320000}"/>
    <cellStyle name="Normal 74 2 6 2 3" xfId="28073" xr:uid="{00000000-0005-0000-0000-0000BD6D0000}"/>
    <cellStyle name="Normal 74 2 6 3" xfId="7958" xr:uid="{00000000-0005-0000-0000-0000271F0000}"/>
    <cellStyle name="Normal 74 2 6 3 3" xfId="23056" xr:uid="{00000000-0005-0000-0000-0000245A0000}"/>
    <cellStyle name="Normal 74 2 6 5" xfId="18043" xr:uid="{00000000-0005-0000-0000-00008F460000}"/>
    <cellStyle name="Normal 74 2 7" xfId="4597" xr:uid="{00000000-0005-0000-0000-000006120000}"/>
    <cellStyle name="Normal 74 2 7 2" xfId="14649" xr:uid="{00000000-0005-0000-0000-00004A390000}"/>
    <cellStyle name="Normal 74 2 7 2 3" xfId="29744" xr:uid="{00000000-0005-0000-0000-000044740000}"/>
    <cellStyle name="Normal 74 2 7 3" xfId="9629" xr:uid="{00000000-0005-0000-0000-0000AE250000}"/>
    <cellStyle name="Normal 74 2 7 3 3" xfId="24727" xr:uid="{00000000-0005-0000-0000-0000AB600000}"/>
    <cellStyle name="Normal 74 2 7 5" xfId="19714" xr:uid="{00000000-0005-0000-0000-0000164D0000}"/>
    <cellStyle name="Normal 74 2 8" xfId="11307" xr:uid="{00000000-0005-0000-0000-00003C2C0000}"/>
    <cellStyle name="Normal 74 2 8 3" xfId="26402" xr:uid="{00000000-0005-0000-0000-000036670000}"/>
    <cellStyle name="Normal 74 2 9" xfId="6286" xr:uid="{00000000-0005-0000-0000-00009F180000}"/>
    <cellStyle name="Normal 74 2 9 3" xfId="21385" xr:uid="{00000000-0005-0000-0000-00009D530000}"/>
    <cellStyle name="Normal 74 3" xfId="1251" xr:uid="{00000000-0005-0000-0000-0000F3040000}"/>
    <cellStyle name="Normal 74 3 10" xfId="16424" xr:uid="{00000000-0005-0000-0000-00003C400000}"/>
    <cellStyle name="Normal 74 3 2" xfId="1470" xr:uid="{00000000-0005-0000-0000-0000CE050000}"/>
    <cellStyle name="Normal 74 3 2 2" xfId="1891" xr:uid="{00000000-0005-0000-0000-000073070000}"/>
    <cellStyle name="Normal 74 3 2 2 2" xfId="2730" xr:uid="{00000000-0005-0000-0000-0000BA0A0000}"/>
    <cellStyle name="Normal 74 3 2 2 2 2" xfId="4419" xr:uid="{00000000-0005-0000-0000-000054110000}"/>
    <cellStyle name="Normal 74 3 2 2 2 2 2" xfId="14492" xr:uid="{00000000-0005-0000-0000-0000AD380000}"/>
    <cellStyle name="Normal 74 3 2 2 2 2 2 3" xfId="29587" xr:uid="{00000000-0005-0000-0000-0000A7730000}"/>
    <cellStyle name="Normal 74 3 2 2 2 2 3" xfId="9472" xr:uid="{00000000-0005-0000-0000-000011250000}"/>
    <cellStyle name="Normal 74 3 2 2 2 2 3 3" xfId="24570" xr:uid="{00000000-0005-0000-0000-00000E600000}"/>
    <cellStyle name="Normal 74 3 2 2 2 2 5" xfId="19557" xr:uid="{00000000-0005-0000-0000-0000794C0000}"/>
    <cellStyle name="Normal 74 3 2 2 2 3" xfId="6111" xr:uid="{00000000-0005-0000-0000-0000F0170000}"/>
    <cellStyle name="Normal 74 3 2 2 2 3 2" xfId="16163" xr:uid="{00000000-0005-0000-0000-0000343F0000}"/>
    <cellStyle name="Normal 74 3 2 2 2 3 2 3" xfId="31258" xr:uid="{00000000-0005-0000-0000-00002E7A0000}"/>
    <cellStyle name="Normal 74 3 2 2 2 3 3" xfId="11143" xr:uid="{00000000-0005-0000-0000-0000982B0000}"/>
    <cellStyle name="Normal 74 3 2 2 2 3 3 3" xfId="26241" xr:uid="{00000000-0005-0000-0000-000095660000}"/>
    <cellStyle name="Normal 74 3 2 2 2 3 5" xfId="21228" xr:uid="{00000000-0005-0000-0000-000000530000}"/>
    <cellStyle name="Normal 74 3 2 2 2 4" xfId="12821" xr:uid="{00000000-0005-0000-0000-000026320000}"/>
    <cellStyle name="Normal 74 3 2 2 2 4 3" xfId="27916" xr:uid="{00000000-0005-0000-0000-0000206D0000}"/>
    <cellStyle name="Normal 74 3 2 2 2 5" xfId="7800" xr:uid="{00000000-0005-0000-0000-0000891E0000}"/>
    <cellStyle name="Normal 74 3 2 2 2 5 3" xfId="22899" xr:uid="{00000000-0005-0000-0000-000087590000}"/>
    <cellStyle name="Normal 74 3 2 2 2 7" xfId="17886" xr:uid="{00000000-0005-0000-0000-0000F2450000}"/>
    <cellStyle name="Normal 74 3 2 2 3" xfId="3582" xr:uid="{00000000-0005-0000-0000-00000F0E0000}"/>
    <cellStyle name="Normal 74 3 2 2 3 2" xfId="13656" xr:uid="{00000000-0005-0000-0000-000069350000}"/>
    <cellStyle name="Normal 74 3 2 2 3 2 3" xfId="28751" xr:uid="{00000000-0005-0000-0000-000063700000}"/>
    <cellStyle name="Normal 74 3 2 2 3 3" xfId="8636" xr:uid="{00000000-0005-0000-0000-0000CD210000}"/>
    <cellStyle name="Normal 74 3 2 2 3 3 3" xfId="23734" xr:uid="{00000000-0005-0000-0000-0000CA5C0000}"/>
    <cellStyle name="Normal 74 3 2 2 3 5" xfId="18721" xr:uid="{00000000-0005-0000-0000-000035490000}"/>
    <cellStyle name="Normal 74 3 2 2 4" xfId="5275" xr:uid="{00000000-0005-0000-0000-0000AC140000}"/>
    <cellStyle name="Normal 74 3 2 2 4 2" xfId="15327" xr:uid="{00000000-0005-0000-0000-0000F03B0000}"/>
    <cellStyle name="Normal 74 3 2 2 4 2 3" xfId="30422" xr:uid="{00000000-0005-0000-0000-0000EA760000}"/>
    <cellStyle name="Normal 74 3 2 2 4 3" xfId="10307" xr:uid="{00000000-0005-0000-0000-000054280000}"/>
    <cellStyle name="Normal 74 3 2 2 4 3 3" xfId="25405" xr:uid="{00000000-0005-0000-0000-000051630000}"/>
    <cellStyle name="Normal 74 3 2 2 4 5" xfId="20392" xr:uid="{00000000-0005-0000-0000-0000BC4F0000}"/>
    <cellStyle name="Normal 74 3 2 2 5" xfId="11985" xr:uid="{00000000-0005-0000-0000-0000E22E0000}"/>
    <cellStyle name="Normal 74 3 2 2 5 3" xfId="27080" xr:uid="{00000000-0005-0000-0000-0000DC690000}"/>
    <cellStyle name="Normal 74 3 2 2 6" xfId="6964" xr:uid="{00000000-0005-0000-0000-0000451B0000}"/>
    <cellStyle name="Normal 74 3 2 2 6 3" xfId="22063" xr:uid="{00000000-0005-0000-0000-000043560000}"/>
    <cellStyle name="Normal 74 3 2 2 8" xfId="17050" xr:uid="{00000000-0005-0000-0000-0000AE420000}"/>
    <cellStyle name="Normal 74 3 2 3" xfId="2312" xr:uid="{00000000-0005-0000-0000-000018090000}"/>
    <cellStyle name="Normal 74 3 2 3 2" xfId="4001" xr:uid="{00000000-0005-0000-0000-0000B20F0000}"/>
    <cellStyle name="Normal 74 3 2 3 2 2" xfId="14074" xr:uid="{00000000-0005-0000-0000-00000B370000}"/>
    <cellStyle name="Normal 74 3 2 3 2 2 3" xfId="29169" xr:uid="{00000000-0005-0000-0000-000005720000}"/>
    <cellStyle name="Normal 74 3 2 3 2 3" xfId="9054" xr:uid="{00000000-0005-0000-0000-00006F230000}"/>
    <cellStyle name="Normal 74 3 2 3 2 3 3" xfId="24152" xr:uid="{00000000-0005-0000-0000-00006C5E0000}"/>
    <cellStyle name="Normal 74 3 2 3 2 5" xfId="19139" xr:uid="{00000000-0005-0000-0000-0000D74A0000}"/>
    <cellStyle name="Normal 74 3 2 3 3" xfId="5693" xr:uid="{00000000-0005-0000-0000-00004E160000}"/>
    <cellStyle name="Normal 74 3 2 3 3 2" xfId="15745" xr:uid="{00000000-0005-0000-0000-0000923D0000}"/>
    <cellStyle name="Normal 74 3 2 3 3 2 3" xfId="30840" xr:uid="{00000000-0005-0000-0000-00008C780000}"/>
    <cellStyle name="Normal 74 3 2 3 3 3" xfId="10725" xr:uid="{00000000-0005-0000-0000-0000F6290000}"/>
    <cellStyle name="Normal 74 3 2 3 3 3 3" xfId="25823" xr:uid="{00000000-0005-0000-0000-0000F3640000}"/>
    <cellStyle name="Normal 74 3 2 3 3 5" xfId="20810" xr:uid="{00000000-0005-0000-0000-00005E510000}"/>
    <cellStyle name="Normal 74 3 2 3 4" xfId="12403" xr:uid="{00000000-0005-0000-0000-000084300000}"/>
    <cellStyle name="Normal 74 3 2 3 4 3" xfId="27498" xr:uid="{00000000-0005-0000-0000-00007E6B0000}"/>
    <cellStyle name="Normal 74 3 2 3 5" xfId="7382" xr:uid="{00000000-0005-0000-0000-0000E71C0000}"/>
    <cellStyle name="Normal 74 3 2 3 5 3" xfId="22481" xr:uid="{00000000-0005-0000-0000-0000E5570000}"/>
    <cellStyle name="Normal 74 3 2 3 7" xfId="17468" xr:uid="{00000000-0005-0000-0000-000050440000}"/>
    <cellStyle name="Normal 74 3 2 4" xfId="3164" xr:uid="{00000000-0005-0000-0000-00006D0C0000}"/>
    <cellStyle name="Normal 74 3 2 4 2" xfId="13238" xr:uid="{00000000-0005-0000-0000-0000C7330000}"/>
    <cellStyle name="Normal 74 3 2 4 2 3" xfId="28333" xr:uid="{00000000-0005-0000-0000-0000C16E0000}"/>
    <cellStyle name="Normal 74 3 2 4 3" xfId="8218" xr:uid="{00000000-0005-0000-0000-00002B200000}"/>
    <cellStyle name="Normal 74 3 2 4 3 3" xfId="23316" xr:uid="{00000000-0005-0000-0000-0000285B0000}"/>
    <cellStyle name="Normal 74 3 2 4 5" xfId="18303" xr:uid="{00000000-0005-0000-0000-000093470000}"/>
    <cellStyle name="Normal 74 3 2 5" xfId="4857" xr:uid="{00000000-0005-0000-0000-00000A130000}"/>
    <cellStyle name="Normal 74 3 2 5 2" xfId="14909" xr:uid="{00000000-0005-0000-0000-00004E3A0000}"/>
    <cellStyle name="Normal 74 3 2 5 2 3" xfId="30004" xr:uid="{00000000-0005-0000-0000-000048750000}"/>
    <cellStyle name="Normal 74 3 2 5 3" xfId="9889" xr:uid="{00000000-0005-0000-0000-0000B2260000}"/>
    <cellStyle name="Normal 74 3 2 5 3 3" xfId="24987" xr:uid="{00000000-0005-0000-0000-0000AF610000}"/>
    <cellStyle name="Normal 74 3 2 5 5" xfId="19974" xr:uid="{00000000-0005-0000-0000-00001A4E0000}"/>
    <cellStyle name="Normal 74 3 2 6" xfId="11567" xr:uid="{00000000-0005-0000-0000-0000402D0000}"/>
    <cellStyle name="Normal 74 3 2 6 3" xfId="26662" xr:uid="{00000000-0005-0000-0000-00003A680000}"/>
    <cellStyle name="Normal 74 3 2 7" xfId="6546" xr:uid="{00000000-0005-0000-0000-0000A3190000}"/>
    <cellStyle name="Normal 74 3 2 7 3" xfId="21645" xr:uid="{00000000-0005-0000-0000-0000A1540000}"/>
    <cellStyle name="Normal 74 3 2 9" xfId="16632" xr:uid="{00000000-0005-0000-0000-00000C410000}"/>
    <cellStyle name="Normal 74 3 3" xfId="1683" xr:uid="{00000000-0005-0000-0000-0000A3060000}"/>
    <cellStyle name="Normal 74 3 3 2" xfId="2522" xr:uid="{00000000-0005-0000-0000-0000EA090000}"/>
    <cellStyle name="Normal 74 3 3 2 2" xfId="4211" xr:uid="{00000000-0005-0000-0000-000084100000}"/>
    <cellStyle name="Normal 74 3 3 2 2 2" xfId="14284" xr:uid="{00000000-0005-0000-0000-0000DD370000}"/>
    <cellStyle name="Normal 74 3 3 2 2 2 3" xfId="29379" xr:uid="{00000000-0005-0000-0000-0000D7720000}"/>
    <cellStyle name="Normal 74 3 3 2 2 3" xfId="9264" xr:uid="{00000000-0005-0000-0000-000041240000}"/>
    <cellStyle name="Normal 74 3 3 2 2 3 3" xfId="24362" xr:uid="{00000000-0005-0000-0000-00003E5F0000}"/>
    <cellStyle name="Normal 74 3 3 2 2 5" xfId="19349" xr:uid="{00000000-0005-0000-0000-0000A94B0000}"/>
    <cellStyle name="Normal 74 3 3 2 3" xfId="5903" xr:uid="{00000000-0005-0000-0000-000020170000}"/>
    <cellStyle name="Normal 74 3 3 2 3 2" xfId="15955" xr:uid="{00000000-0005-0000-0000-0000643E0000}"/>
    <cellStyle name="Normal 74 3 3 2 3 2 3" xfId="31050" xr:uid="{00000000-0005-0000-0000-00005E790000}"/>
    <cellStyle name="Normal 74 3 3 2 3 3" xfId="10935" xr:uid="{00000000-0005-0000-0000-0000C82A0000}"/>
    <cellStyle name="Normal 74 3 3 2 3 3 3" xfId="26033" xr:uid="{00000000-0005-0000-0000-0000C5650000}"/>
    <cellStyle name="Normal 74 3 3 2 3 5" xfId="21020" xr:uid="{00000000-0005-0000-0000-000030520000}"/>
    <cellStyle name="Normal 74 3 3 2 4" xfId="12613" xr:uid="{00000000-0005-0000-0000-000056310000}"/>
    <cellStyle name="Normal 74 3 3 2 4 3" xfId="27708" xr:uid="{00000000-0005-0000-0000-0000506C0000}"/>
    <cellStyle name="Normal 74 3 3 2 5" xfId="7592" xr:uid="{00000000-0005-0000-0000-0000B91D0000}"/>
    <cellStyle name="Normal 74 3 3 2 5 3" xfId="22691" xr:uid="{00000000-0005-0000-0000-0000B7580000}"/>
    <cellStyle name="Normal 74 3 3 2 7" xfId="17678" xr:uid="{00000000-0005-0000-0000-000022450000}"/>
    <cellStyle name="Normal 74 3 3 3" xfId="3374" xr:uid="{00000000-0005-0000-0000-00003F0D0000}"/>
    <cellStyle name="Normal 74 3 3 3 2" xfId="13448" xr:uid="{00000000-0005-0000-0000-000099340000}"/>
    <cellStyle name="Normal 74 3 3 3 2 3" xfId="28543" xr:uid="{00000000-0005-0000-0000-0000936F0000}"/>
    <cellStyle name="Normal 74 3 3 3 3" xfId="8428" xr:uid="{00000000-0005-0000-0000-0000FD200000}"/>
    <cellStyle name="Normal 74 3 3 3 3 3" xfId="23526" xr:uid="{00000000-0005-0000-0000-0000FA5B0000}"/>
    <cellStyle name="Normal 74 3 3 3 5" xfId="18513" xr:uid="{00000000-0005-0000-0000-000065480000}"/>
    <cellStyle name="Normal 74 3 3 4" xfId="5067" xr:uid="{00000000-0005-0000-0000-0000DC130000}"/>
    <cellStyle name="Normal 74 3 3 4 2" xfId="15119" xr:uid="{00000000-0005-0000-0000-0000203B0000}"/>
    <cellStyle name="Normal 74 3 3 4 2 3" xfId="30214" xr:uid="{00000000-0005-0000-0000-00001A760000}"/>
    <cellStyle name="Normal 74 3 3 4 3" xfId="10099" xr:uid="{00000000-0005-0000-0000-000084270000}"/>
    <cellStyle name="Normal 74 3 3 4 3 3" xfId="25197" xr:uid="{00000000-0005-0000-0000-000081620000}"/>
    <cellStyle name="Normal 74 3 3 4 5" xfId="20184" xr:uid="{00000000-0005-0000-0000-0000EC4E0000}"/>
    <cellStyle name="Normal 74 3 3 5" xfId="11777" xr:uid="{00000000-0005-0000-0000-0000122E0000}"/>
    <cellStyle name="Normal 74 3 3 5 3" xfId="26872" xr:uid="{00000000-0005-0000-0000-00000C690000}"/>
    <cellStyle name="Normal 74 3 3 6" xfId="6756" xr:uid="{00000000-0005-0000-0000-0000751A0000}"/>
    <cellStyle name="Normal 74 3 3 6 3" xfId="21855" xr:uid="{00000000-0005-0000-0000-000073550000}"/>
    <cellStyle name="Normal 74 3 3 8" xfId="16842" xr:uid="{00000000-0005-0000-0000-0000DE410000}"/>
    <cellStyle name="Normal 74 3 4" xfId="2104" xr:uid="{00000000-0005-0000-0000-000048080000}"/>
    <cellStyle name="Normal 74 3 4 2" xfId="3793" xr:uid="{00000000-0005-0000-0000-0000E20E0000}"/>
    <cellStyle name="Normal 74 3 4 2 2" xfId="13866" xr:uid="{00000000-0005-0000-0000-00003B360000}"/>
    <cellStyle name="Normal 74 3 4 2 2 3" xfId="28961" xr:uid="{00000000-0005-0000-0000-000035710000}"/>
    <cellStyle name="Normal 74 3 4 2 3" xfId="8846" xr:uid="{00000000-0005-0000-0000-00009F220000}"/>
    <cellStyle name="Normal 74 3 4 2 3 3" xfId="23944" xr:uid="{00000000-0005-0000-0000-00009C5D0000}"/>
    <cellStyle name="Normal 74 3 4 2 5" xfId="18931" xr:uid="{00000000-0005-0000-0000-0000074A0000}"/>
    <cellStyle name="Normal 74 3 4 3" xfId="5485" xr:uid="{00000000-0005-0000-0000-00007E150000}"/>
    <cellStyle name="Normal 74 3 4 3 2" xfId="15537" xr:uid="{00000000-0005-0000-0000-0000C23C0000}"/>
    <cellStyle name="Normal 74 3 4 3 2 3" xfId="30632" xr:uid="{00000000-0005-0000-0000-0000BC770000}"/>
    <cellStyle name="Normal 74 3 4 3 3" xfId="10517" xr:uid="{00000000-0005-0000-0000-000026290000}"/>
    <cellStyle name="Normal 74 3 4 3 3 3" xfId="25615" xr:uid="{00000000-0005-0000-0000-000023640000}"/>
    <cellStyle name="Normal 74 3 4 3 5" xfId="20602" xr:uid="{00000000-0005-0000-0000-00008E500000}"/>
    <cellStyle name="Normal 74 3 4 4" xfId="12195" xr:uid="{00000000-0005-0000-0000-0000B42F0000}"/>
    <cellStyle name="Normal 74 3 4 4 3" xfId="27290" xr:uid="{00000000-0005-0000-0000-0000AE6A0000}"/>
    <cellStyle name="Normal 74 3 4 5" xfId="7174" xr:uid="{00000000-0005-0000-0000-0000171C0000}"/>
    <cellStyle name="Normal 74 3 4 5 3" xfId="22273" xr:uid="{00000000-0005-0000-0000-000015570000}"/>
    <cellStyle name="Normal 74 3 4 7" xfId="17260" xr:uid="{00000000-0005-0000-0000-000080430000}"/>
    <cellStyle name="Normal 74 3 5" xfId="2956" xr:uid="{00000000-0005-0000-0000-00009D0B0000}"/>
    <cellStyle name="Normal 74 3 5 2" xfId="13030" xr:uid="{00000000-0005-0000-0000-0000F7320000}"/>
    <cellStyle name="Normal 74 3 5 2 3" xfId="28125" xr:uid="{00000000-0005-0000-0000-0000F16D0000}"/>
    <cellStyle name="Normal 74 3 5 3" xfId="8010" xr:uid="{00000000-0005-0000-0000-00005B1F0000}"/>
    <cellStyle name="Normal 74 3 5 3 3" xfId="23108" xr:uid="{00000000-0005-0000-0000-0000585A0000}"/>
    <cellStyle name="Normal 74 3 5 5" xfId="18095" xr:uid="{00000000-0005-0000-0000-0000C3460000}"/>
    <cellStyle name="Normal 74 3 6" xfId="4649" xr:uid="{00000000-0005-0000-0000-00003A120000}"/>
    <cellStyle name="Normal 74 3 6 2" xfId="14701" xr:uid="{00000000-0005-0000-0000-00007E390000}"/>
    <cellStyle name="Normal 74 3 6 2 3" xfId="29796" xr:uid="{00000000-0005-0000-0000-000078740000}"/>
    <cellStyle name="Normal 74 3 6 3" xfId="9681" xr:uid="{00000000-0005-0000-0000-0000E2250000}"/>
    <cellStyle name="Normal 74 3 6 3 3" xfId="24779" xr:uid="{00000000-0005-0000-0000-0000DF600000}"/>
    <cellStyle name="Normal 74 3 6 5" xfId="19766" xr:uid="{00000000-0005-0000-0000-00004A4D0000}"/>
    <cellStyle name="Normal 74 3 7" xfId="11359" xr:uid="{00000000-0005-0000-0000-0000702C0000}"/>
    <cellStyle name="Normal 74 3 7 3" xfId="26454" xr:uid="{00000000-0005-0000-0000-00006A670000}"/>
    <cellStyle name="Normal 74 3 8" xfId="6338" xr:uid="{00000000-0005-0000-0000-0000D3180000}"/>
    <cellStyle name="Normal 74 3 8 3" xfId="21437" xr:uid="{00000000-0005-0000-0000-0000D1530000}"/>
    <cellStyle name="Normal 74 4" xfId="1364" xr:uid="{00000000-0005-0000-0000-000064050000}"/>
    <cellStyle name="Normal 74 4 2" xfId="1787" xr:uid="{00000000-0005-0000-0000-00000B070000}"/>
    <cellStyle name="Normal 74 4 2 2" xfId="2626" xr:uid="{00000000-0005-0000-0000-0000520A0000}"/>
    <cellStyle name="Normal 74 4 2 2 2" xfId="4315" xr:uid="{00000000-0005-0000-0000-0000EC100000}"/>
    <cellStyle name="Normal 74 4 2 2 2 2" xfId="14388" xr:uid="{00000000-0005-0000-0000-000045380000}"/>
    <cellStyle name="Normal 74 4 2 2 2 2 3" xfId="29483" xr:uid="{00000000-0005-0000-0000-00003F730000}"/>
    <cellStyle name="Normal 74 4 2 2 2 3" xfId="9368" xr:uid="{00000000-0005-0000-0000-0000A9240000}"/>
    <cellStyle name="Normal 74 4 2 2 2 3 3" xfId="24466" xr:uid="{00000000-0005-0000-0000-0000A65F0000}"/>
    <cellStyle name="Normal 74 4 2 2 2 5" xfId="19453" xr:uid="{00000000-0005-0000-0000-0000114C0000}"/>
    <cellStyle name="Normal 74 4 2 2 3" xfId="6007" xr:uid="{00000000-0005-0000-0000-000088170000}"/>
    <cellStyle name="Normal 74 4 2 2 3 2" xfId="16059" xr:uid="{00000000-0005-0000-0000-0000CC3E0000}"/>
    <cellStyle name="Normal 74 4 2 2 3 2 3" xfId="31154" xr:uid="{00000000-0005-0000-0000-0000C6790000}"/>
    <cellStyle name="Normal 74 4 2 2 3 3" xfId="11039" xr:uid="{00000000-0005-0000-0000-0000302B0000}"/>
    <cellStyle name="Normal 74 4 2 2 3 3 3" xfId="26137" xr:uid="{00000000-0005-0000-0000-00002D660000}"/>
    <cellStyle name="Normal 74 4 2 2 3 5" xfId="21124" xr:uid="{00000000-0005-0000-0000-000098520000}"/>
    <cellStyle name="Normal 74 4 2 2 4" xfId="12717" xr:uid="{00000000-0005-0000-0000-0000BE310000}"/>
    <cellStyle name="Normal 74 4 2 2 4 3" xfId="27812" xr:uid="{00000000-0005-0000-0000-0000B86C0000}"/>
    <cellStyle name="Normal 74 4 2 2 5" xfId="7696" xr:uid="{00000000-0005-0000-0000-0000211E0000}"/>
    <cellStyle name="Normal 74 4 2 2 5 3" xfId="22795" xr:uid="{00000000-0005-0000-0000-00001F590000}"/>
    <cellStyle name="Normal 74 4 2 2 7" xfId="17782" xr:uid="{00000000-0005-0000-0000-00008A450000}"/>
    <cellStyle name="Normal 74 4 2 3" xfId="3478" xr:uid="{00000000-0005-0000-0000-0000A70D0000}"/>
    <cellStyle name="Normal 74 4 2 3 2" xfId="13552" xr:uid="{00000000-0005-0000-0000-000001350000}"/>
    <cellStyle name="Normal 74 4 2 3 2 3" xfId="28647" xr:uid="{00000000-0005-0000-0000-0000FB6F0000}"/>
    <cellStyle name="Normal 74 4 2 3 3" xfId="8532" xr:uid="{00000000-0005-0000-0000-000065210000}"/>
    <cellStyle name="Normal 74 4 2 3 3 3" xfId="23630" xr:uid="{00000000-0005-0000-0000-0000625C0000}"/>
    <cellStyle name="Normal 74 4 2 3 5" xfId="18617" xr:uid="{00000000-0005-0000-0000-0000CD480000}"/>
    <cellStyle name="Normal 74 4 2 4" xfId="5171" xr:uid="{00000000-0005-0000-0000-000044140000}"/>
    <cellStyle name="Normal 74 4 2 4 2" xfId="15223" xr:uid="{00000000-0005-0000-0000-0000883B0000}"/>
    <cellStyle name="Normal 74 4 2 4 2 3" xfId="30318" xr:uid="{00000000-0005-0000-0000-000082760000}"/>
    <cellStyle name="Normal 74 4 2 4 3" xfId="10203" xr:uid="{00000000-0005-0000-0000-0000EC270000}"/>
    <cellStyle name="Normal 74 4 2 4 3 3" xfId="25301" xr:uid="{00000000-0005-0000-0000-0000E9620000}"/>
    <cellStyle name="Normal 74 4 2 4 5" xfId="20288" xr:uid="{00000000-0005-0000-0000-0000544F0000}"/>
    <cellStyle name="Normal 74 4 2 5" xfId="11881" xr:uid="{00000000-0005-0000-0000-00007A2E0000}"/>
    <cellStyle name="Normal 74 4 2 5 3" xfId="26976" xr:uid="{00000000-0005-0000-0000-000074690000}"/>
    <cellStyle name="Normal 74 4 2 6" xfId="6860" xr:uid="{00000000-0005-0000-0000-0000DD1A0000}"/>
    <cellStyle name="Normal 74 4 2 6 3" xfId="21959" xr:uid="{00000000-0005-0000-0000-0000DB550000}"/>
    <cellStyle name="Normal 74 4 2 8" xfId="16946" xr:uid="{00000000-0005-0000-0000-000046420000}"/>
    <cellStyle name="Normal 74 4 3" xfId="2208" xr:uid="{00000000-0005-0000-0000-0000B0080000}"/>
    <cellStyle name="Normal 74 4 3 2" xfId="3897" xr:uid="{00000000-0005-0000-0000-00004A0F0000}"/>
    <cellStyle name="Normal 74 4 3 2 2" xfId="13970" xr:uid="{00000000-0005-0000-0000-0000A3360000}"/>
    <cellStyle name="Normal 74 4 3 2 2 3" xfId="29065" xr:uid="{00000000-0005-0000-0000-00009D710000}"/>
    <cellStyle name="Normal 74 4 3 2 3" xfId="8950" xr:uid="{00000000-0005-0000-0000-000007230000}"/>
    <cellStyle name="Normal 74 4 3 2 3 3" xfId="24048" xr:uid="{00000000-0005-0000-0000-0000045E0000}"/>
    <cellStyle name="Normal 74 4 3 2 5" xfId="19035" xr:uid="{00000000-0005-0000-0000-00006F4A0000}"/>
    <cellStyle name="Normal 74 4 3 3" xfId="5589" xr:uid="{00000000-0005-0000-0000-0000E6150000}"/>
    <cellStyle name="Normal 74 4 3 3 2" xfId="15641" xr:uid="{00000000-0005-0000-0000-00002A3D0000}"/>
    <cellStyle name="Normal 74 4 3 3 2 3" xfId="30736" xr:uid="{00000000-0005-0000-0000-000024780000}"/>
    <cellStyle name="Normal 74 4 3 3 3" xfId="10621" xr:uid="{00000000-0005-0000-0000-00008E290000}"/>
    <cellStyle name="Normal 74 4 3 3 3 3" xfId="25719" xr:uid="{00000000-0005-0000-0000-00008B640000}"/>
    <cellStyle name="Normal 74 4 3 3 5" xfId="20706" xr:uid="{00000000-0005-0000-0000-0000F6500000}"/>
    <cellStyle name="Normal 74 4 3 4" xfId="12299" xr:uid="{00000000-0005-0000-0000-00001C300000}"/>
    <cellStyle name="Normal 74 4 3 4 3" xfId="27394" xr:uid="{00000000-0005-0000-0000-0000166B0000}"/>
    <cellStyle name="Normal 74 4 3 5" xfId="7278" xr:uid="{00000000-0005-0000-0000-00007F1C0000}"/>
    <cellStyle name="Normal 74 4 3 5 3" xfId="22377" xr:uid="{00000000-0005-0000-0000-00007D570000}"/>
    <cellStyle name="Normal 74 4 3 7" xfId="17364" xr:uid="{00000000-0005-0000-0000-0000E8430000}"/>
    <cellStyle name="Normal 74 4 4" xfId="3060" xr:uid="{00000000-0005-0000-0000-0000050C0000}"/>
    <cellStyle name="Normal 74 4 4 2" xfId="13134" xr:uid="{00000000-0005-0000-0000-00005F330000}"/>
    <cellStyle name="Normal 74 4 4 2 3" xfId="28229" xr:uid="{00000000-0005-0000-0000-0000596E0000}"/>
    <cellStyle name="Normal 74 4 4 3" xfId="8114" xr:uid="{00000000-0005-0000-0000-0000C31F0000}"/>
    <cellStyle name="Normal 74 4 4 3 3" xfId="23212" xr:uid="{00000000-0005-0000-0000-0000C05A0000}"/>
    <cellStyle name="Normal 74 4 4 5" xfId="18199" xr:uid="{00000000-0005-0000-0000-00002B470000}"/>
    <cellStyle name="Normal 74 4 5" xfId="4753" xr:uid="{00000000-0005-0000-0000-0000A2120000}"/>
    <cellStyle name="Normal 74 4 5 2" xfId="14805" xr:uid="{00000000-0005-0000-0000-0000E6390000}"/>
    <cellStyle name="Normal 74 4 5 2 3" xfId="29900" xr:uid="{00000000-0005-0000-0000-0000E0740000}"/>
    <cellStyle name="Normal 74 4 5 3" xfId="9785" xr:uid="{00000000-0005-0000-0000-00004A260000}"/>
    <cellStyle name="Normal 74 4 5 3 3" xfId="24883" xr:uid="{00000000-0005-0000-0000-000047610000}"/>
    <cellStyle name="Normal 74 4 5 5" xfId="19870" xr:uid="{00000000-0005-0000-0000-0000B24D0000}"/>
    <cellStyle name="Normal 74 4 6" xfId="11463" xr:uid="{00000000-0005-0000-0000-0000D82C0000}"/>
    <cellStyle name="Normal 74 4 6 3" xfId="26558" xr:uid="{00000000-0005-0000-0000-0000D2670000}"/>
    <cellStyle name="Normal 74 4 7" xfId="6442" xr:uid="{00000000-0005-0000-0000-00003B190000}"/>
    <cellStyle name="Normal 74 4 7 3" xfId="21541" xr:uid="{00000000-0005-0000-0000-000039540000}"/>
    <cellStyle name="Normal 74 4 9" xfId="16528" xr:uid="{00000000-0005-0000-0000-0000A4400000}"/>
    <cellStyle name="Normal 74 5" xfId="1577" xr:uid="{00000000-0005-0000-0000-000039060000}"/>
    <cellStyle name="Normal 74 5 2" xfId="2418" xr:uid="{00000000-0005-0000-0000-000082090000}"/>
    <cellStyle name="Normal 74 5 2 2" xfId="4107" xr:uid="{00000000-0005-0000-0000-00001C100000}"/>
    <cellStyle name="Normal 74 5 2 2 2" xfId="14180" xr:uid="{00000000-0005-0000-0000-000075370000}"/>
    <cellStyle name="Normal 74 5 2 2 2 3" xfId="29275" xr:uid="{00000000-0005-0000-0000-00006F720000}"/>
    <cellStyle name="Normal 74 5 2 2 3" xfId="9160" xr:uid="{00000000-0005-0000-0000-0000D9230000}"/>
    <cellStyle name="Normal 74 5 2 2 3 3" xfId="24258" xr:uid="{00000000-0005-0000-0000-0000D65E0000}"/>
    <cellStyle name="Normal 74 5 2 2 5" xfId="19245" xr:uid="{00000000-0005-0000-0000-0000414B0000}"/>
    <cellStyle name="Normal 74 5 2 3" xfId="5799" xr:uid="{00000000-0005-0000-0000-0000B8160000}"/>
    <cellStyle name="Normal 74 5 2 3 2" xfId="15851" xr:uid="{00000000-0005-0000-0000-0000FC3D0000}"/>
    <cellStyle name="Normal 74 5 2 3 2 3" xfId="30946" xr:uid="{00000000-0005-0000-0000-0000F6780000}"/>
    <cellStyle name="Normal 74 5 2 3 3" xfId="10831" xr:uid="{00000000-0005-0000-0000-0000602A0000}"/>
    <cellStyle name="Normal 74 5 2 3 3 3" xfId="25929" xr:uid="{00000000-0005-0000-0000-00005D650000}"/>
    <cellStyle name="Normal 74 5 2 3 5" xfId="20916" xr:uid="{00000000-0005-0000-0000-0000C8510000}"/>
    <cellStyle name="Normal 74 5 2 4" xfId="12509" xr:uid="{00000000-0005-0000-0000-0000EE300000}"/>
    <cellStyle name="Normal 74 5 2 4 3" xfId="27604" xr:uid="{00000000-0005-0000-0000-0000E86B0000}"/>
    <cellStyle name="Normal 74 5 2 5" xfId="7488" xr:uid="{00000000-0005-0000-0000-0000511D0000}"/>
    <cellStyle name="Normal 74 5 2 5 3" xfId="22587" xr:uid="{00000000-0005-0000-0000-00004F580000}"/>
    <cellStyle name="Normal 74 5 2 7" xfId="17574" xr:uid="{00000000-0005-0000-0000-0000BA440000}"/>
    <cellStyle name="Normal 74 5 3" xfId="3270" xr:uid="{00000000-0005-0000-0000-0000D70C0000}"/>
    <cellStyle name="Normal 74 5 3 2" xfId="13344" xr:uid="{00000000-0005-0000-0000-000031340000}"/>
    <cellStyle name="Normal 74 5 3 2 3" xfId="28439" xr:uid="{00000000-0005-0000-0000-00002B6F0000}"/>
    <cellStyle name="Normal 74 5 3 3" xfId="8324" xr:uid="{00000000-0005-0000-0000-000095200000}"/>
    <cellStyle name="Normal 74 5 3 3 3" xfId="23422" xr:uid="{00000000-0005-0000-0000-0000925B0000}"/>
    <cellStyle name="Normal 74 5 3 5" xfId="18409" xr:uid="{00000000-0005-0000-0000-0000FD470000}"/>
    <cellStyle name="Normal 74 5 4" xfId="4963" xr:uid="{00000000-0005-0000-0000-000074130000}"/>
    <cellStyle name="Normal 74 5 4 2" xfId="15015" xr:uid="{00000000-0005-0000-0000-0000B83A0000}"/>
    <cellStyle name="Normal 74 5 4 2 3" xfId="30110" xr:uid="{00000000-0005-0000-0000-0000B2750000}"/>
    <cellStyle name="Normal 74 5 4 3" xfId="9995" xr:uid="{00000000-0005-0000-0000-00001C270000}"/>
    <cellStyle name="Normal 74 5 4 3 3" xfId="25093" xr:uid="{00000000-0005-0000-0000-000019620000}"/>
    <cellStyle name="Normal 74 5 4 5" xfId="20080" xr:uid="{00000000-0005-0000-0000-0000844E0000}"/>
    <cellStyle name="Normal 74 5 5" xfId="11673" xr:uid="{00000000-0005-0000-0000-0000AA2D0000}"/>
    <cellStyle name="Normal 74 5 5 3" xfId="26768" xr:uid="{00000000-0005-0000-0000-0000A4680000}"/>
    <cellStyle name="Normal 74 5 6" xfId="6652" xr:uid="{00000000-0005-0000-0000-00000D1A0000}"/>
    <cellStyle name="Normal 74 5 6 3" xfId="21751" xr:uid="{00000000-0005-0000-0000-00000B550000}"/>
    <cellStyle name="Normal 74 5 8" xfId="16738" xr:uid="{00000000-0005-0000-0000-000076410000}"/>
    <cellStyle name="Normal 74 6" xfId="1998" xr:uid="{00000000-0005-0000-0000-0000DE070000}"/>
    <cellStyle name="Normal 74 6 2" xfId="3689" xr:uid="{00000000-0005-0000-0000-00007A0E0000}"/>
    <cellStyle name="Normal 74 6 2 2" xfId="13762" xr:uid="{00000000-0005-0000-0000-0000D3350000}"/>
    <cellStyle name="Normal 74 6 2 2 3" xfId="28857" xr:uid="{00000000-0005-0000-0000-0000CD700000}"/>
    <cellStyle name="Normal 74 6 2 3" xfId="8742" xr:uid="{00000000-0005-0000-0000-000037220000}"/>
    <cellStyle name="Normal 74 6 2 3 3" xfId="23840" xr:uid="{00000000-0005-0000-0000-0000345D0000}"/>
    <cellStyle name="Normal 74 6 2 5" xfId="18827" xr:uid="{00000000-0005-0000-0000-00009F490000}"/>
    <cellStyle name="Normal 74 6 3" xfId="5381" xr:uid="{00000000-0005-0000-0000-000016150000}"/>
    <cellStyle name="Normal 74 6 3 2" xfId="15433" xr:uid="{00000000-0005-0000-0000-00005A3C0000}"/>
    <cellStyle name="Normal 74 6 3 2 3" xfId="30528" xr:uid="{00000000-0005-0000-0000-000054770000}"/>
    <cellStyle name="Normal 74 6 3 3" xfId="10413" xr:uid="{00000000-0005-0000-0000-0000BE280000}"/>
    <cellStyle name="Normal 74 6 3 3 3" xfId="25511" xr:uid="{00000000-0005-0000-0000-0000BB630000}"/>
    <cellStyle name="Normal 74 6 3 5" xfId="20498" xr:uid="{00000000-0005-0000-0000-000026500000}"/>
    <cellStyle name="Normal 74 6 4" xfId="12091" xr:uid="{00000000-0005-0000-0000-00004C2F0000}"/>
    <cellStyle name="Normal 74 6 4 3" xfId="27186" xr:uid="{00000000-0005-0000-0000-0000466A0000}"/>
    <cellStyle name="Normal 74 6 5" xfId="7070" xr:uid="{00000000-0005-0000-0000-0000AF1B0000}"/>
    <cellStyle name="Normal 74 6 5 3" xfId="22169" xr:uid="{00000000-0005-0000-0000-0000AD560000}"/>
    <cellStyle name="Normal 74 6 7" xfId="17156" xr:uid="{00000000-0005-0000-0000-000018430000}"/>
    <cellStyle name="Normal 74 7" xfId="2849" xr:uid="{00000000-0005-0000-0000-0000320B0000}"/>
    <cellStyle name="Normal 74 7 2" xfId="12926" xr:uid="{00000000-0005-0000-0000-00008F320000}"/>
    <cellStyle name="Normal 74 7 2 3" xfId="28021" xr:uid="{00000000-0005-0000-0000-0000896D0000}"/>
    <cellStyle name="Normal 74 7 3" xfId="7906" xr:uid="{00000000-0005-0000-0000-0000F31E0000}"/>
    <cellStyle name="Normal 74 7 3 3" xfId="23004" xr:uid="{00000000-0005-0000-0000-0000F0590000}"/>
    <cellStyle name="Normal 74 7 5" xfId="17991" xr:uid="{00000000-0005-0000-0000-00005B460000}"/>
    <cellStyle name="Normal 74 8" xfId="4543" xr:uid="{00000000-0005-0000-0000-0000D0110000}"/>
    <cellStyle name="Normal 74 8 2" xfId="14597" xr:uid="{00000000-0005-0000-0000-000016390000}"/>
    <cellStyle name="Normal 74 8 2 3" xfId="29692" xr:uid="{00000000-0005-0000-0000-000010740000}"/>
    <cellStyle name="Normal 74 8 3" xfId="9577" xr:uid="{00000000-0005-0000-0000-00007A250000}"/>
    <cellStyle name="Normal 74 8 3 3" xfId="24675" xr:uid="{00000000-0005-0000-0000-000077600000}"/>
    <cellStyle name="Normal 74 8 5" xfId="19662" xr:uid="{00000000-0005-0000-0000-0000E24C0000}"/>
    <cellStyle name="Normal 74 9" xfId="11253" xr:uid="{00000000-0005-0000-0000-0000062C0000}"/>
    <cellStyle name="Normal 74 9 3" xfId="26350" xr:uid="{00000000-0005-0000-0000-000002670000}"/>
    <cellStyle name="Normal 75" xfId="901" xr:uid="{00000000-0005-0000-0000-000094030000}"/>
    <cellStyle name="Normal 76" xfId="902" xr:uid="{00000000-0005-0000-0000-000095030000}"/>
    <cellStyle name="Normal 76 10" xfId="6233" xr:uid="{00000000-0005-0000-0000-00006A180000}"/>
    <cellStyle name="Normal 76 10 3" xfId="21334" xr:uid="{00000000-0005-0000-0000-00006A530000}"/>
    <cellStyle name="Normal 76 12" xfId="16319" xr:uid="{00000000-0005-0000-0000-0000D33F0000}"/>
    <cellStyle name="Normal 76 2" xfId="1198" xr:uid="{00000000-0005-0000-0000-0000BE040000}"/>
    <cellStyle name="Normal 76 2 11" xfId="16373" xr:uid="{00000000-0005-0000-0000-000009400000}"/>
    <cellStyle name="Normal 76 2 2" xfId="1306" xr:uid="{00000000-0005-0000-0000-00002A050000}"/>
    <cellStyle name="Normal 76 2 2 10" xfId="16477" xr:uid="{00000000-0005-0000-0000-000071400000}"/>
    <cellStyle name="Normal 76 2 2 2" xfId="1523" xr:uid="{00000000-0005-0000-0000-000003060000}"/>
    <cellStyle name="Normal 76 2 2 2 2" xfId="1944" xr:uid="{00000000-0005-0000-0000-0000A8070000}"/>
    <cellStyle name="Normal 76 2 2 2 2 2" xfId="2783" xr:uid="{00000000-0005-0000-0000-0000EF0A0000}"/>
    <cellStyle name="Normal 76 2 2 2 2 2 2" xfId="4472" xr:uid="{00000000-0005-0000-0000-000089110000}"/>
    <cellStyle name="Normal 76 2 2 2 2 2 2 2" xfId="14545" xr:uid="{00000000-0005-0000-0000-0000E2380000}"/>
    <cellStyle name="Normal 76 2 2 2 2 2 2 2 3" xfId="29640" xr:uid="{00000000-0005-0000-0000-0000DC730000}"/>
    <cellStyle name="Normal 76 2 2 2 2 2 2 3" xfId="9525" xr:uid="{00000000-0005-0000-0000-000046250000}"/>
    <cellStyle name="Normal 76 2 2 2 2 2 2 3 3" xfId="24623" xr:uid="{00000000-0005-0000-0000-000043600000}"/>
    <cellStyle name="Normal 76 2 2 2 2 2 2 5" xfId="19610" xr:uid="{00000000-0005-0000-0000-0000AE4C0000}"/>
    <cellStyle name="Normal 76 2 2 2 2 2 3" xfId="6164" xr:uid="{00000000-0005-0000-0000-000025180000}"/>
    <cellStyle name="Normal 76 2 2 2 2 2 3 2" xfId="16216" xr:uid="{00000000-0005-0000-0000-0000693F0000}"/>
    <cellStyle name="Normal 76 2 2 2 2 2 3 3" xfId="11196" xr:uid="{00000000-0005-0000-0000-0000CD2B0000}"/>
    <cellStyle name="Normal 76 2 2 2 2 2 3 3 3" xfId="26294" xr:uid="{00000000-0005-0000-0000-0000CA660000}"/>
    <cellStyle name="Normal 76 2 2 2 2 2 3 5" xfId="21281" xr:uid="{00000000-0005-0000-0000-000035530000}"/>
    <cellStyle name="Normal 76 2 2 2 2 2 4" xfId="12874" xr:uid="{00000000-0005-0000-0000-00005B320000}"/>
    <cellStyle name="Normal 76 2 2 2 2 2 4 3" xfId="27969" xr:uid="{00000000-0005-0000-0000-0000556D0000}"/>
    <cellStyle name="Normal 76 2 2 2 2 2 5" xfId="7853" xr:uid="{00000000-0005-0000-0000-0000BE1E0000}"/>
    <cellStyle name="Normal 76 2 2 2 2 2 5 3" xfId="22952" xr:uid="{00000000-0005-0000-0000-0000BC590000}"/>
    <cellStyle name="Normal 76 2 2 2 2 2 7" xfId="17939" xr:uid="{00000000-0005-0000-0000-000027460000}"/>
    <cellStyle name="Normal 76 2 2 2 2 3" xfId="3635" xr:uid="{00000000-0005-0000-0000-0000440E0000}"/>
    <cellStyle name="Normal 76 2 2 2 2 3 2" xfId="13709" xr:uid="{00000000-0005-0000-0000-00009E350000}"/>
    <cellStyle name="Normal 76 2 2 2 2 3 2 3" xfId="28804" xr:uid="{00000000-0005-0000-0000-000098700000}"/>
    <cellStyle name="Normal 76 2 2 2 2 3 3" xfId="8689" xr:uid="{00000000-0005-0000-0000-000002220000}"/>
    <cellStyle name="Normal 76 2 2 2 2 3 3 3" xfId="23787" xr:uid="{00000000-0005-0000-0000-0000FF5C0000}"/>
    <cellStyle name="Normal 76 2 2 2 2 3 5" xfId="18774" xr:uid="{00000000-0005-0000-0000-00006A490000}"/>
    <cellStyle name="Normal 76 2 2 2 2 4" xfId="5328" xr:uid="{00000000-0005-0000-0000-0000E1140000}"/>
    <cellStyle name="Normal 76 2 2 2 2 4 2" xfId="15380" xr:uid="{00000000-0005-0000-0000-0000253C0000}"/>
    <cellStyle name="Normal 76 2 2 2 2 4 2 3" xfId="30475" xr:uid="{00000000-0005-0000-0000-00001F770000}"/>
    <cellStyle name="Normal 76 2 2 2 2 4 3" xfId="10360" xr:uid="{00000000-0005-0000-0000-000089280000}"/>
    <cellStyle name="Normal 76 2 2 2 2 4 3 3" xfId="25458" xr:uid="{00000000-0005-0000-0000-000086630000}"/>
    <cellStyle name="Normal 76 2 2 2 2 4 5" xfId="20445" xr:uid="{00000000-0005-0000-0000-0000F14F0000}"/>
    <cellStyle name="Normal 76 2 2 2 2 5" xfId="12038" xr:uid="{00000000-0005-0000-0000-0000172F0000}"/>
    <cellStyle name="Normal 76 2 2 2 2 5 3" xfId="27133" xr:uid="{00000000-0005-0000-0000-0000116A0000}"/>
    <cellStyle name="Normal 76 2 2 2 2 6" xfId="7017" xr:uid="{00000000-0005-0000-0000-00007A1B0000}"/>
    <cellStyle name="Normal 76 2 2 2 2 6 3" xfId="22116" xr:uid="{00000000-0005-0000-0000-000078560000}"/>
    <cellStyle name="Normal 76 2 2 2 2 8" xfId="17103" xr:uid="{00000000-0005-0000-0000-0000E3420000}"/>
    <cellStyle name="Normal 76 2 2 2 3" xfId="2365" xr:uid="{00000000-0005-0000-0000-00004D090000}"/>
    <cellStyle name="Normal 76 2 2 2 3 2" xfId="4054" xr:uid="{00000000-0005-0000-0000-0000E70F0000}"/>
    <cellStyle name="Normal 76 2 2 2 3 2 2" xfId="14127" xr:uid="{00000000-0005-0000-0000-000040370000}"/>
    <cellStyle name="Normal 76 2 2 2 3 2 2 3" xfId="29222" xr:uid="{00000000-0005-0000-0000-00003A720000}"/>
    <cellStyle name="Normal 76 2 2 2 3 2 3" xfId="9107" xr:uid="{00000000-0005-0000-0000-0000A4230000}"/>
    <cellStyle name="Normal 76 2 2 2 3 2 3 3" xfId="24205" xr:uid="{00000000-0005-0000-0000-0000A15E0000}"/>
    <cellStyle name="Normal 76 2 2 2 3 2 5" xfId="19192" xr:uid="{00000000-0005-0000-0000-00000C4B0000}"/>
    <cellStyle name="Normal 76 2 2 2 3 3" xfId="5746" xr:uid="{00000000-0005-0000-0000-000083160000}"/>
    <cellStyle name="Normal 76 2 2 2 3 3 2" xfId="15798" xr:uid="{00000000-0005-0000-0000-0000C73D0000}"/>
    <cellStyle name="Normal 76 2 2 2 3 3 2 3" xfId="30893" xr:uid="{00000000-0005-0000-0000-0000C1780000}"/>
    <cellStyle name="Normal 76 2 2 2 3 3 3" xfId="10778" xr:uid="{00000000-0005-0000-0000-00002B2A0000}"/>
    <cellStyle name="Normal 76 2 2 2 3 3 3 3" xfId="25876" xr:uid="{00000000-0005-0000-0000-000028650000}"/>
    <cellStyle name="Normal 76 2 2 2 3 3 5" xfId="20863" xr:uid="{00000000-0005-0000-0000-000093510000}"/>
    <cellStyle name="Normal 76 2 2 2 3 4" xfId="12456" xr:uid="{00000000-0005-0000-0000-0000B9300000}"/>
    <cellStyle name="Normal 76 2 2 2 3 4 3" xfId="27551" xr:uid="{00000000-0005-0000-0000-0000B36B0000}"/>
    <cellStyle name="Normal 76 2 2 2 3 5" xfId="7435" xr:uid="{00000000-0005-0000-0000-00001C1D0000}"/>
    <cellStyle name="Normal 76 2 2 2 3 5 3" xfId="22534" xr:uid="{00000000-0005-0000-0000-00001A580000}"/>
    <cellStyle name="Normal 76 2 2 2 3 7" xfId="17521" xr:uid="{00000000-0005-0000-0000-000085440000}"/>
    <cellStyle name="Normal 76 2 2 2 4" xfId="3217" xr:uid="{00000000-0005-0000-0000-0000A20C0000}"/>
    <cellStyle name="Normal 76 2 2 2 4 2" xfId="13291" xr:uid="{00000000-0005-0000-0000-0000FC330000}"/>
    <cellStyle name="Normal 76 2 2 2 4 2 3" xfId="28386" xr:uid="{00000000-0005-0000-0000-0000F66E0000}"/>
    <cellStyle name="Normal 76 2 2 2 4 3" xfId="8271" xr:uid="{00000000-0005-0000-0000-000060200000}"/>
    <cellStyle name="Normal 76 2 2 2 4 3 3" xfId="23369" xr:uid="{00000000-0005-0000-0000-00005D5B0000}"/>
    <cellStyle name="Normal 76 2 2 2 4 5" xfId="18356" xr:uid="{00000000-0005-0000-0000-0000C8470000}"/>
    <cellStyle name="Normal 76 2 2 2 5" xfId="4910" xr:uid="{00000000-0005-0000-0000-00003F130000}"/>
    <cellStyle name="Normal 76 2 2 2 5 2" xfId="14962" xr:uid="{00000000-0005-0000-0000-0000833A0000}"/>
    <cellStyle name="Normal 76 2 2 2 5 2 3" xfId="30057" xr:uid="{00000000-0005-0000-0000-00007D750000}"/>
    <cellStyle name="Normal 76 2 2 2 5 3" xfId="9942" xr:uid="{00000000-0005-0000-0000-0000E7260000}"/>
    <cellStyle name="Normal 76 2 2 2 5 3 3" xfId="25040" xr:uid="{00000000-0005-0000-0000-0000E4610000}"/>
    <cellStyle name="Normal 76 2 2 2 5 5" xfId="20027" xr:uid="{00000000-0005-0000-0000-00004F4E0000}"/>
    <cellStyle name="Normal 76 2 2 2 6" xfId="11620" xr:uid="{00000000-0005-0000-0000-0000752D0000}"/>
    <cellStyle name="Normal 76 2 2 2 6 3" xfId="26715" xr:uid="{00000000-0005-0000-0000-00006F680000}"/>
    <cellStyle name="Normal 76 2 2 2 7" xfId="6599" xr:uid="{00000000-0005-0000-0000-0000D8190000}"/>
    <cellStyle name="Normal 76 2 2 2 7 3" xfId="21698" xr:uid="{00000000-0005-0000-0000-0000D6540000}"/>
    <cellStyle name="Normal 76 2 2 2 9" xfId="16685" xr:uid="{00000000-0005-0000-0000-000041410000}"/>
    <cellStyle name="Normal 76 2 2 3" xfId="1736" xr:uid="{00000000-0005-0000-0000-0000D8060000}"/>
    <cellStyle name="Normal 76 2 2 3 2" xfId="2575" xr:uid="{00000000-0005-0000-0000-00001F0A0000}"/>
    <cellStyle name="Normal 76 2 2 3 2 2" xfId="4264" xr:uid="{00000000-0005-0000-0000-0000B9100000}"/>
    <cellStyle name="Normal 76 2 2 3 2 2 2" xfId="14337" xr:uid="{00000000-0005-0000-0000-000012380000}"/>
    <cellStyle name="Normal 76 2 2 3 2 2 2 3" xfId="29432" xr:uid="{00000000-0005-0000-0000-00000C730000}"/>
    <cellStyle name="Normal 76 2 2 3 2 2 3" xfId="9317" xr:uid="{00000000-0005-0000-0000-000076240000}"/>
    <cellStyle name="Normal 76 2 2 3 2 2 3 3" xfId="24415" xr:uid="{00000000-0005-0000-0000-0000735F0000}"/>
    <cellStyle name="Normal 76 2 2 3 2 2 5" xfId="19402" xr:uid="{00000000-0005-0000-0000-0000DE4B0000}"/>
    <cellStyle name="Normal 76 2 2 3 2 3" xfId="5956" xr:uid="{00000000-0005-0000-0000-000055170000}"/>
    <cellStyle name="Normal 76 2 2 3 2 3 2" xfId="16008" xr:uid="{00000000-0005-0000-0000-0000993E0000}"/>
    <cellStyle name="Normal 76 2 2 3 2 3 2 3" xfId="31103" xr:uid="{00000000-0005-0000-0000-000093790000}"/>
    <cellStyle name="Normal 76 2 2 3 2 3 3" xfId="10988" xr:uid="{00000000-0005-0000-0000-0000FD2A0000}"/>
    <cellStyle name="Normal 76 2 2 3 2 3 3 3" xfId="26086" xr:uid="{00000000-0005-0000-0000-0000FA650000}"/>
    <cellStyle name="Normal 76 2 2 3 2 3 5" xfId="21073" xr:uid="{00000000-0005-0000-0000-000065520000}"/>
    <cellStyle name="Normal 76 2 2 3 2 4" xfId="12666" xr:uid="{00000000-0005-0000-0000-00008B310000}"/>
    <cellStyle name="Normal 76 2 2 3 2 4 3" xfId="27761" xr:uid="{00000000-0005-0000-0000-0000856C0000}"/>
    <cellStyle name="Normal 76 2 2 3 2 5" xfId="7645" xr:uid="{00000000-0005-0000-0000-0000EE1D0000}"/>
    <cellStyle name="Normal 76 2 2 3 2 5 3" xfId="22744" xr:uid="{00000000-0005-0000-0000-0000EC580000}"/>
    <cellStyle name="Normal 76 2 2 3 2 7" xfId="17731" xr:uid="{00000000-0005-0000-0000-000057450000}"/>
    <cellStyle name="Normal 76 2 2 3 3" xfId="3427" xr:uid="{00000000-0005-0000-0000-0000740D0000}"/>
    <cellStyle name="Normal 76 2 2 3 3 2" xfId="13501" xr:uid="{00000000-0005-0000-0000-0000CE340000}"/>
    <cellStyle name="Normal 76 2 2 3 3 2 3" xfId="28596" xr:uid="{00000000-0005-0000-0000-0000C86F0000}"/>
    <cellStyle name="Normal 76 2 2 3 3 3" xfId="8481" xr:uid="{00000000-0005-0000-0000-000032210000}"/>
    <cellStyle name="Normal 76 2 2 3 3 3 3" xfId="23579" xr:uid="{00000000-0005-0000-0000-00002F5C0000}"/>
    <cellStyle name="Normal 76 2 2 3 3 5" xfId="18566" xr:uid="{00000000-0005-0000-0000-00009A480000}"/>
    <cellStyle name="Normal 76 2 2 3 4" xfId="5120" xr:uid="{00000000-0005-0000-0000-000011140000}"/>
    <cellStyle name="Normal 76 2 2 3 4 2" xfId="15172" xr:uid="{00000000-0005-0000-0000-0000553B0000}"/>
    <cellStyle name="Normal 76 2 2 3 4 2 3" xfId="30267" xr:uid="{00000000-0005-0000-0000-00004F760000}"/>
    <cellStyle name="Normal 76 2 2 3 4 3" xfId="10152" xr:uid="{00000000-0005-0000-0000-0000B9270000}"/>
    <cellStyle name="Normal 76 2 2 3 4 3 3" xfId="25250" xr:uid="{00000000-0005-0000-0000-0000B6620000}"/>
    <cellStyle name="Normal 76 2 2 3 4 5" xfId="20237" xr:uid="{00000000-0005-0000-0000-0000214F0000}"/>
    <cellStyle name="Normal 76 2 2 3 5" xfId="11830" xr:uid="{00000000-0005-0000-0000-0000472E0000}"/>
    <cellStyle name="Normal 76 2 2 3 5 3" xfId="26925" xr:uid="{00000000-0005-0000-0000-000041690000}"/>
    <cellStyle name="Normal 76 2 2 3 6" xfId="6809" xr:uid="{00000000-0005-0000-0000-0000AA1A0000}"/>
    <cellStyle name="Normal 76 2 2 3 6 3" xfId="21908" xr:uid="{00000000-0005-0000-0000-0000A8550000}"/>
    <cellStyle name="Normal 76 2 2 3 8" xfId="16895" xr:uid="{00000000-0005-0000-0000-000013420000}"/>
    <cellStyle name="Normal 76 2 2 4" xfId="2157" xr:uid="{00000000-0005-0000-0000-00007D080000}"/>
    <cellStyle name="Normal 76 2 2 4 2" xfId="3846" xr:uid="{00000000-0005-0000-0000-0000170F0000}"/>
    <cellStyle name="Normal 76 2 2 4 2 2" xfId="13919" xr:uid="{00000000-0005-0000-0000-000070360000}"/>
    <cellStyle name="Normal 76 2 2 4 2 2 3" xfId="29014" xr:uid="{00000000-0005-0000-0000-00006A710000}"/>
    <cellStyle name="Normal 76 2 2 4 2 3" xfId="8899" xr:uid="{00000000-0005-0000-0000-0000D4220000}"/>
    <cellStyle name="Normal 76 2 2 4 2 3 3" xfId="23997" xr:uid="{00000000-0005-0000-0000-0000D15D0000}"/>
    <cellStyle name="Normal 76 2 2 4 2 5" xfId="18984" xr:uid="{00000000-0005-0000-0000-00003C4A0000}"/>
    <cellStyle name="Normal 76 2 2 4 3" xfId="5538" xr:uid="{00000000-0005-0000-0000-0000B3150000}"/>
    <cellStyle name="Normal 76 2 2 4 3 2" xfId="15590" xr:uid="{00000000-0005-0000-0000-0000F73C0000}"/>
    <cellStyle name="Normal 76 2 2 4 3 2 3" xfId="30685" xr:uid="{00000000-0005-0000-0000-0000F1770000}"/>
    <cellStyle name="Normal 76 2 2 4 3 3" xfId="10570" xr:uid="{00000000-0005-0000-0000-00005B290000}"/>
    <cellStyle name="Normal 76 2 2 4 3 3 3" xfId="25668" xr:uid="{00000000-0005-0000-0000-000058640000}"/>
    <cellStyle name="Normal 76 2 2 4 3 5" xfId="20655" xr:uid="{00000000-0005-0000-0000-0000C3500000}"/>
    <cellStyle name="Normal 76 2 2 4 4" xfId="12248" xr:uid="{00000000-0005-0000-0000-0000E92F0000}"/>
    <cellStyle name="Normal 76 2 2 4 4 3" xfId="27343" xr:uid="{00000000-0005-0000-0000-0000E36A0000}"/>
    <cellStyle name="Normal 76 2 2 4 5" xfId="7227" xr:uid="{00000000-0005-0000-0000-00004C1C0000}"/>
    <cellStyle name="Normal 76 2 2 4 5 3" xfId="22326" xr:uid="{00000000-0005-0000-0000-00004A570000}"/>
    <cellStyle name="Normal 76 2 2 4 7" xfId="17313" xr:uid="{00000000-0005-0000-0000-0000B5430000}"/>
    <cellStyle name="Normal 76 2 2 5" xfId="3009" xr:uid="{00000000-0005-0000-0000-0000D20B0000}"/>
    <cellStyle name="Normal 76 2 2 5 2" xfId="13083" xr:uid="{00000000-0005-0000-0000-00002C330000}"/>
    <cellStyle name="Normal 76 2 2 5 2 3" xfId="28178" xr:uid="{00000000-0005-0000-0000-0000266E0000}"/>
    <cellStyle name="Normal 76 2 2 5 3" xfId="8063" xr:uid="{00000000-0005-0000-0000-0000901F0000}"/>
    <cellStyle name="Normal 76 2 2 5 3 3" xfId="23161" xr:uid="{00000000-0005-0000-0000-00008D5A0000}"/>
    <cellStyle name="Normal 76 2 2 5 5" xfId="18148" xr:uid="{00000000-0005-0000-0000-0000F8460000}"/>
    <cellStyle name="Normal 76 2 2 6" xfId="4702" xr:uid="{00000000-0005-0000-0000-00006F120000}"/>
    <cellStyle name="Normal 76 2 2 6 2" xfId="14754" xr:uid="{00000000-0005-0000-0000-0000B3390000}"/>
    <cellStyle name="Normal 76 2 2 6 2 3" xfId="29849" xr:uid="{00000000-0005-0000-0000-0000AD740000}"/>
    <cellStyle name="Normal 76 2 2 6 3" xfId="9734" xr:uid="{00000000-0005-0000-0000-000017260000}"/>
    <cellStyle name="Normal 76 2 2 6 3 3" xfId="24832" xr:uid="{00000000-0005-0000-0000-000014610000}"/>
    <cellStyle name="Normal 76 2 2 6 5" xfId="19819" xr:uid="{00000000-0005-0000-0000-00007F4D0000}"/>
    <cellStyle name="Normal 76 2 2 7" xfId="11412" xr:uid="{00000000-0005-0000-0000-0000A52C0000}"/>
    <cellStyle name="Normal 76 2 2 7 3" xfId="26507" xr:uid="{00000000-0005-0000-0000-00009F670000}"/>
    <cellStyle name="Normal 76 2 2 8" xfId="6391" xr:uid="{00000000-0005-0000-0000-000008190000}"/>
    <cellStyle name="Normal 76 2 2 8 3" xfId="21490" xr:uid="{00000000-0005-0000-0000-000006540000}"/>
    <cellStyle name="Normal 76 2 3" xfId="1419" xr:uid="{00000000-0005-0000-0000-00009B050000}"/>
    <cellStyle name="Normal 76 2 3 2" xfId="1840" xr:uid="{00000000-0005-0000-0000-000040070000}"/>
    <cellStyle name="Normal 76 2 3 2 2" xfId="2679" xr:uid="{00000000-0005-0000-0000-0000870A0000}"/>
    <cellStyle name="Normal 76 2 3 2 2 2" xfId="4368" xr:uid="{00000000-0005-0000-0000-000021110000}"/>
    <cellStyle name="Normal 76 2 3 2 2 2 2" xfId="14441" xr:uid="{00000000-0005-0000-0000-00007A380000}"/>
    <cellStyle name="Normal 76 2 3 2 2 2 2 3" xfId="29536" xr:uid="{00000000-0005-0000-0000-000074730000}"/>
    <cellStyle name="Normal 76 2 3 2 2 2 3" xfId="9421" xr:uid="{00000000-0005-0000-0000-0000DE240000}"/>
    <cellStyle name="Normal 76 2 3 2 2 2 3 3" xfId="24519" xr:uid="{00000000-0005-0000-0000-0000DB5F0000}"/>
    <cellStyle name="Normal 76 2 3 2 2 2 5" xfId="19506" xr:uid="{00000000-0005-0000-0000-0000464C0000}"/>
    <cellStyle name="Normal 76 2 3 2 2 3" xfId="6060" xr:uid="{00000000-0005-0000-0000-0000BD170000}"/>
    <cellStyle name="Normal 76 2 3 2 2 3 2" xfId="16112" xr:uid="{00000000-0005-0000-0000-0000013F0000}"/>
    <cellStyle name="Normal 76 2 3 2 2 3 2 3" xfId="31207" xr:uid="{00000000-0005-0000-0000-0000FB790000}"/>
    <cellStyle name="Normal 76 2 3 2 2 3 3" xfId="11092" xr:uid="{00000000-0005-0000-0000-0000652B0000}"/>
    <cellStyle name="Normal 76 2 3 2 2 3 3 3" xfId="26190" xr:uid="{00000000-0005-0000-0000-000062660000}"/>
    <cellStyle name="Normal 76 2 3 2 2 3 5" xfId="21177" xr:uid="{00000000-0005-0000-0000-0000CD520000}"/>
    <cellStyle name="Normal 76 2 3 2 2 4" xfId="12770" xr:uid="{00000000-0005-0000-0000-0000F3310000}"/>
    <cellStyle name="Normal 76 2 3 2 2 4 3" xfId="27865" xr:uid="{00000000-0005-0000-0000-0000ED6C0000}"/>
    <cellStyle name="Normal 76 2 3 2 2 5" xfId="7749" xr:uid="{00000000-0005-0000-0000-0000561E0000}"/>
    <cellStyle name="Normal 76 2 3 2 2 5 3" xfId="22848" xr:uid="{00000000-0005-0000-0000-000054590000}"/>
    <cellStyle name="Normal 76 2 3 2 2 7" xfId="17835" xr:uid="{00000000-0005-0000-0000-0000BF450000}"/>
    <cellStyle name="Normal 76 2 3 2 3" xfId="3531" xr:uid="{00000000-0005-0000-0000-0000DC0D0000}"/>
    <cellStyle name="Normal 76 2 3 2 3 2" xfId="13605" xr:uid="{00000000-0005-0000-0000-000036350000}"/>
    <cellStyle name="Normal 76 2 3 2 3 2 3" xfId="28700" xr:uid="{00000000-0005-0000-0000-000030700000}"/>
    <cellStyle name="Normal 76 2 3 2 3 3" xfId="8585" xr:uid="{00000000-0005-0000-0000-00009A210000}"/>
    <cellStyle name="Normal 76 2 3 2 3 3 3" xfId="23683" xr:uid="{00000000-0005-0000-0000-0000975C0000}"/>
    <cellStyle name="Normal 76 2 3 2 3 5" xfId="18670" xr:uid="{00000000-0005-0000-0000-000002490000}"/>
    <cellStyle name="Normal 76 2 3 2 4" xfId="5224" xr:uid="{00000000-0005-0000-0000-000079140000}"/>
    <cellStyle name="Normal 76 2 3 2 4 2" xfId="15276" xr:uid="{00000000-0005-0000-0000-0000BD3B0000}"/>
    <cellStyle name="Normal 76 2 3 2 4 2 3" xfId="30371" xr:uid="{00000000-0005-0000-0000-0000B7760000}"/>
    <cellStyle name="Normal 76 2 3 2 4 3" xfId="10256" xr:uid="{00000000-0005-0000-0000-000021280000}"/>
    <cellStyle name="Normal 76 2 3 2 4 3 3" xfId="25354" xr:uid="{00000000-0005-0000-0000-00001E630000}"/>
    <cellStyle name="Normal 76 2 3 2 4 5" xfId="20341" xr:uid="{00000000-0005-0000-0000-0000894F0000}"/>
    <cellStyle name="Normal 76 2 3 2 5" xfId="11934" xr:uid="{00000000-0005-0000-0000-0000AF2E0000}"/>
    <cellStyle name="Normal 76 2 3 2 5 3" xfId="27029" xr:uid="{00000000-0005-0000-0000-0000A9690000}"/>
    <cellStyle name="Normal 76 2 3 2 6" xfId="6913" xr:uid="{00000000-0005-0000-0000-0000121B0000}"/>
    <cellStyle name="Normal 76 2 3 2 6 3" xfId="22012" xr:uid="{00000000-0005-0000-0000-000010560000}"/>
    <cellStyle name="Normal 76 2 3 2 8" xfId="16999" xr:uid="{00000000-0005-0000-0000-00007B420000}"/>
    <cellStyle name="Normal 76 2 3 3" xfId="2261" xr:uid="{00000000-0005-0000-0000-0000E5080000}"/>
    <cellStyle name="Normal 76 2 3 3 2" xfId="3950" xr:uid="{00000000-0005-0000-0000-00007F0F0000}"/>
    <cellStyle name="Normal 76 2 3 3 2 2" xfId="14023" xr:uid="{00000000-0005-0000-0000-0000D8360000}"/>
    <cellStyle name="Normal 76 2 3 3 2 2 3" xfId="29118" xr:uid="{00000000-0005-0000-0000-0000D2710000}"/>
    <cellStyle name="Normal 76 2 3 3 2 3" xfId="9003" xr:uid="{00000000-0005-0000-0000-00003C230000}"/>
    <cellStyle name="Normal 76 2 3 3 2 3 3" xfId="24101" xr:uid="{00000000-0005-0000-0000-0000395E0000}"/>
    <cellStyle name="Normal 76 2 3 3 2 5" xfId="19088" xr:uid="{00000000-0005-0000-0000-0000A44A0000}"/>
    <cellStyle name="Normal 76 2 3 3 3" xfId="5642" xr:uid="{00000000-0005-0000-0000-00001B160000}"/>
    <cellStyle name="Normal 76 2 3 3 3 2" xfId="15694" xr:uid="{00000000-0005-0000-0000-00005F3D0000}"/>
    <cellStyle name="Normal 76 2 3 3 3 2 3" xfId="30789" xr:uid="{00000000-0005-0000-0000-000059780000}"/>
    <cellStyle name="Normal 76 2 3 3 3 3" xfId="10674" xr:uid="{00000000-0005-0000-0000-0000C3290000}"/>
    <cellStyle name="Normal 76 2 3 3 3 3 3" xfId="25772" xr:uid="{00000000-0005-0000-0000-0000C0640000}"/>
    <cellStyle name="Normal 76 2 3 3 3 5" xfId="20759" xr:uid="{00000000-0005-0000-0000-00002B510000}"/>
    <cellStyle name="Normal 76 2 3 3 4" xfId="12352" xr:uid="{00000000-0005-0000-0000-000051300000}"/>
    <cellStyle name="Normal 76 2 3 3 4 3" xfId="27447" xr:uid="{00000000-0005-0000-0000-00004B6B0000}"/>
    <cellStyle name="Normal 76 2 3 3 5" xfId="7331" xr:uid="{00000000-0005-0000-0000-0000B41C0000}"/>
    <cellStyle name="Normal 76 2 3 3 5 3" xfId="22430" xr:uid="{00000000-0005-0000-0000-0000B2570000}"/>
    <cellStyle name="Normal 76 2 3 3 7" xfId="17417" xr:uid="{00000000-0005-0000-0000-00001D440000}"/>
    <cellStyle name="Normal 76 2 3 4" xfId="3113" xr:uid="{00000000-0005-0000-0000-00003A0C0000}"/>
    <cellStyle name="Normal 76 2 3 4 2" xfId="13187" xr:uid="{00000000-0005-0000-0000-000094330000}"/>
    <cellStyle name="Normal 76 2 3 4 2 3" xfId="28282" xr:uid="{00000000-0005-0000-0000-00008E6E0000}"/>
    <cellStyle name="Normal 76 2 3 4 3" xfId="8167" xr:uid="{00000000-0005-0000-0000-0000F81F0000}"/>
    <cellStyle name="Normal 76 2 3 4 3 3" xfId="23265" xr:uid="{00000000-0005-0000-0000-0000F55A0000}"/>
    <cellStyle name="Normal 76 2 3 4 5" xfId="18252" xr:uid="{00000000-0005-0000-0000-000060470000}"/>
    <cellStyle name="Normal 76 2 3 5" xfId="4806" xr:uid="{00000000-0005-0000-0000-0000D7120000}"/>
    <cellStyle name="Normal 76 2 3 5 2" xfId="14858" xr:uid="{00000000-0005-0000-0000-00001B3A0000}"/>
    <cellStyle name="Normal 76 2 3 5 2 3" xfId="29953" xr:uid="{00000000-0005-0000-0000-000015750000}"/>
    <cellStyle name="Normal 76 2 3 5 3" xfId="9838" xr:uid="{00000000-0005-0000-0000-00007F260000}"/>
    <cellStyle name="Normal 76 2 3 5 3 3" xfId="24936" xr:uid="{00000000-0005-0000-0000-00007C610000}"/>
    <cellStyle name="Normal 76 2 3 5 5" xfId="19923" xr:uid="{00000000-0005-0000-0000-0000E74D0000}"/>
    <cellStyle name="Normal 76 2 3 6" xfId="11516" xr:uid="{00000000-0005-0000-0000-00000D2D0000}"/>
    <cellStyle name="Normal 76 2 3 6 3" xfId="26611" xr:uid="{00000000-0005-0000-0000-000007680000}"/>
    <cellStyle name="Normal 76 2 3 7" xfId="6495" xr:uid="{00000000-0005-0000-0000-000070190000}"/>
    <cellStyle name="Normal 76 2 3 7 3" xfId="21594" xr:uid="{00000000-0005-0000-0000-00006E540000}"/>
    <cellStyle name="Normal 76 2 3 9" xfId="16581" xr:uid="{00000000-0005-0000-0000-0000D9400000}"/>
    <cellStyle name="Normal 76 2 4" xfId="1632" xr:uid="{00000000-0005-0000-0000-000070060000}"/>
    <cellStyle name="Normal 76 2 4 2" xfId="2471" xr:uid="{00000000-0005-0000-0000-0000B7090000}"/>
    <cellStyle name="Normal 76 2 4 2 2" xfId="4160" xr:uid="{00000000-0005-0000-0000-000051100000}"/>
    <cellStyle name="Normal 76 2 4 2 2 2" xfId="14233" xr:uid="{00000000-0005-0000-0000-0000AA370000}"/>
    <cellStyle name="Normal 76 2 4 2 2 2 3" xfId="29328" xr:uid="{00000000-0005-0000-0000-0000A4720000}"/>
    <cellStyle name="Normal 76 2 4 2 2 3" xfId="9213" xr:uid="{00000000-0005-0000-0000-00000E240000}"/>
    <cellStyle name="Normal 76 2 4 2 2 3 3" xfId="24311" xr:uid="{00000000-0005-0000-0000-00000B5F0000}"/>
    <cellStyle name="Normal 76 2 4 2 2 5" xfId="19298" xr:uid="{00000000-0005-0000-0000-0000764B0000}"/>
    <cellStyle name="Normal 76 2 4 2 3" xfId="5852" xr:uid="{00000000-0005-0000-0000-0000ED160000}"/>
    <cellStyle name="Normal 76 2 4 2 3 2" xfId="15904" xr:uid="{00000000-0005-0000-0000-0000313E0000}"/>
    <cellStyle name="Normal 76 2 4 2 3 2 3" xfId="30999" xr:uid="{00000000-0005-0000-0000-00002B790000}"/>
    <cellStyle name="Normal 76 2 4 2 3 3" xfId="10884" xr:uid="{00000000-0005-0000-0000-0000952A0000}"/>
    <cellStyle name="Normal 76 2 4 2 3 3 3" xfId="25982" xr:uid="{00000000-0005-0000-0000-000092650000}"/>
    <cellStyle name="Normal 76 2 4 2 3 5" xfId="20969" xr:uid="{00000000-0005-0000-0000-0000FD510000}"/>
    <cellStyle name="Normal 76 2 4 2 4" xfId="12562" xr:uid="{00000000-0005-0000-0000-000023310000}"/>
    <cellStyle name="Normal 76 2 4 2 4 3" xfId="27657" xr:uid="{00000000-0005-0000-0000-00001D6C0000}"/>
    <cellStyle name="Normal 76 2 4 2 5" xfId="7541" xr:uid="{00000000-0005-0000-0000-0000861D0000}"/>
    <cellStyle name="Normal 76 2 4 2 5 3" xfId="22640" xr:uid="{00000000-0005-0000-0000-000084580000}"/>
    <cellStyle name="Normal 76 2 4 2 7" xfId="17627" xr:uid="{00000000-0005-0000-0000-0000EF440000}"/>
    <cellStyle name="Normal 76 2 4 3" xfId="3323" xr:uid="{00000000-0005-0000-0000-00000C0D0000}"/>
    <cellStyle name="Normal 76 2 4 3 2" xfId="13397" xr:uid="{00000000-0005-0000-0000-000066340000}"/>
    <cellStyle name="Normal 76 2 4 3 2 3" xfId="28492" xr:uid="{00000000-0005-0000-0000-0000606F0000}"/>
    <cellStyle name="Normal 76 2 4 3 3" xfId="8377" xr:uid="{00000000-0005-0000-0000-0000CA200000}"/>
    <cellStyle name="Normal 76 2 4 3 3 3" xfId="23475" xr:uid="{00000000-0005-0000-0000-0000C75B0000}"/>
    <cellStyle name="Normal 76 2 4 3 5" xfId="18462" xr:uid="{00000000-0005-0000-0000-000032480000}"/>
    <cellStyle name="Normal 76 2 4 4" xfId="5016" xr:uid="{00000000-0005-0000-0000-0000A9130000}"/>
    <cellStyle name="Normal 76 2 4 4 2" xfId="15068" xr:uid="{00000000-0005-0000-0000-0000ED3A0000}"/>
    <cellStyle name="Normal 76 2 4 4 2 3" xfId="30163" xr:uid="{00000000-0005-0000-0000-0000E7750000}"/>
    <cellStyle name="Normal 76 2 4 4 3" xfId="10048" xr:uid="{00000000-0005-0000-0000-000051270000}"/>
    <cellStyle name="Normal 76 2 4 4 3 3" xfId="25146" xr:uid="{00000000-0005-0000-0000-00004E620000}"/>
    <cellStyle name="Normal 76 2 4 4 5" xfId="20133" xr:uid="{00000000-0005-0000-0000-0000B94E0000}"/>
    <cellStyle name="Normal 76 2 4 5" xfId="11726" xr:uid="{00000000-0005-0000-0000-0000DF2D0000}"/>
    <cellStyle name="Normal 76 2 4 5 3" xfId="26821" xr:uid="{00000000-0005-0000-0000-0000D9680000}"/>
    <cellStyle name="Normal 76 2 4 6" xfId="6705" xr:uid="{00000000-0005-0000-0000-0000421A0000}"/>
    <cellStyle name="Normal 76 2 4 6 3" xfId="21804" xr:uid="{00000000-0005-0000-0000-000040550000}"/>
    <cellStyle name="Normal 76 2 4 8" xfId="16791" xr:uid="{00000000-0005-0000-0000-0000AB410000}"/>
    <cellStyle name="Normal 76 2 5" xfId="2053" xr:uid="{00000000-0005-0000-0000-000015080000}"/>
    <cellStyle name="Normal 76 2 5 2" xfId="3742" xr:uid="{00000000-0005-0000-0000-0000AF0E0000}"/>
    <cellStyle name="Normal 76 2 5 2 2" xfId="13815" xr:uid="{00000000-0005-0000-0000-000008360000}"/>
    <cellStyle name="Normal 76 2 5 2 2 3" xfId="28910" xr:uid="{00000000-0005-0000-0000-000002710000}"/>
    <cellStyle name="Normal 76 2 5 2 3" xfId="8795" xr:uid="{00000000-0005-0000-0000-00006C220000}"/>
    <cellStyle name="Normal 76 2 5 2 3 3" xfId="23893" xr:uid="{00000000-0005-0000-0000-0000695D0000}"/>
    <cellStyle name="Normal 76 2 5 2 5" xfId="18880" xr:uid="{00000000-0005-0000-0000-0000D4490000}"/>
    <cellStyle name="Normal 76 2 5 3" xfId="5434" xr:uid="{00000000-0005-0000-0000-00004B150000}"/>
    <cellStyle name="Normal 76 2 5 3 2" xfId="15486" xr:uid="{00000000-0005-0000-0000-00008F3C0000}"/>
    <cellStyle name="Normal 76 2 5 3 2 3" xfId="30581" xr:uid="{00000000-0005-0000-0000-000089770000}"/>
    <cellStyle name="Normal 76 2 5 3 3" xfId="10466" xr:uid="{00000000-0005-0000-0000-0000F3280000}"/>
    <cellStyle name="Normal 76 2 5 3 3 3" xfId="25564" xr:uid="{00000000-0005-0000-0000-0000F0630000}"/>
    <cellStyle name="Normal 76 2 5 3 5" xfId="20551" xr:uid="{00000000-0005-0000-0000-00005B500000}"/>
    <cellStyle name="Normal 76 2 5 4" xfId="12144" xr:uid="{00000000-0005-0000-0000-0000812F0000}"/>
    <cellStyle name="Normal 76 2 5 4 3" xfId="27239" xr:uid="{00000000-0005-0000-0000-00007B6A0000}"/>
    <cellStyle name="Normal 76 2 5 5" xfId="7123" xr:uid="{00000000-0005-0000-0000-0000E41B0000}"/>
    <cellStyle name="Normal 76 2 5 5 3" xfId="22222" xr:uid="{00000000-0005-0000-0000-0000E2560000}"/>
    <cellStyle name="Normal 76 2 5 7" xfId="17209" xr:uid="{00000000-0005-0000-0000-00004D430000}"/>
    <cellStyle name="Normal 76 2 6" xfId="2905" xr:uid="{00000000-0005-0000-0000-00006A0B0000}"/>
    <cellStyle name="Normal 76 2 6 2" xfId="12979" xr:uid="{00000000-0005-0000-0000-0000C4320000}"/>
    <cellStyle name="Normal 76 2 6 2 3" xfId="28074" xr:uid="{00000000-0005-0000-0000-0000BE6D0000}"/>
    <cellStyle name="Normal 76 2 6 3" xfId="7959" xr:uid="{00000000-0005-0000-0000-0000281F0000}"/>
    <cellStyle name="Normal 76 2 6 3 3" xfId="23057" xr:uid="{00000000-0005-0000-0000-0000255A0000}"/>
    <cellStyle name="Normal 76 2 6 5" xfId="18044" xr:uid="{00000000-0005-0000-0000-000090460000}"/>
    <cellStyle name="Normal 76 2 7" xfId="4598" xr:uid="{00000000-0005-0000-0000-000007120000}"/>
    <cellStyle name="Normal 76 2 7 2" xfId="14650" xr:uid="{00000000-0005-0000-0000-00004B390000}"/>
    <cellStyle name="Normal 76 2 7 2 3" xfId="29745" xr:uid="{00000000-0005-0000-0000-000045740000}"/>
    <cellStyle name="Normal 76 2 7 3" xfId="9630" xr:uid="{00000000-0005-0000-0000-0000AF250000}"/>
    <cellStyle name="Normal 76 2 7 3 3" xfId="24728" xr:uid="{00000000-0005-0000-0000-0000AC600000}"/>
    <cellStyle name="Normal 76 2 7 5" xfId="19715" xr:uid="{00000000-0005-0000-0000-0000174D0000}"/>
    <cellStyle name="Normal 76 2 8" xfId="11308" xr:uid="{00000000-0005-0000-0000-00003D2C0000}"/>
    <cellStyle name="Normal 76 2 8 3" xfId="26403" xr:uid="{00000000-0005-0000-0000-000037670000}"/>
    <cellStyle name="Normal 76 2 9" xfId="6287" xr:uid="{00000000-0005-0000-0000-0000A0180000}"/>
    <cellStyle name="Normal 76 2 9 3" xfId="21386" xr:uid="{00000000-0005-0000-0000-00009E530000}"/>
    <cellStyle name="Normal 76 3" xfId="1252" xr:uid="{00000000-0005-0000-0000-0000F4040000}"/>
    <cellStyle name="Normal 76 3 10" xfId="16425" xr:uid="{00000000-0005-0000-0000-00003D400000}"/>
    <cellStyle name="Normal 76 3 2" xfId="1471" xr:uid="{00000000-0005-0000-0000-0000CF050000}"/>
    <cellStyle name="Normal 76 3 2 2" xfId="1892" xr:uid="{00000000-0005-0000-0000-000074070000}"/>
    <cellStyle name="Normal 76 3 2 2 2" xfId="2731" xr:uid="{00000000-0005-0000-0000-0000BB0A0000}"/>
    <cellStyle name="Normal 76 3 2 2 2 2" xfId="4420" xr:uid="{00000000-0005-0000-0000-000055110000}"/>
    <cellStyle name="Normal 76 3 2 2 2 2 2" xfId="14493" xr:uid="{00000000-0005-0000-0000-0000AE380000}"/>
    <cellStyle name="Normal 76 3 2 2 2 2 2 3" xfId="29588" xr:uid="{00000000-0005-0000-0000-0000A8730000}"/>
    <cellStyle name="Normal 76 3 2 2 2 2 3" xfId="9473" xr:uid="{00000000-0005-0000-0000-000012250000}"/>
    <cellStyle name="Normal 76 3 2 2 2 2 3 3" xfId="24571" xr:uid="{00000000-0005-0000-0000-00000F600000}"/>
    <cellStyle name="Normal 76 3 2 2 2 2 5" xfId="19558" xr:uid="{00000000-0005-0000-0000-00007A4C0000}"/>
    <cellStyle name="Normal 76 3 2 2 2 3" xfId="6112" xr:uid="{00000000-0005-0000-0000-0000F1170000}"/>
    <cellStyle name="Normal 76 3 2 2 2 3 2" xfId="16164" xr:uid="{00000000-0005-0000-0000-0000353F0000}"/>
    <cellStyle name="Normal 76 3 2 2 2 3 2 3" xfId="31259" xr:uid="{00000000-0005-0000-0000-00002F7A0000}"/>
    <cellStyle name="Normal 76 3 2 2 2 3 3" xfId="11144" xr:uid="{00000000-0005-0000-0000-0000992B0000}"/>
    <cellStyle name="Normal 76 3 2 2 2 3 3 3" xfId="26242" xr:uid="{00000000-0005-0000-0000-000096660000}"/>
    <cellStyle name="Normal 76 3 2 2 2 3 5" xfId="21229" xr:uid="{00000000-0005-0000-0000-000001530000}"/>
    <cellStyle name="Normal 76 3 2 2 2 4" xfId="12822" xr:uid="{00000000-0005-0000-0000-000027320000}"/>
    <cellStyle name="Normal 76 3 2 2 2 4 3" xfId="27917" xr:uid="{00000000-0005-0000-0000-0000216D0000}"/>
    <cellStyle name="Normal 76 3 2 2 2 5" xfId="7801" xr:uid="{00000000-0005-0000-0000-00008A1E0000}"/>
    <cellStyle name="Normal 76 3 2 2 2 5 3" xfId="22900" xr:uid="{00000000-0005-0000-0000-000088590000}"/>
    <cellStyle name="Normal 76 3 2 2 2 7" xfId="17887" xr:uid="{00000000-0005-0000-0000-0000F3450000}"/>
    <cellStyle name="Normal 76 3 2 2 3" xfId="3583" xr:uid="{00000000-0005-0000-0000-0000100E0000}"/>
    <cellStyle name="Normal 76 3 2 2 3 2" xfId="13657" xr:uid="{00000000-0005-0000-0000-00006A350000}"/>
    <cellStyle name="Normal 76 3 2 2 3 2 3" xfId="28752" xr:uid="{00000000-0005-0000-0000-000064700000}"/>
    <cellStyle name="Normal 76 3 2 2 3 3" xfId="8637" xr:uid="{00000000-0005-0000-0000-0000CE210000}"/>
    <cellStyle name="Normal 76 3 2 2 3 3 3" xfId="23735" xr:uid="{00000000-0005-0000-0000-0000CB5C0000}"/>
    <cellStyle name="Normal 76 3 2 2 3 5" xfId="18722" xr:uid="{00000000-0005-0000-0000-000036490000}"/>
    <cellStyle name="Normal 76 3 2 2 4" xfId="5276" xr:uid="{00000000-0005-0000-0000-0000AD140000}"/>
    <cellStyle name="Normal 76 3 2 2 4 2" xfId="15328" xr:uid="{00000000-0005-0000-0000-0000F13B0000}"/>
    <cellStyle name="Normal 76 3 2 2 4 2 3" xfId="30423" xr:uid="{00000000-0005-0000-0000-0000EB760000}"/>
    <cellStyle name="Normal 76 3 2 2 4 3" xfId="10308" xr:uid="{00000000-0005-0000-0000-000055280000}"/>
    <cellStyle name="Normal 76 3 2 2 4 3 3" xfId="25406" xr:uid="{00000000-0005-0000-0000-000052630000}"/>
    <cellStyle name="Normal 76 3 2 2 4 5" xfId="20393" xr:uid="{00000000-0005-0000-0000-0000BD4F0000}"/>
    <cellStyle name="Normal 76 3 2 2 5" xfId="11986" xr:uid="{00000000-0005-0000-0000-0000E32E0000}"/>
    <cellStyle name="Normal 76 3 2 2 5 3" xfId="27081" xr:uid="{00000000-0005-0000-0000-0000DD690000}"/>
    <cellStyle name="Normal 76 3 2 2 6" xfId="6965" xr:uid="{00000000-0005-0000-0000-0000461B0000}"/>
    <cellStyle name="Normal 76 3 2 2 6 3" xfId="22064" xr:uid="{00000000-0005-0000-0000-000044560000}"/>
    <cellStyle name="Normal 76 3 2 2 8" xfId="17051" xr:uid="{00000000-0005-0000-0000-0000AF420000}"/>
    <cellStyle name="Normal 76 3 2 3" xfId="2313" xr:uid="{00000000-0005-0000-0000-000019090000}"/>
    <cellStyle name="Normal 76 3 2 3 2" xfId="4002" xr:uid="{00000000-0005-0000-0000-0000B30F0000}"/>
    <cellStyle name="Normal 76 3 2 3 2 2" xfId="14075" xr:uid="{00000000-0005-0000-0000-00000C370000}"/>
    <cellStyle name="Normal 76 3 2 3 2 2 3" xfId="29170" xr:uid="{00000000-0005-0000-0000-000006720000}"/>
    <cellStyle name="Normal 76 3 2 3 2 3" xfId="9055" xr:uid="{00000000-0005-0000-0000-000070230000}"/>
    <cellStyle name="Normal 76 3 2 3 2 3 3" xfId="24153" xr:uid="{00000000-0005-0000-0000-00006D5E0000}"/>
    <cellStyle name="Normal 76 3 2 3 2 5" xfId="19140" xr:uid="{00000000-0005-0000-0000-0000D84A0000}"/>
    <cellStyle name="Normal 76 3 2 3 3" xfId="5694" xr:uid="{00000000-0005-0000-0000-00004F160000}"/>
    <cellStyle name="Normal 76 3 2 3 3 2" xfId="15746" xr:uid="{00000000-0005-0000-0000-0000933D0000}"/>
    <cellStyle name="Normal 76 3 2 3 3 2 3" xfId="30841" xr:uid="{00000000-0005-0000-0000-00008D780000}"/>
    <cellStyle name="Normal 76 3 2 3 3 3" xfId="10726" xr:uid="{00000000-0005-0000-0000-0000F7290000}"/>
    <cellStyle name="Normal 76 3 2 3 3 3 3" xfId="25824" xr:uid="{00000000-0005-0000-0000-0000F4640000}"/>
    <cellStyle name="Normal 76 3 2 3 3 5" xfId="20811" xr:uid="{00000000-0005-0000-0000-00005F510000}"/>
    <cellStyle name="Normal 76 3 2 3 4" xfId="12404" xr:uid="{00000000-0005-0000-0000-000085300000}"/>
    <cellStyle name="Normal 76 3 2 3 4 3" xfId="27499" xr:uid="{00000000-0005-0000-0000-00007F6B0000}"/>
    <cellStyle name="Normal 76 3 2 3 5" xfId="7383" xr:uid="{00000000-0005-0000-0000-0000E81C0000}"/>
    <cellStyle name="Normal 76 3 2 3 5 3" xfId="22482" xr:uid="{00000000-0005-0000-0000-0000E6570000}"/>
    <cellStyle name="Normal 76 3 2 3 7" xfId="17469" xr:uid="{00000000-0005-0000-0000-000051440000}"/>
    <cellStyle name="Normal 76 3 2 4" xfId="3165" xr:uid="{00000000-0005-0000-0000-00006E0C0000}"/>
    <cellStyle name="Normal 76 3 2 4 2" xfId="13239" xr:uid="{00000000-0005-0000-0000-0000C8330000}"/>
    <cellStyle name="Normal 76 3 2 4 2 3" xfId="28334" xr:uid="{00000000-0005-0000-0000-0000C26E0000}"/>
    <cellStyle name="Normal 76 3 2 4 3" xfId="8219" xr:uid="{00000000-0005-0000-0000-00002C200000}"/>
    <cellStyle name="Normal 76 3 2 4 3 3" xfId="23317" xr:uid="{00000000-0005-0000-0000-0000295B0000}"/>
    <cellStyle name="Normal 76 3 2 4 5" xfId="18304" xr:uid="{00000000-0005-0000-0000-000094470000}"/>
    <cellStyle name="Normal 76 3 2 5" xfId="4858" xr:uid="{00000000-0005-0000-0000-00000B130000}"/>
    <cellStyle name="Normal 76 3 2 5 2" xfId="14910" xr:uid="{00000000-0005-0000-0000-00004F3A0000}"/>
    <cellStyle name="Normal 76 3 2 5 2 3" xfId="30005" xr:uid="{00000000-0005-0000-0000-000049750000}"/>
    <cellStyle name="Normal 76 3 2 5 3" xfId="9890" xr:uid="{00000000-0005-0000-0000-0000B3260000}"/>
    <cellStyle name="Normal 76 3 2 5 3 3" xfId="24988" xr:uid="{00000000-0005-0000-0000-0000B0610000}"/>
    <cellStyle name="Normal 76 3 2 5 5" xfId="19975" xr:uid="{00000000-0005-0000-0000-00001B4E0000}"/>
    <cellStyle name="Normal 76 3 2 6" xfId="11568" xr:uid="{00000000-0005-0000-0000-0000412D0000}"/>
    <cellStyle name="Normal 76 3 2 6 3" xfId="26663" xr:uid="{00000000-0005-0000-0000-00003B680000}"/>
    <cellStyle name="Normal 76 3 2 7" xfId="6547" xr:uid="{00000000-0005-0000-0000-0000A4190000}"/>
    <cellStyle name="Normal 76 3 2 7 3" xfId="21646" xr:uid="{00000000-0005-0000-0000-0000A2540000}"/>
    <cellStyle name="Normal 76 3 2 9" xfId="16633" xr:uid="{00000000-0005-0000-0000-00000D410000}"/>
    <cellStyle name="Normal 76 3 3" xfId="1684" xr:uid="{00000000-0005-0000-0000-0000A4060000}"/>
    <cellStyle name="Normal 76 3 3 2" xfId="2523" xr:uid="{00000000-0005-0000-0000-0000EB090000}"/>
    <cellStyle name="Normal 76 3 3 2 2" xfId="4212" xr:uid="{00000000-0005-0000-0000-000085100000}"/>
    <cellStyle name="Normal 76 3 3 2 2 2" xfId="14285" xr:uid="{00000000-0005-0000-0000-0000DE370000}"/>
    <cellStyle name="Normal 76 3 3 2 2 2 3" xfId="29380" xr:uid="{00000000-0005-0000-0000-0000D8720000}"/>
    <cellStyle name="Normal 76 3 3 2 2 3" xfId="9265" xr:uid="{00000000-0005-0000-0000-000042240000}"/>
    <cellStyle name="Normal 76 3 3 2 2 3 3" xfId="24363" xr:uid="{00000000-0005-0000-0000-00003F5F0000}"/>
    <cellStyle name="Normal 76 3 3 2 2 5" xfId="19350" xr:uid="{00000000-0005-0000-0000-0000AA4B0000}"/>
    <cellStyle name="Normal 76 3 3 2 3" xfId="5904" xr:uid="{00000000-0005-0000-0000-000021170000}"/>
    <cellStyle name="Normal 76 3 3 2 3 2" xfId="15956" xr:uid="{00000000-0005-0000-0000-0000653E0000}"/>
    <cellStyle name="Normal 76 3 3 2 3 2 3" xfId="31051" xr:uid="{00000000-0005-0000-0000-00005F790000}"/>
    <cellStyle name="Normal 76 3 3 2 3 3" xfId="10936" xr:uid="{00000000-0005-0000-0000-0000C92A0000}"/>
    <cellStyle name="Normal 76 3 3 2 3 3 3" xfId="26034" xr:uid="{00000000-0005-0000-0000-0000C6650000}"/>
    <cellStyle name="Normal 76 3 3 2 3 5" xfId="21021" xr:uid="{00000000-0005-0000-0000-000031520000}"/>
    <cellStyle name="Normal 76 3 3 2 4" xfId="12614" xr:uid="{00000000-0005-0000-0000-000057310000}"/>
    <cellStyle name="Normal 76 3 3 2 4 3" xfId="27709" xr:uid="{00000000-0005-0000-0000-0000516C0000}"/>
    <cellStyle name="Normal 76 3 3 2 5" xfId="7593" xr:uid="{00000000-0005-0000-0000-0000BA1D0000}"/>
    <cellStyle name="Normal 76 3 3 2 5 3" xfId="22692" xr:uid="{00000000-0005-0000-0000-0000B8580000}"/>
    <cellStyle name="Normal 76 3 3 2 7" xfId="17679" xr:uid="{00000000-0005-0000-0000-000023450000}"/>
    <cellStyle name="Normal 76 3 3 3" xfId="3375" xr:uid="{00000000-0005-0000-0000-0000400D0000}"/>
    <cellStyle name="Normal 76 3 3 3 2" xfId="13449" xr:uid="{00000000-0005-0000-0000-00009A340000}"/>
    <cellStyle name="Normal 76 3 3 3 2 3" xfId="28544" xr:uid="{00000000-0005-0000-0000-0000946F0000}"/>
    <cellStyle name="Normal 76 3 3 3 3" xfId="8429" xr:uid="{00000000-0005-0000-0000-0000FE200000}"/>
    <cellStyle name="Normal 76 3 3 3 3 3" xfId="23527" xr:uid="{00000000-0005-0000-0000-0000FB5B0000}"/>
    <cellStyle name="Normal 76 3 3 3 5" xfId="18514" xr:uid="{00000000-0005-0000-0000-000066480000}"/>
    <cellStyle name="Normal 76 3 3 4" xfId="5068" xr:uid="{00000000-0005-0000-0000-0000DD130000}"/>
    <cellStyle name="Normal 76 3 3 4 2" xfId="15120" xr:uid="{00000000-0005-0000-0000-0000213B0000}"/>
    <cellStyle name="Normal 76 3 3 4 2 3" xfId="30215" xr:uid="{00000000-0005-0000-0000-00001B760000}"/>
    <cellStyle name="Normal 76 3 3 4 3" xfId="10100" xr:uid="{00000000-0005-0000-0000-000085270000}"/>
    <cellStyle name="Normal 76 3 3 4 3 3" xfId="25198" xr:uid="{00000000-0005-0000-0000-000082620000}"/>
    <cellStyle name="Normal 76 3 3 4 5" xfId="20185" xr:uid="{00000000-0005-0000-0000-0000ED4E0000}"/>
    <cellStyle name="Normal 76 3 3 5" xfId="11778" xr:uid="{00000000-0005-0000-0000-0000132E0000}"/>
    <cellStyle name="Normal 76 3 3 5 3" xfId="26873" xr:uid="{00000000-0005-0000-0000-00000D690000}"/>
    <cellStyle name="Normal 76 3 3 6" xfId="6757" xr:uid="{00000000-0005-0000-0000-0000761A0000}"/>
    <cellStyle name="Normal 76 3 3 6 3" xfId="21856" xr:uid="{00000000-0005-0000-0000-000074550000}"/>
    <cellStyle name="Normal 76 3 3 8" xfId="16843" xr:uid="{00000000-0005-0000-0000-0000DF410000}"/>
    <cellStyle name="Normal 76 3 4" xfId="2105" xr:uid="{00000000-0005-0000-0000-000049080000}"/>
    <cellStyle name="Normal 76 3 4 2" xfId="3794" xr:uid="{00000000-0005-0000-0000-0000E30E0000}"/>
    <cellStyle name="Normal 76 3 4 2 2" xfId="13867" xr:uid="{00000000-0005-0000-0000-00003C360000}"/>
    <cellStyle name="Normal 76 3 4 2 2 3" xfId="28962" xr:uid="{00000000-0005-0000-0000-000036710000}"/>
    <cellStyle name="Normal 76 3 4 2 3" xfId="8847" xr:uid="{00000000-0005-0000-0000-0000A0220000}"/>
    <cellStyle name="Normal 76 3 4 2 3 3" xfId="23945" xr:uid="{00000000-0005-0000-0000-00009D5D0000}"/>
    <cellStyle name="Normal 76 3 4 2 5" xfId="18932" xr:uid="{00000000-0005-0000-0000-0000084A0000}"/>
    <cellStyle name="Normal 76 3 4 3" xfId="5486" xr:uid="{00000000-0005-0000-0000-00007F150000}"/>
    <cellStyle name="Normal 76 3 4 3 2" xfId="15538" xr:uid="{00000000-0005-0000-0000-0000C33C0000}"/>
    <cellStyle name="Normal 76 3 4 3 2 3" xfId="30633" xr:uid="{00000000-0005-0000-0000-0000BD770000}"/>
    <cellStyle name="Normal 76 3 4 3 3" xfId="10518" xr:uid="{00000000-0005-0000-0000-000027290000}"/>
    <cellStyle name="Normal 76 3 4 3 3 3" xfId="25616" xr:uid="{00000000-0005-0000-0000-000024640000}"/>
    <cellStyle name="Normal 76 3 4 3 5" xfId="20603" xr:uid="{00000000-0005-0000-0000-00008F500000}"/>
    <cellStyle name="Normal 76 3 4 4" xfId="12196" xr:uid="{00000000-0005-0000-0000-0000B52F0000}"/>
    <cellStyle name="Normal 76 3 4 4 3" xfId="27291" xr:uid="{00000000-0005-0000-0000-0000AF6A0000}"/>
    <cellStyle name="Normal 76 3 4 5" xfId="7175" xr:uid="{00000000-0005-0000-0000-0000181C0000}"/>
    <cellStyle name="Normal 76 3 4 5 3" xfId="22274" xr:uid="{00000000-0005-0000-0000-000016570000}"/>
    <cellStyle name="Normal 76 3 4 7" xfId="17261" xr:uid="{00000000-0005-0000-0000-000081430000}"/>
    <cellStyle name="Normal 76 3 5" xfId="2957" xr:uid="{00000000-0005-0000-0000-00009E0B0000}"/>
    <cellStyle name="Normal 76 3 5 2" xfId="13031" xr:uid="{00000000-0005-0000-0000-0000F8320000}"/>
    <cellStyle name="Normal 76 3 5 2 3" xfId="28126" xr:uid="{00000000-0005-0000-0000-0000F26D0000}"/>
    <cellStyle name="Normal 76 3 5 3" xfId="8011" xr:uid="{00000000-0005-0000-0000-00005C1F0000}"/>
    <cellStyle name="Normal 76 3 5 3 3" xfId="23109" xr:uid="{00000000-0005-0000-0000-0000595A0000}"/>
    <cellStyle name="Normal 76 3 5 5" xfId="18096" xr:uid="{00000000-0005-0000-0000-0000C4460000}"/>
    <cellStyle name="Normal 76 3 6" xfId="4650" xr:uid="{00000000-0005-0000-0000-00003B120000}"/>
    <cellStyle name="Normal 76 3 6 2" xfId="14702" xr:uid="{00000000-0005-0000-0000-00007F390000}"/>
    <cellStyle name="Normal 76 3 6 2 3" xfId="29797" xr:uid="{00000000-0005-0000-0000-000079740000}"/>
    <cellStyle name="Normal 76 3 6 3" xfId="9682" xr:uid="{00000000-0005-0000-0000-0000E3250000}"/>
    <cellStyle name="Normal 76 3 6 3 3" xfId="24780" xr:uid="{00000000-0005-0000-0000-0000E0600000}"/>
    <cellStyle name="Normal 76 3 6 5" xfId="19767" xr:uid="{00000000-0005-0000-0000-00004B4D0000}"/>
    <cellStyle name="Normal 76 3 7" xfId="11360" xr:uid="{00000000-0005-0000-0000-0000712C0000}"/>
    <cellStyle name="Normal 76 3 7 3" xfId="26455" xr:uid="{00000000-0005-0000-0000-00006B670000}"/>
    <cellStyle name="Normal 76 3 8" xfId="6339" xr:uid="{00000000-0005-0000-0000-0000D4180000}"/>
    <cellStyle name="Normal 76 3 8 3" xfId="21438" xr:uid="{00000000-0005-0000-0000-0000D2530000}"/>
    <cellStyle name="Normal 76 4" xfId="1365" xr:uid="{00000000-0005-0000-0000-000065050000}"/>
    <cellStyle name="Normal 76 4 2" xfId="1788" xr:uid="{00000000-0005-0000-0000-00000C070000}"/>
    <cellStyle name="Normal 76 4 2 2" xfId="2627" xr:uid="{00000000-0005-0000-0000-0000530A0000}"/>
    <cellStyle name="Normal 76 4 2 2 2" xfId="4316" xr:uid="{00000000-0005-0000-0000-0000ED100000}"/>
    <cellStyle name="Normal 76 4 2 2 2 2" xfId="14389" xr:uid="{00000000-0005-0000-0000-000046380000}"/>
    <cellStyle name="Normal 76 4 2 2 2 2 3" xfId="29484" xr:uid="{00000000-0005-0000-0000-000040730000}"/>
    <cellStyle name="Normal 76 4 2 2 2 3" xfId="9369" xr:uid="{00000000-0005-0000-0000-0000AA240000}"/>
    <cellStyle name="Normal 76 4 2 2 2 3 3" xfId="24467" xr:uid="{00000000-0005-0000-0000-0000A75F0000}"/>
    <cellStyle name="Normal 76 4 2 2 2 5" xfId="19454" xr:uid="{00000000-0005-0000-0000-0000124C0000}"/>
    <cellStyle name="Normal 76 4 2 2 3" xfId="6008" xr:uid="{00000000-0005-0000-0000-000089170000}"/>
    <cellStyle name="Normal 76 4 2 2 3 2" xfId="16060" xr:uid="{00000000-0005-0000-0000-0000CD3E0000}"/>
    <cellStyle name="Normal 76 4 2 2 3 2 3" xfId="31155" xr:uid="{00000000-0005-0000-0000-0000C7790000}"/>
    <cellStyle name="Normal 76 4 2 2 3 3" xfId="11040" xr:uid="{00000000-0005-0000-0000-0000312B0000}"/>
    <cellStyle name="Normal 76 4 2 2 3 3 3" xfId="26138" xr:uid="{00000000-0005-0000-0000-00002E660000}"/>
    <cellStyle name="Normal 76 4 2 2 3 5" xfId="21125" xr:uid="{00000000-0005-0000-0000-000099520000}"/>
    <cellStyle name="Normal 76 4 2 2 4" xfId="12718" xr:uid="{00000000-0005-0000-0000-0000BF310000}"/>
    <cellStyle name="Normal 76 4 2 2 4 3" xfId="27813" xr:uid="{00000000-0005-0000-0000-0000B96C0000}"/>
    <cellStyle name="Normal 76 4 2 2 5" xfId="7697" xr:uid="{00000000-0005-0000-0000-0000221E0000}"/>
    <cellStyle name="Normal 76 4 2 2 5 3" xfId="22796" xr:uid="{00000000-0005-0000-0000-000020590000}"/>
    <cellStyle name="Normal 76 4 2 2 7" xfId="17783" xr:uid="{00000000-0005-0000-0000-00008B450000}"/>
    <cellStyle name="Normal 76 4 2 3" xfId="3479" xr:uid="{00000000-0005-0000-0000-0000A80D0000}"/>
    <cellStyle name="Normal 76 4 2 3 2" xfId="13553" xr:uid="{00000000-0005-0000-0000-000002350000}"/>
    <cellStyle name="Normal 76 4 2 3 2 3" xfId="28648" xr:uid="{00000000-0005-0000-0000-0000FC6F0000}"/>
    <cellStyle name="Normal 76 4 2 3 3" xfId="8533" xr:uid="{00000000-0005-0000-0000-000066210000}"/>
    <cellStyle name="Normal 76 4 2 3 3 3" xfId="23631" xr:uid="{00000000-0005-0000-0000-0000635C0000}"/>
    <cellStyle name="Normal 76 4 2 3 5" xfId="18618" xr:uid="{00000000-0005-0000-0000-0000CE480000}"/>
    <cellStyle name="Normal 76 4 2 4" xfId="5172" xr:uid="{00000000-0005-0000-0000-000045140000}"/>
    <cellStyle name="Normal 76 4 2 4 2" xfId="15224" xr:uid="{00000000-0005-0000-0000-0000893B0000}"/>
    <cellStyle name="Normal 76 4 2 4 2 3" xfId="30319" xr:uid="{00000000-0005-0000-0000-000083760000}"/>
    <cellStyle name="Normal 76 4 2 4 3" xfId="10204" xr:uid="{00000000-0005-0000-0000-0000ED270000}"/>
    <cellStyle name="Normal 76 4 2 4 3 3" xfId="25302" xr:uid="{00000000-0005-0000-0000-0000EA620000}"/>
    <cellStyle name="Normal 76 4 2 4 5" xfId="20289" xr:uid="{00000000-0005-0000-0000-0000554F0000}"/>
    <cellStyle name="Normal 76 4 2 5" xfId="11882" xr:uid="{00000000-0005-0000-0000-00007B2E0000}"/>
    <cellStyle name="Normal 76 4 2 5 3" xfId="26977" xr:uid="{00000000-0005-0000-0000-000075690000}"/>
    <cellStyle name="Normal 76 4 2 6" xfId="6861" xr:uid="{00000000-0005-0000-0000-0000DE1A0000}"/>
    <cellStyle name="Normal 76 4 2 6 3" xfId="21960" xr:uid="{00000000-0005-0000-0000-0000DC550000}"/>
    <cellStyle name="Normal 76 4 2 8" xfId="16947" xr:uid="{00000000-0005-0000-0000-000047420000}"/>
    <cellStyle name="Normal 76 4 3" xfId="2209" xr:uid="{00000000-0005-0000-0000-0000B1080000}"/>
    <cellStyle name="Normal 76 4 3 2" xfId="3898" xr:uid="{00000000-0005-0000-0000-00004B0F0000}"/>
    <cellStyle name="Normal 76 4 3 2 2" xfId="13971" xr:uid="{00000000-0005-0000-0000-0000A4360000}"/>
    <cellStyle name="Normal 76 4 3 2 2 3" xfId="29066" xr:uid="{00000000-0005-0000-0000-00009E710000}"/>
    <cellStyle name="Normal 76 4 3 2 3" xfId="8951" xr:uid="{00000000-0005-0000-0000-000008230000}"/>
    <cellStyle name="Normal 76 4 3 2 3 3" xfId="24049" xr:uid="{00000000-0005-0000-0000-0000055E0000}"/>
    <cellStyle name="Normal 76 4 3 2 5" xfId="19036" xr:uid="{00000000-0005-0000-0000-0000704A0000}"/>
    <cellStyle name="Normal 76 4 3 3" xfId="5590" xr:uid="{00000000-0005-0000-0000-0000E7150000}"/>
    <cellStyle name="Normal 76 4 3 3 2" xfId="15642" xr:uid="{00000000-0005-0000-0000-00002B3D0000}"/>
    <cellStyle name="Normal 76 4 3 3 2 3" xfId="30737" xr:uid="{00000000-0005-0000-0000-000025780000}"/>
    <cellStyle name="Normal 76 4 3 3 3" xfId="10622" xr:uid="{00000000-0005-0000-0000-00008F290000}"/>
    <cellStyle name="Normal 76 4 3 3 3 3" xfId="25720" xr:uid="{00000000-0005-0000-0000-00008C640000}"/>
    <cellStyle name="Normal 76 4 3 3 5" xfId="20707" xr:uid="{00000000-0005-0000-0000-0000F7500000}"/>
    <cellStyle name="Normal 76 4 3 4" xfId="12300" xr:uid="{00000000-0005-0000-0000-00001D300000}"/>
    <cellStyle name="Normal 76 4 3 4 3" xfId="27395" xr:uid="{00000000-0005-0000-0000-0000176B0000}"/>
    <cellStyle name="Normal 76 4 3 5" xfId="7279" xr:uid="{00000000-0005-0000-0000-0000801C0000}"/>
    <cellStyle name="Normal 76 4 3 5 3" xfId="22378" xr:uid="{00000000-0005-0000-0000-00007E570000}"/>
    <cellStyle name="Normal 76 4 3 7" xfId="17365" xr:uid="{00000000-0005-0000-0000-0000E9430000}"/>
    <cellStyle name="Normal 76 4 4" xfId="3061" xr:uid="{00000000-0005-0000-0000-0000060C0000}"/>
    <cellStyle name="Normal 76 4 4 2" xfId="13135" xr:uid="{00000000-0005-0000-0000-000060330000}"/>
    <cellStyle name="Normal 76 4 4 2 3" xfId="28230" xr:uid="{00000000-0005-0000-0000-00005A6E0000}"/>
    <cellStyle name="Normal 76 4 4 3" xfId="8115" xr:uid="{00000000-0005-0000-0000-0000C41F0000}"/>
    <cellStyle name="Normal 76 4 4 3 3" xfId="23213" xr:uid="{00000000-0005-0000-0000-0000C15A0000}"/>
    <cellStyle name="Normal 76 4 4 5" xfId="18200" xr:uid="{00000000-0005-0000-0000-00002C470000}"/>
    <cellStyle name="Normal 76 4 5" xfId="4754" xr:uid="{00000000-0005-0000-0000-0000A3120000}"/>
    <cellStyle name="Normal 76 4 5 2" xfId="14806" xr:uid="{00000000-0005-0000-0000-0000E7390000}"/>
    <cellStyle name="Normal 76 4 5 2 3" xfId="29901" xr:uid="{00000000-0005-0000-0000-0000E1740000}"/>
    <cellStyle name="Normal 76 4 5 3" xfId="9786" xr:uid="{00000000-0005-0000-0000-00004B260000}"/>
    <cellStyle name="Normal 76 4 5 3 3" xfId="24884" xr:uid="{00000000-0005-0000-0000-000048610000}"/>
    <cellStyle name="Normal 76 4 5 5" xfId="19871" xr:uid="{00000000-0005-0000-0000-0000B34D0000}"/>
    <cellStyle name="Normal 76 4 6" xfId="11464" xr:uid="{00000000-0005-0000-0000-0000D92C0000}"/>
    <cellStyle name="Normal 76 4 6 3" xfId="26559" xr:uid="{00000000-0005-0000-0000-0000D3670000}"/>
    <cellStyle name="Normal 76 4 7" xfId="6443" xr:uid="{00000000-0005-0000-0000-00003C190000}"/>
    <cellStyle name="Normal 76 4 7 3" xfId="21542" xr:uid="{00000000-0005-0000-0000-00003A540000}"/>
    <cellStyle name="Normal 76 4 9" xfId="16529" xr:uid="{00000000-0005-0000-0000-0000A5400000}"/>
    <cellStyle name="Normal 76 5" xfId="1578" xr:uid="{00000000-0005-0000-0000-00003A060000}"/>
    <cellStyle name="Normal 76 5 2" xfId="2419" xr:uid="{00000000-0005-0000-0000-000083090000}"/>
    <cellStyle name="Normal 76 5 2 2" xfId="4108" xr:uid="{00000000-0005-0000-0000-00001D100000}"/>
    <cellStyle name="Normal 76 5 2 2 2" xfId="14181" xr:uid="{00000000-0005-0000-0000-000076370000}"/>
    <cellStyle name="Normal 76 5 2 2 2 3" xfId="29276" xr:uid="{00000000-0005-0000-0000-000070720000}"/>
    <cellStyle name="Normal 76 5 2 2 3" xfId="9161" xr:uid="{00000000-0005-0000-0000-0000DA230000}"/>
    <cellStyle name="Normal 76 5 2 2 3 3" xfId="24259" xr:uid="{00000000-0005-0000-0000-0000D75E0000}"/>
    <cellStyle name="Normal 76 5 2 2 5" xfId="19246" xr:uid="{00000000-0005-0000-0000-0000424B0000}"/>
    <cellStyle name="Normal 76 5 2 3" xfId="5800" xr:uid="{00000000-0005-0000-0000-0000B9160000}"/>
    <cellStyle name="Normal 76 5 2 3 2" xfId="15852" xr:uid="{00000000-0005-0000-0000-0000FD3D0000}"/>
    <cellStyle name="Normal 76 5 2 3 2 3" xfId="30947" xr:uid="{00000000-0005-0000-0000-0000F7780000}"/>
    <cellStyle name="Normal 76 5 2 3 3" xfId="10832" xr:uid="{00000000-0005-0000-0000-0000612A0000}"/>
    <cellStyle name="Normal 76 5 2 3 3 3" xfId="25930" xr:uid="{00000000-0005-0000-0000-00005E650000}"/>
    <cellStyle name="Normal 76 5 2 3 5" xfId="20917" xr:uid="{00000000-0005-0000-0000-0000C9510000}"/>
    <cellStyle name="Normal 76 5 2 4" xfId="12510" xr:uid="{00000000-0005-0000-0000-0000EF300000}"/>
    <cellStyle name="Normal 76 5 2 4 3" xfId="27605" xr:uid="{00000000-0005-0000-0000-0000E96B0000}"/>
    <cellStyle name="Normal 76 5 2 5" xfId="7489" xr:uid="{00000000-0005-0000-0000-0000521D0000}"/>
    <cellStyle name="Normal 76 5 2 5 3" xfId="22588" xr:uid="{00000000-0005-0000-0000-000050580000}"/>
    <cellStyle name="Normal 76 5 2 7" xfId="17575" xr:uid="{00000000-0005-0000-0000-0000BB440000}"/>
    <cellStyle name="Normal 76 5 3" xfId="3271" xr:uid="{00000000-0005-0000-0000-0000D80C0000}"/>
    <cellStyle name="Normal 76 5 3 2" xfId="13345" xr:uid="{00000000-0005-0000-0000-000032340000}"/>
    <cellStyle name="Normal 76 5 3 2 3" xfId="28440" xr:uid="{00000000-0005-0000-0000-00002C6F0000}"/>
    <cellStyle name="Normal 76 5 3 3" xfId="8325" xr:uid="{00000000-0005-0000-0000-000096200000}"/>
    <cellStyle name="Normal 76 5 3 3 3" xfId="23423" xr:uid="{00000000-0005-0000-0000-0000935B0000}"/>
    <cellStyle name="Normal 76 5 3 5" xfId="18410" xr:uid="{00000000-0005-0000-0000-0000FE470000}"/>
    <cellStyle name="Normal 76 5 4" xfId="4964" xr:uid="{00000000-0005-0000-0000-000075130000}"/>
    <cellStyle name="Normal 76 5 4 2" xfId="15016" xr:uid="{00000000-0005-0000-0000-0000B93A0000}"/>
    <cellStyle name="Normal 76 5 4 2 3" xfId="30111" xr:uid="{00000000-0005-0000-0000-0000B3750000}"/>
    <cellStyle name="Normal 76 5 4 3" xfId="9996" xr:uid="{00000000-0005-0000-0000-00001D270000}"/>
    <cellStyle name="Normal 76 5 4 3 3" xfId="25094" xr:uid="{00000000-0005-0000-0000-00001A620000}"/>
    <cellStyle name="Normal 76 5 4 5" xfId="20081" xr:uid="{00000000-0005-0000-0000-0000854E0000}"/>
    <cellStyle name="Normal 76 5 5" xfId="11674" xr:uid="{00000000-0005-0000-0000-0000AB2D0000}"/>
    <cellStyle name="Normal 76 5 5 3" xfId="26769" xr:uid="{00000000-0005-0000-0000-0000A5680000}"/>
    <cellStyle name="Normal 76 5 6" xfId="6653" xr:uid="{00000000-0005-0000-0000-00000E1A0000}"/>
    <cellStyle name="Normal 76 5 6 3" xfId="21752" xr:uid="{00000000-0005-0000-0000-00000C550000}"/>
    <cellStyle name="Normal 76 5 8" xfId="16739" xr:uid="{00000000-0005-0000-0000-000077410000}"/>
    <cellStyle name="Normal 76 6" xfId="1999" xr:uid="{00000000-0005-0000-0000-0000DF070000}"/>
    <cellStyle name="Normal 76 6 2" xfId="3690" xr:uid="{00000000-0005-0000-0000-00007B0E0000}"/>
    <cellStyle name="Normal 76 6 2 2" xfId="13763" xr:uid="{00000000-0005-0000-0000-0000D4350000}"/>
    <cellStyle name="Normal 76 6 2 2 3" xfId="28858" xr:uid="{00000000-0005-0000-0000-0000CE700000}"/>
    <cellStyle name="Normal 76 6 2 3" xfId="8743" xr:uid="{00000000-0005-0000-0000-000038220000}"/>
    <cellStyle name="Normal 76 6 2 3 3" xfId="23841" xr:uid="{00000000-0005-0000-0000-0000355D0000}"/>
    <cellStyle name="Normal 76 6 2 5" xfId="18828" xr:uid="{00000000-0005-0000-0000-0000A0490000}"/>
    <cellStyle name="Normal 76 6 3" xfId="5382" xr:uid="{00000000-0005-0000-0000-000017150000}"/>
    <cellStyle name="Normal 76 6 3 2" xfId="15434" xr:uid="{00000000-0005-0000-0000-00005B3C0000}"/>
    <cellStyle name="Normal 76 6 3 2 3" xfId="30529" xr:uid="{00000000-0005-0000-0000-000055770000}"/>
    <cellStyle name="Normal 76 6 3 3" xfId="10414" xr:uid="{00000000-0005-0000-0000-0000BF280000}"/>
    <cellStyle name="Normal 76 6 3 3 3" xfId="25512" xr:uid="{00000000-0005-0000-0000-0000BC630000}"/>
    <cellStyle name="Normal 76 6 3 5" xfId="20499" xr:uid="{00000000-0005-0000-0000-000027500000}"/>
    <cellStyle name="Normal 76 6 4" xfId="12092" xr:uid="{00000000-0005-0000-0000-00004D2F0000}"/>
    <cellStyle name="Normal 76 6 4 3" xfId="27187" xr:uid="{00000000-0005-0000-0000-0000476A0000}"/>
    <cellStyle name="Normal 76 6 5" xfId="7071" xr:uid="{00000000-0005-0000-0000-0000B01B0000}"/>
    <cellStyle name="Normal 76 6 5 3" xfId="22170" xr:uid="{00000000-0005-0000-0000-0000AE560000}"/>
    <cellStyle name="Normal 76 6 7" xfId="17157" xr:uid="{00000000-0005-0000-0000-000019430000}"/>
    <cellStyle name="Normal 76 7" xfId="2850" xr:uid="{00000000-0005-0000-0000-0000330B0000}"/>
    <cellStyle name="Normal 76 7 2" xfId="12927" xr:uid="{00000000-0005-0000-0000-000090320000}"/>
    <cellStyle name="Normal 76 7 2 3" xfId="28022" xr:uid="{00000000-0005-0000-0000-00008A6D0000}"/>
    <cellStyle name="Normal 76 7 3" xfId="7907" xr:uid="{00000000-0005-0000-0000-0000F41E0000}"/>
    <cellStyle name="Normal 76 7 3 3" xfId="23005" xr:uid="{00000000-0005-0000-0000-0000F1590000}"/>
    <cellStyle name="Normal 76 7 5" xfId="17992" xr:uid="{00000000-0005-0000-0000-00005C460000}"/>
    <cellStyle name="Normal 76 8" xfId="4544" xr:uid="{00000000-0005-0000-0000-0000D1110000}"/>
    <cellStyle name="Normal 76 8 2" xfId="14598" xr:uid="{00000000-0005-0000-0000-000017390000}"/>
    <cellStyle name="Normal 76 8 2 3" xfId="29693" xr:uid="{00000000-0005-0000-0000-000011740000}"/>
    <cellStyle name="Normal 76 8 3" xfId="9578" xr:uid="{00000000-0005-0000-0000-00007B250000}"/>
    <cellStyle name="Normal 76 8 3 3" xfId="24676" xr:uid="{00000000-0005-0000-0000-000078600000}"/>
    <cellStyle name="Normal 76 8 5" xfId="19663" xr:uid="{00000000-0005-0000-0000-0000E34C0000}"/>
    <cellStyle name="Normal 76 9" xfId="11254" xr:uid="{00000000-0005-0000-0000-0000072C0000}"/>
    <cellStyle name="Normal 76 9 3" xfId="26351" xr:uid="{00000000-0005-0000-0000-000003670000}"/>
    <cellStyle name="Normal 77" xfId="558" xr:uid="{00000000-0005-0000-0000-00003B020000}"/>
    <cellStyle name="Normal 78" xfId="361" xr:uid="{00000000-0005-0000-0000-000073010000}"/>
    <cellStyle name="Normal 78 10" xfId="6182" xr:uid="{00000000-0005-0000-0000-000037180000}"/>
    <cellStyle name="Normal 78 10 3" xfId="21285" xr:uid="{00000000-0005-0000-0000-000039530000}"/>
    <cellStyle name="Normal 78 12" xfId="16270" xr:uid="{00000000-0005-0000-0000-0000A23F0000}"/>
    <cellStyle name="Normal 78 2" xfId="1148" xr:uid="{00000000-0005-0000-0000-00008C040000}"/>
    <cellStyle name="Normal 78 2 11" xfId="16324" xr:uid="{00000000-0005-0000-0000-0000D83F0000}"/>
    <cellStyle name="Normal 78 2 2" xfId="1257" xr:uid="{00000000-0005-0000-0000-0000F9040000}"/>
    <cellStyle name="Normal 78 2 2 10" xfId="16428" xr:uid="{00000000-0005-0000-0000-000040400000}"/>
    <cellStyle name="Normal 78 2 2 2" xfId="1474" xr:uid="{00000000-0005-0000-0000-0000D2050000}"/>
    <cellStyle name="Normal 78 2 2 2 2" xfId="1895" xr:uid="{00000000-0005-0000-0000-000077070000}"/>
    <cellStyle name="Normal 78 2 2 2 2 2" xfId="2734" xr:uid="{00000000-0005-0000-0000-0000BE0A0000}"/>
    <cellStyle name="Normal 78 2 2 2 2 2 2" xfId="4423" xr:uid="{00000000-0005-0000-0000-000058110000}"/>
    <cellStyle name="Normal 78 2 2 2 2 2 2 2" xfId="14496" xr:uid="{00000000-0005-0000-0000-0000B1380000}"/>
    <cellStyle name="Normal 78 2 2 2 2 2 2 2 3" xfId="29591" xr:uid="{00000000-0005-0000-0000-0000AB730000}"/>
    <cellStyle name="Normal 78 2 2 2 2 2 2 3" xfId="9476" xr:uid="{00000000-0005-0000-0000-000015250000}"/>
    <cellStyle name="Normal 78 2 2 2 2 2 2 3 3" xfId="24574" xr:uid="{00000000-0005-0000-0000-000012600000}"/>
    <cellStyle name="Normal 78 2 2 2 2 2 2 5" xfId="19561" xr:uid="{00000000-0005-0000-0000-00007D4C0000}"/>
    <cellStyle name="Normal 78 2 2 2 2 2 3" xfId="6115" xr:uid="{00000000-0005-0000-0000-0000F4170000}"/>
    <cellStyle name="Normal 78 2 2 2 2 2 3 2" xfId="16167" xr:uid="{00000000-0005-0000-0000-0000383F0000}"/>
    <cellStyle name="Normal 78 2 2 2 2 2 3 2 3" xfId="31262" xr:uid="{00000000-0005-0000-0000-0000327A0000}"/>
    <cellStyle name="Normal 78 2 2 2 2 2 3 3" xfId="11147" xr:uid="{00000000-0005-0000-0000-00009C2B0000}"/>
    <cellStyle name="Normal 78 2 2 2 2 2 3 3 3" xfId="26245" xr:uid="{00000000-0005-0000-0000-000099660000}"/>
    <cellStyle name="Normal 78 2 2 2 2 2 3 5" xfId="21232" xr:uid="{00000000-0005-0000-0000-000004530000}"/>
    <cellStyle name="Normal 78 2 2 2 2 2 4" xfId="12825" xr:uid="{00000000-0005-0000-0000-00002A320000}"/>
    <cellStyle name="Normal 78 2 2 2 2 2 4 3" xfId="27920" xr:uid="{00000000-0005-0000-0000-0000246D0000}"/>
    <cellStyle name="Normal 78 2 2 2 2 2 5" xfId="7804" xr:uid="{00000000-0005-0000-0000-00008D1E0000}"/>
    <cellStyle name="Normal 78 2 2 2 2 2 5 3" xfId="22903" xr:uid="{00000000-0005-0000-0000-00008B590000}"/>
    <cellStyle name="Normal 78 2 2 2 2 2 7" xfId="17890" xr:uid="{00000000-0005-0000-0000-0000F6450000}"/>
    <cellStyle name="Normal 78 2 2 2 2 3" xfId="3586" xr:uid="{00000000-0005-0000-0000-0000130E0000}"/>
    <cellStyle name="Normal 78 2 2 2 2 3 2" xfId="13660" xr:uid="{00000000-0005-0000-0000-00006D350000}"/>
    <cellStyle name="Normal 78 2 2 2 2 3 2 3" xfId="28755" xr:uid="{00000000-0005-0000-0000-000067700000}"/>
    <cellStyle name="Normal 78 2 2 2 2 3 3" xfId="8640" xr:uid="{00000000-0005-0000-0000-0000D1210000}"/>
    <cellStyle name="Normal 78 2 2 2 2 3 3 3" xfId="23738" xr:uid="{00000000-0005-0000-0000-0000CE5C0000}"/>
    <cellStyle name="Normal 78 2 2 2 2 3 5" xfId="18725" xr:uid="{00000000-0005-0000-0000-000039490000}"/>
    <cellStyle name="Normal 78 2 2 2 2 4" xfId="5279" xr:uid="{00000000-0005-0000-0000-0000B0140000}"/>
    <cellStyle name="Normal 78 2 2 2 2 4 2" xfId="15331" xr:uid="{00000000-0005-0000-0000-0000F43B0000}"/>
    <cellStyle name="Normal 78 2 2 2 2 4 2 3" xfId="30426" xr:uid="{00000000-0005-0000-0000-0000EE760000}"/>
    <cellStyle name="Normal 78 2 2 2 2 4 3" xfId="10311" xr:uid="{00000000-0005-0000-0000-000058280000}"/>
    <cellStyle name="Normal 78 2 2 2 2 4 3 3" xfId="25409" xr:uid="{00000000-0005-0000-0000-000055630000}"/>
    <cellStyle name="Normal 78 2 2 2 2 4 5" xfId="20396" xr:uid="{00000000-0005-0000-0000-0000C04F0000}"/>
    <cellStyle name="Normal 78 2 2 2 2 5" xfId="11989" xr:uid="{00000000-0005-0000-0000-0000E62E0000}"/>
    <cellStyle name="Normal 78 2 2 2 2 5 3" xfId="27084" xr:uid="{00000000-0005-0000-0000-0000E0690000}"/>
    <cellStyle name="Normal 78 2 2 2 2 6" xfId="6968" xr:uid="{00000000-0005-0000-0000-0000491B0000}"/>
    <cellStyle name="Normal 78 2 2 2 2 6 3" xfId="22067" xr:uid="{00000000-0005-0000-0000-000047560000}"/>
    <cellStyle name="Normal 78 2 2 2 2 8" xfId="17054" xr:uid="{00000000-0005-0000-0000-0000B2420000}"/>
    <cellStyle name="Normal 78 2 2 2 3" xfId="2316" xr:uid="{00000000-0005-0000-0000-00001C090000}"/>
    <cellStyle name="Normal 78 2 2 2 3 2" xfId="4005" xr:uid="{00000000-0005-0000-0000-0000B60F0000}"/>
    <cellStyle name="Normal 78 2 2 2 3 2 2" xfId="14078" xr:uid="{00000000-0005-0000-0000-00000F370000}"/>
    <cellStyle name="Normal 78 2 2 2 3 2 2 3" xfId="29173" xr:uid="{00000000-0005-0000-0000-000009720000}"/>
    <cellStyle name="Normal 78 2 2 2 3 2 3" xfId="9058" xr:uid="{00000000-0005-0000-0000-000073230000}"/>
    <cellStyle name="Normal 78 2 2 2 3 2 3 3" xfId="24156" xr:uid="{00000000-0005-0000-0000-0000705E0000}"/>
    <cellStyle name="Normal 78 2 2 2 3 2 5" xfId="19143" xr:uid="{00000000-0005-0000-0000-0000DB4A0000}"/>
    <cellStyle name="Normal 78 2 2 2 3 3" xfId="5697" xr:uid="{00000000-0005-0000-0000-000052160000}"/>
    <cellStyle name="Normal 78 2 2 2 3 3 2" xfId="15749" xr:uid="{00000000-0005-0000-0000-0000963D0000}"/>
    <cellStyle name="Normal 78 2 2 2 3 3 2 3" xfId="30844" xr:uid="{00000000-0005-0000-0000-000090780000}"/>
    <cellStyle name="Normal 78 2 2 2 3 3 3" xfId="10729" xr:uid="{00000000-0005-0000-0000-0000FA290000}"/>
    <cellStyle name="Normal 78 2 2 2 3 3 3 3" xfId="25827" xr:uid="{00000000-0005-0000-0000-0000F7640000}"/>
    <cellStyle name="Normal 78 2 2 2 3 3 5" xfId="20814" xr:uid="{00000000-0005-0000-0000-000062510000}"/>
    <cellStyle name="Normal 78 2 2 2 3 4" xfId="12407" xr:uid="{00000000-0005-0000-0000-000088300000}"/>
    <cellStyle name="Normal 78 2 2 2 3 4 3" xfId="27502" xr:uid="{00000000-0005-0000-0000-0000826B0000}"/>
    <cellStyle name="Normal 78 2 2 2 3 5" xfId="7386" xr:uid="{00000000-0005-0000-0000-0000EB1C0000}"/>
    <cellStyle name="Normal 78 2 2 2 3 5 3" xfId="22485" xr:uid="{00000000-0005-0000-0000-0000E9570000}"/>
    <cellStyle name="Normal 78 2 2 2 3 7" xfId="17472" xr:uid="{00000000-0005-0000-0000-000054440000}"/>
    <cellStyle name="Normal 78 2 2 2 4" xfId="3168" xr:uid="{00000000-0005-0000-0000-0000710C0000}"/>
    <cellStyle name="Normal 78 2 2 2 4 2" xfId="13242" xr:uid="{00000000-0005-0000-0000-0000CB330000}"/>
    <cellStyle name="Normal 78 2 2 2 4 2 3" xfId="28337" xr:uid="{00000000-0005-0000-0000-0000C56E0000}"/>
    <cellStyle name="Normal 78 2 2 2 4 3" xfId="8222" xr:uid="{00000000-0005-0000-0000-00002F200000}"/>
    <cellStyle name="Normal 78 2 2 2 4 3 3" xfId="23320" xr:uid="{00000000-0005-0000-0000-00002C5B0000}"/>
    <cellStyle name="Normal 78 2 2 2 4 5" xfId="18307" xr:uid="{00000000-0005-0000-0000-000097470000}"/>
    <cellStyle name="Normal 78 2 2 2 5" xfId="4861" xr:uid="{00000000-0005-0000-0000-00000E130000}"/>
    <cellStyle name="Normal 78 2 2 2 5 2" xfId="14913" xr:uid="{00000000-0005-0000-0000-0000523A0000}"/>
    <cellStyle name="Normal 78 2 2 2 5 2 3" xfId="30008" xr:uid="{00000000-0005-0000-0000-00004C750000}"/>
    <cellStyle name="Normal 78 2 2 2 5 3" xfId="9893" xr:uid="{00000000-0005-0000-0000-0000B6260000}"/>
    <cellStyle name="Normal 78 2 2 2 5 3 3" xfId="24991" xr:uid="{00000000-0005-0000-0000-0000B3610000}"/>
    <cellStyle name="Normal 78 2 2 2 5 5" xfId="19978" xr:uid="{00000000-0005-0000-0000-00001E4E0000}"/>
    <cellStyle name="Normal 78 2 2 2 6" xfId="11571" xr:uid="{00000000-0005-0000-0000-0000442D0000}"/>
    <cellStyle name="Normal 78 2 2 2 6 3" xfId="26666" xr:uid="{00000000-0005-0000-0000-00003E680000}"/>
    <cellStyle name="Normal 78 2 2 2 7" xfId="6550" xr:uid="{00000000-0005-0000-0000-0000A7190000}"/>
    <cellStyle name="Normal 78 2 2 2 7 3" xfId="21649" xr:uid="{00000000-0005-0000-0000-0000A5540000}"/>
    <cellStyle name="Normal 78 2 2 2 9" xfId="16636" xr:uid="{00000000-0005-0000-0000-000010410000}"/>
    <cellStyle name="Normal 78 2 2 3" xfId="1687" xr:uid="{00000000-0005-0000-0000-0000A7060000}"/>
    <cellStyle name="Normal 78 2 2 3 2" xfId="2526" xr:uid="{00000000-0005-0000-0000-0000EE090000}"/>
    <cellStyle name="Normal 78 2 2 3 2 2" xfId="4215" xr:uid="{00000000-0005-0000-0000-000088100000}"/>
    <cellStyle name="Normal 78 2 2 3 2 2 2" xfId="14288" xr:uid="{00000000-0005-0000-0000-0000E1370000}"/>
    <cellStyle name="Normal 78 2 2 3 2 2 2 3" xfId="29383" xr:uid="{00000000-0005-0000-0000-0000DB720000}"/>
    <cellStyle name="Normal 78 2 2 3 2 2 3" xfId="9268" xr:uid="{00000000-0005-0000-0000-000045240000}"/>
    <cellStyle name="Normal 78 2 2 3 2 2 3 3" xfId="24366" xr:uid="{00000000-0005-0000-0000-0000425F0000}"/>
    <cellStyle name="Normal 78 2 2 3 2 2 5" xfId="19353" xr:uid="{00000000-0005-0000-0000-0000AD4B0000}"/>
    <cellStyle name="Normal 78 2 2 3 2 3" xfId="5907" xr:uid="{00000000-0005-0000-0000-000024170000}"/>
    <cellStyle name="Normal 78 2 2 3 2 3 2" xfId="15959" xr:uid="{00000000-0005-0000-0000-0000683E0000}"/>
    <cellStyle name="Normal 78 2 2 3 2 3 2 3" xfId="31054" xr:uid="{00000000-0005-0000-0000-000062790000}"/>
    <cellStyle name="Normal 78 2 2 3 2 3 3" xfId="10939" xr:uid="{00000000-0005-0000-0000-0000CC2A0000}"/>
    <cellStyle name="Normal 78 2 2 3 2 3 3 3" xfId="26037" xr:uid="{00000000-0005-0000-0000-0000C9650000}"/>
    <cellStyle name="Normal 78 2 2 3 2 3 5" xfId="21024" xr:uid="{00000000-0005-0000-0000-000034520000}"/>
    <cellStyle name="Normal 78 2 2 3 2 4" xfId="12617" xr:uid="{00000000-0005-0000-0000-00005A310000}"/>
    <cellStyle name="Normal 78 2 2 3 2 4 3" xfId="27712" xr:uid="{00000000-0005-0000-0000-0000546C0000}"/>
    <cellStyle name="Normal 78 2 2 3 2 5" xfId="7596" xr:uid="{00000000-0005-0000-0000-0000BD1D0000}"/>
    <cellStyle name="Normal 78 2 2 3 2 5 3" xfId="22695" xr:uid="{00000000-0005-0000-0000-0000BB580000}"/>
    <cellStyle name="Normal 78 2 2 3 2 7" xfId="17682" xr:uid="{00000000-0005-0000-0000-000026450000}"/>
    <cellStyle name="Normal 78 2 2 3 3" xfId="3378" xr:uid="{00000000-0005-0000-0000-0000430D0000}"/>
    <cellStyle name="Normal 78 2 2 3 3 2" xfId="13452" xr:uid="{00000000-0005-0000-0000-00009D340000}"/>
    <cellStyle name="Normal 78 2 2 3 3 2 3" xfId="28547" xr:uid="{00000000-0005-0000-0000-0000976F0000}"/>
    <cellStyle name="Normal 78 2 2 3 3 3" xfId="8432" xr:uid="{00000000-0005-0000-0000-000001210000}"/>
    <cellStyle name="Normal 78 2 2 3 3 3 3" xfId="23530" xr:uid="{00000000-0005-0000-0000-0000FE5B0000}"/>
    <cellStyle name="Normal 78 2 2 3 3 5" xfId="18517" xr:uid="{00000000-0005-0000-0000-000069480000}"/>
    <cellStyle name="Normal 78 2 2 3 4" xfId="5071" xr:uid="{00000000-0005-0000-0000-0000E0130000}"/>
    <cellStyle name="Normal 78 2 2 3 4 2" xfId="15123" xr:uid="{00000000-0005-0000-0000-0000243B0000}"/>
    <cellStyle name="Normal 78 2 2 3 4 2 3" xfId="30218" xr:uid="{00000000-0005-0000-0000-00001E760000}"/>
    <cellStyle name="Normal 78 2 2 3 4 3" xfId="10103" xr:uid="{00000000-0005-0000-0000-000088270000}"/>
    <cellStyle name="Normal 78 2 2 3 4 3 3" xfId="25201" xr:uid="{00000000-0005-0000-0000-000085620000}"/>
    <cellStyle name="Normal 78 2 2 3 4 5" xfId="20188" xr:uid="{00000000-0005-0000-0000-0000F04E0000}"/>
    <cellStyle name="Normal 78 2 2 3 5" xfId="11781" xr:uid="{00000000-0005-0000-0000-0000162E0000}"/>
    <cellStyle name="Normal 78 2 2 3 5 3" xfId="26876" xr:uid="{00000000-0005-0000-0000-000010690000}"/>
    <cellStyle name="Normal 78 2 2 3 6" xfId="6760" xr:uid="{00000000-0005-0000-0000-0000791A0000}"/>
    <cellStyle name="Normal 78 2 2 3 6 3" xfId="21859" xr:uid="{00000000-0005-0000-0000-000077550000}"/>
    <cellStyle name="Normal 78 2 2 3 8" xfId="16846" xr:uid="{00000000-0005-0000-0000-0000E2410000}"/>
    <cellStyle name="Normal 78 2 2 4" xfId="2108" xr:uid="{00000000-0005-0000-0000-00004C080000}"/>
    <cellStyle name="Normal 78 2 2 4 2" xfId="3797" xr:uid="{00000000-0005-0000-0000-0000E60E0000}"/>
    <cellStyle name="Normal 78 2 2 4 2 2" xfId="13870" xr:uid="{00000000-0005-0000-0000-00003F360000}"/>
    <cellStyle name="Normal 78 2 2 4 2 2 3" xfId="28965" xr:uid="{00000000-0005-0000-0000-000039710000}"/>
    <cellStyle name="Normal 78 2 2 4 2 3" xfId="8850" xr:uid="{00000000-0005-0000-0000-0000A3220000}"/>
    <cellStyle name="Normal 78 2 2 4 2 3 3" xfId="23948" xr:uid="{00000000-0005-0000-0000-0000A05D0000}"/>
    <cellStyle name="Normal 78 2 2 4 2 5" xfId="18935" xr:uid="{00000000-0005-0000-0000-00000B4A0000}"/>
    <cellStyle name="Normal 78 2 2 4 3" xfId="5489" xr:uid="{00000000-0005-0000-0000-000082150000}"/>
    <cellStyle name="Normal 78 2 2 4 3 2" xfId="15541" xr:uid="{00000000-0005-0000-0000-0000C63C0000}"/>
    <cellStyle name="Normal 78 2 2 4 3 2 3" xfId="30636" xr:uid="{00000000-0005-0000-0000-0000C0770000}"/>
    <cellStyle name="Normal 78 2 2 4 3 3" xfId="10521" xr:uid="{00000000-0005-0000-0000-00002A290000}"/>
    <cellStyle name="Normal 78 2 2 4 3 3 3" xfId="25619" xr:uid="{00000000-0005-0000-0000-000027640000}"/>
    <cellStyle name="Normal 78 2 2 4 3 5" xfId="20606" xr:uid="{00000000-0005-0000-0000-000092500000}"/>
    <cellStyle name="Normal 78 2 2 4 4" xfId="12199" xr:uid="{00000000-0005-0000-0000-0000B82F0000}"/>
    <cellStyle name="Normal 78 2 2 4 4 3" xfId="27294" xr:uid="{00000000-0005-0000-0000-0000B26A0000}"/>
    <cellStyle name="Normal 78 2 2 4 5" xfId="7178" xr:uid="{00000000-0005-0000-0000-00001B1C0000}"/>
    <cellStyle name="Normal 78 2 2 4 5 3" xfId="22277" xr:uid="{00000000-0005-0000-0000-000019570000}"/>
    <cellStyle name="Normal 78 2 2 4 7" xfId="17264" xr:uid="{00000000-0005-0000-0000-000084430000}"/>
    <cellStyle name="Normal 78 2 2 5" xfId="2960" xr:uid="{00000000-0005-0000-0000-0000A10B0000}"/>
    <cellStyle name="Normal 78 2 2 5 2" xfId="13034" xr:uid="{00000000-0005-0000-0000-0000FB320000}"/>
    <cellStyle name="Normal 78 2 2 5 2 3" xfId="28129" xr:uid="{00000000-0005-0000-0000-0000F56D0000}"/>
    <cellStyle name="Normal 78 2 2 5 3" xfId="8014" xr:uid="{00000000-0005-0000-0000-00005F1F0000}"/>
    <cellStyle name="Normal 78 2 2 5 3 3" xfId="23112" xr:uid="{00000000-0005-0000-0000-00005C5A0000}"/>
    <cellStyle name="Normal 78 2 2 5 5" xfId="18099" xr:uid="{00000000-0005-0000-0000-0000C7460000}"/>
    <cellStyle name="Normal 78 2 2 6" xfId="4653" xr:uid="{00000000-0005-0000-0000-00003E120000}"/>
    <cellStyle name="Normal 78 2 2 6 2" xfId="14705" xr:uid="{00000000-0005-0000-0000-000082390000}"/>
    <cellStyle name="Normal 78 2 2 6 2 3" xfId="29800" xr:uid="{00000000-0005-0000-0000-00007C740000}"/>
    <cellStyle name="Normal 78 2 2 6 3" xfId="9685" xr:uid="{00000000-0005-0000-0000-0000E6250000}"/>
    <cellStyle name="Normal 78 2 2 6 3 3" xfId="24783" xr:uid="{00000000-0005-0000-0000-0000E3600000}"/>
    <cellStyle name="Normal 78 2 2 6 5" xfId="19770" xr:uid="{00000000-0005-0000-0000-00004E4D0000}"/>
    <cellStyle name="Normal 78 2 2 7" xfId="11363" xr:uid="{00000000-0005-0000-0000-0000742C0000}"/>
    <cellStyle name="Normal 78 2 2 7 3" xfId="26458" xr:uid="{00000000-0005-0000-0000-00006E670000}"/>
    <cellStyle name="Normal 78 2 2 8" xfId="6342" xr:uid="{00000000-0005-0000-0000-0000D7180000}"/>
    <cellStyle name="Normal 78 2 2 8 3" xfId="21441" xr:uid="{00000000-0005-0000-0000-0000D5530000}"/>
    <cellStyle name="Normal 78 2 3" xfId="1370" xr:uid="{00000000-0005-0000-0000-00006A050000}"/>
    <cellStyle name="Normal 78 2 3 2" xfId="1791" xr:uid="{00000000-0005-0000-0000-00000F070000}"/>
    <cellStyle name="Normal 78 2 3 2 2" xfId="2630" xr:uid="{00000000-0005-0000-0000-0000560A0000}"/>
    <cellStyle name="Normal 78 2 3 2 2 2" xfId="4319" xr:uid="{00000000-0005-0000-0000-0000F0100000}"/>
    <cellStyle name="Normal 78 2 3 2 2 2 2" xfId="14392" xr:uid="{00000000-0005-0000-0000-000049380000}"/>
    <cellStyle name="Normal 78 2 3 2 2 2 2 3" xfId="29487" xr:uid="{00000000-0005-0000-0000-000043730000}"/>
    <cellStyle name="Normal 78 2 3 2 2 2 3" xfId="9372" xr:uid="{00000000-0005-0000-0000-0000AD240000}"/>
    <cellStyle name="Normal 78 2 3 2 2 2 3 3" xfId="24470" xr:uid="{00000000-0005-0000-0000-0000AA5F0000}"/>
    <cellStyle name="Normal 78 2 3 2 2 2 5" xfId="19457" xr:uid="{00000000-0005-0000-0000-0000154C0000}"/>
    <cellStyle name="Normal 78 2 3 2 2 3" xfId="6011" xr:uid="{00000000-0005-0000-0000-00008C170000}"/>
    <cellStyle name="Normal 78 2 3 2 2 3 2" xfId="16063" xr:uid="{00000000-0005-0000-0000-0000D03E0000}"/>
    <cellStyle name="Normal 78 2 3 2 2 3 2 3" xfId="31158" xr:uid="{00000000-0005-0000-0000-0000CA790000}"/>
    <cellStyle name="Normal 78 2 3 2 2 3 3" xfId="11043" xr:uid="{00000000-0005-0000-0000-0000342B0000}"/>
    <cellStyle name="Normal 78 2 3 2 2 3 3 3" xfId="26141" xr:uid="{00000000-0005-0000-0000-000031660000}"/>
    <cellStyle name="Normal 78 2 3 2 2 3 5" xfId="21128" xr:uid="{00000000-0005-0000-0000-00009C520000}"/>
    <cellStyle name="Normal 78 2 3 2 2 4" xfId="12721" xr:uid="{00000000-0005-0000-0000-0000C2310000}"/>
    <cellStyle name="Normal 78 2 3 2 2 4 3" xfId="27816" xr:uid="{00000000-0005-0000-0000-0000BC6C0000}"/>
    <cellStyle name="Normal 78 2 3 2 2 5" xfId="7700" xr:uid="{00000000-0005-0000-0000-0000251E0000}"/>
    <cellStyle name="Normal 78 2 3 2 2 5 3" xfId="22799" xr:uid="{00000000-0005-0000-0000-000023590000}"/>
    <cellStyle name="Normal 78 2 3 2 2 7" xfId="17786" xr:uid="{00000000-0005-0000-0000-00008E450000}"/>
    <cellStyle name="Normal 78 2 3 2 3" xfId="3482" xr:uid="{00000000-0005-0000-0000-0000AB0D0000}"/>
    <cellStyle name="Normal 78 2 3 2 3 2" xfId="13556" xr:uid="{00000000-0005-0000-0000-000005350000}"/>
    <cellStyle name="Normal 78 2 3 2 3 2 3" xfId="28651" xr:uid="{00000000-0005-0000-0000-0000FF6F0000}"/>
    <cellStyle name="Normal 78 2 3 2 3 3" xfId="8536" xr:uid="{00000000-0005-0000-0000-000069210000}"/>
    <cellStyle name="Normal 78 2 3 2 3 3 3" xfId="23634" xr:uid="{00000000-0005-0000-0000-0000665C0000}"/>
    <cellStyle name="Normal 78 2 3 2 3 5" xfId="18621" xr:uid="{00000000-0005-0000-0000-0000D1480000}"/>
    <cellStyle name="Normal 78 2 3 2 4" xfId="5175" xr:uid="{00000000-0005-0000-0000-000048140000}"/>
    <cellStyle name="Normal 78 2 3 2 4 2" xfId="15227" xr:uid="{00000000-0005-0000-0000-00008C3B0000}"/>
    <cellStyle name="Normal 78 2 3 2 4 2 3" xfId="30322" xr:uid="{00000000-0005-0000-0000-000086760000}"/>
    <cellStyle name="Normal 78 2 3 2 4 3" xfId="10207" xr:uid="{00000000-0005-0000-0000-0000F0270000}"/>
    <cellStyle name="Normal 78 2 3 2 4 3 3" xfId="25305" xr:uid="{00000000-0005-0000-0000-0000ED620000}"/>
    <cellStyle name="Normal 78 2 3 2 4 5" xfId="20292" xr:uid="{00000000-0005-0000-0000-0000584F0000}"/>
    <cellStyle name="Normal 78 2 3 2 5" xfId="11885" xr:uid="{00000000-0005-0000-0000-00007E2E0000}"/>
    <cellStyle name="Normal 78 2 3 2 5 3" xfId="26980" xr:uid="{00000000-0005-0000-0000-000078690000}"/>
    <cellStyle name="Normal 78 2 3 2 6" xfId="6864" xr:uid="{00000000-0005-0000-0000-0000E11A0000}"/>
    <cellStyle name="Normal 78 2 3 2 6 3" xfId="21963" xr:uid="{00000000-0005-0000-0000-0000DF550000}"/>
    <cellStyle name="Normal 78 2 3 2 8" xfId="16950" xr:uid="{00000000-0005-0000-0000-00004A420000}"/>
    <cellStyle name="Normal 78 2 3 3" xfId="2212" xr:uid="{00000000-0005-0000-0000-0000B4080000}"/>
    <cellStyle name="Normal 78 2 3 3 2" xfId="3901" xr:uid="{00000000-0005-0000-0000-00004E0F0000}"/>
    <cellStyle name="Normal 78 2 3 3 2 2" xfId="13974" xr:uid="{00000000-0005-0000-0000-0000A7360000}"/>
    <cellStyle name="Normal 78 2 3 3 2 2 3" xfId="29069" xr:uid="{00000000-0005-0000-0000-0000A1710000}"/>
    <cellStyle name="Normal 78 2 3 3 2 3" xfId="8954" xr:uid="{00000000-0005-0000-0000-00000B230000}"/>
    <cellStyle name="Normal 78 2 3 3 2 3 3" xfId="24052" xr:uid="{00000000-0005-0000-0000-0000085E0000}"/>
    <cellStyle name="Normal 78 2 3 3 2 5" xfId="19039" xr:uid="{00000000-0005-0000-0000-0000734A0000}"/>
    <cellStyle name="Normal 78 2 3 3 3" xfId="5593" xr:uid="{00000000-0005-0000-0000-0000EA150000}"/>
    <cellStyle name="Normal 78 2 3 3 3 2" xfId="15645" xr:uid="{00000000-0005-0000-0000-00002E3D0000}"/>
    <cellStyle name="Normal 78 2 3 3 3 2 3" xfId="30740" xr:uid="{00000000-0005-0000-0000-000028780000}"/>
    <cellStyle name="Normal 78 2 3 3 3 3" xfId="10625" xr:uid="{00000000-0005-0000-0000-000092290000}"/>
    <cellStyle name="Normal 78 2 3 3 3 3 3" xfId="25723" xr:uid="{00000000-0005-0000-0000-00008F640000}"/>
    <cellStyle name="Normal 78 2 3 3 3 5" xfId="20710" xr:uid="{00000000-0005-0000-0000-0000FA500000}"/>
    <cellStyle name="Normal 78 2 3 3 4" xfId="12303" xr:uid="{00000000-0005-0000-0000-000020300000}"/>
    <cellStyle name="Normal 78 2 3 3 4 3" xfId="27398" xr:uid="{00000000-0005-0000-0000-00001A6B0000}"/>
    <cellStyle name="Normal 78 2 3 3 5" xfId="7282" xr:uid="{00000000-0005-0000-0000-0000831C0000}"/>
    <cellStyle name="Normal 78 2 3 3 5 3" xfId="22381" xr:uid="{00000000-0005-0000-0000-000081570000}"/>
    <cellStyle name="Normal 78 2 3 3 7" xfId="17368" xr:uid="{00000000-0005-0000-0000-0000EC430000}"/>
    <cellStyle name="Normal 78 2 3 4" xfId="3064" xr:uid="{00000000-0005-0000-0000-0000090C0000}"/>
    <cellStyle name="Normal 78 2 3 4 2" xfId="13138" xr:uid="{00000000-0005-0000-0000-000063330000}"/>
    <cellStyle name="Normal 78 2 3 4 2 3" xfId="28233" xr:uid="{00000000-0005-0000-0000-00005D6E0000}"/>
    <cellStyle name="Normal 78 2 3 4 3" xfId="8118" xr:uid="{00000000-0005-0000-0000-0000C71F0000}"/>
    <cellStyle name="Normal 78 2 3 4 3 3" xfId="23216" xr:uid="{00000000-0005-0000-0000-0000C45A0000}"/>
    <cellStyle name="Normal 78 2 3 4 5" xfId="18203" xr:uid="{00000000-0005-0000-0000-00002F470000}"/>
    <cellStyle name="Normal 78 2 3 5" xfId="4757" xr:uid="{00000000-0005-0000-0000-0000A6120000}"/>
    <cellStyle name="Normal 78 2 3 5 2" xfId="14809" xr:uid="{00000000-0005-0000-0000-0000EA390000}"/>
    <cellStyle name="Normal 78 2 3 5 2 3" xfId="29904" xr:uid="{00000000-0005-0000-0000-0000E4740000}"/>
    <cellStyle name="Normal 78 2 3 5 3" xfId="9789" xr:uid="{00000000-0005-0000-0000-00004E260000}"/>
    <cellStyle name="Normal 78 2 3 5 3 3" xfId="24887" xr:uid="{00000000-0005-0000-0000-00004B610000}"/>
    <cellStyle name="Normal 78 2 3 5 5" xfId="19874" xr:uid="{00000000-0005-0000-0000-0000B64D0000}"/>
    <cellStyle name="Normal 78 2 3 6" xfId="11467" xr:uid="{00000000-0005-0000-0000-0000DC2C0000}"/>
    <cellStyle name="Normal 78 2 3 6 3" xfId="26562" xr:uid="{00000000-0005-0000-0000-0000D6670000}"/>
    <cellStyle name="Normal 78 2 3 7" xfId="6446" xr:uid="{00000000-0005-0000-0000-00003F190000}"/>
    <cellStyle name="Normal 78 2 3 7 3" xfId="21545" xr:uid="{00000000-0005-0000-0000-00003D540000}"/>
    <cellStyle name="Normal 78 2 3 9" xfId="16532" xr:uid="{00000000-0005-0000-0000-0000A8400000}"/>
    <cellStyle name="Normal 78 2 4" xfId="1583" xr:uid="{00000000-0005-0000-0000-00003F060000}"/>
    <cellStyle name="Normal 78 2 4 2" xfId="2422" xr:uid="{00000000-0005-0000-0000-000086090000}"/>
    <cellStyle name="Normal 78 2 4 2 2" xfId="4111" xr:uid="{00000000-0005-0000-0000-000020100000}"/>
    <cellStyle name="Normal 78 2 4 2 2 2" xfId="14184" xr:uid="{00000000-0005-0000-0000-000079370000}"/>
    <cellStyle name="Normal 78 2 4 2 2 2 3" xfId="29279" xr:uid="{00000000-0005-0000-0000-000073720000}"/>
    <cellStyle name="Normal 78 2 4 2 2 3" xfId="9164" xr:uid="{00000000-0005-0000-0000-0000DD230000}"/>
    <cellStyle name="Normal 78 2 4 2 2 3 3" xfId="24262" xr:uid="{00000000-0005-0000-0000-0000DA5E0000}"/>
    <cellStyle name="Normal 78 2 4 2 2 5" xfId="19249" xr:uid="{00000000-0005-0000-0000-0000454B0000}"/>
    <cellStyle name="Normal 78 2 4 2 3" xfId="5803" xr:uid="{00000000-0005-0000-0000-0000BC160000}"/>
    <cellStyle name="Normal 78 2 4 2 3 2" xfId="15855" xr:uid="{00000000-0005-0000-0000-0000003E0000}"/>
    <cellStyle name="Normal 78 2 4 2 3 2 3" xfId="30950" xr:uid="{00000000-0005-0000-0000-0000FA780000}"/>
    <cellStyle name="Normal 78 2 4 2 3 3" xfId="10835" xr:uid="{00000000-0005-0000-0000-0000642A0000}"/>
    <cellStyle name="Normal 78 2 4 2 3 3 3" xfId="25933" xr:uid="{00000000-0005-0000-0000-000061650000}"/>
    <cellStyle name="Normal 78 2 4 2 3 5" xfId="20920" xr:uid="{00000000-0005-0000-0000-0000CC510000}"/>
    <cellStyle name="Normal 78 2 4 2 4" xfId="12513" xr:uid="{00000000-0005-0000-0000-0000F2300000}"/>
    <cellStyle name="Normal 78 2 4 2 4 3" xfId="27608" xr:uid="{00000000-0005-0000-0000-0000EC6B0000}"/>
    <cellStyle name="Normal 78 2 4 2 5" xfId="7492" xr:uid="{00000000-0005-0000-0000-0000551D0000}"/>
    <cellStyle name="Normal 78 2 4 2 5 3" xfId="22591" xr:uid="{00000000-0005-0000-0000-000053580000}"/>
    <cellStyle name="Normal 78 2 4 2 7" xfId="17578" xr:uid="{00000000-0005-0000-0000-0000BE440000}"/>
    <cellStyle name="Normal 78 2 4 3" xfId="3274" xr:uid="{00000000-0005-0000-0000-0000DB0C0000}"/>
    <cellStyle name="Normal 78 2 4 3 2" xfId="13348" xr:uid="{00000000-0005-0000-0000-000035340000}"/>
    <cellStyle name="Normal 78 2 4 3 2 3" xfId="28443" xr:uid="{00000000-0005-0000-0000-00002F6F0000}"/>
    <cellStyle name="Normal 78 2 4 3 3" xfId="8328" xr:uid="{00000000-0005-0000-0000-000099200000}"/>
    <cellStyle name="Normal 78 2 4 3 3 3" xfId="23426" xr:uid="{00000000-0005-0000-0000-0000965B0000}"/>
    <cellStyle name="Normal 78 2 4 3 5" xfId="18413" xr:uid="{00000000-0005-0000-0000-000001480000}"/>
    <cellStyle name="Normal 78 2 4 4" xfId="4967" xr:uid="{00000000-0005-0000-0000-000078130000}"/>
    <cellStyle name="Normal 78 2 4 4 2" xfId="15019" xr:uid="{00000000-0005-0000-0000-0000BC3A0000}"/>
    <cellStyle name="Normal 78 2 4 4 2 3" xfId="30114" xr:uid="{00000000-0005-0000-0000-0000B6750000}"/>
    <cellStyle name="Normal 78 2 4 4 3" xfId="9999" xr:uid="{00000000-0005-0000-0000-000020270000}"/>
    <cellStyle name="Normal 78 2 4 4 3 3" xfId="25097" xr:uid="{00000000-0005-0000-0000-00001D620000}"/>
    <cellStyle name="Normal 78 2 4 4 5" xfId="20084" xr:uid="{00000000-0005-0000-0000-0000884E0000}"/>
    <cellStyle name="Normal 78 2 4 5" xfId="11677" xr:uid="{00000000-0005-0000-0000-0000AE2D0000}"/>
    <cellStyle name="Normal 78 2 4 5 3" xfId="26772" xr:uid="{00000000-0005-0000-0000-0000A8680000}"/>
    <cellStyle name="Normal 78 2 4 6" xfId="6656" xr:uid="{00000000-0005-0000-0000-0000111A0000}"/>
    <cellStyle name="Normal 78 2 4 6 3" xfId="21755" xr:uid="{00000000-0005-0000-0000-00000F550000}"/>
    <cellStyle name="Normal 78 2 4 8" xfId="16742" xr:uid="{00000000-0005-0000-0000-00007A410000}"/>
    <cellStyle name="Normal 78 2 5" xfId="2004" xr:uid="{00000000-0005-0000-0000-0000E4070000}"/>
    <cellStyle name="Normal 78 2 5 2" xfId="3693" xr:uid="{00000000-0005-0000-0000-00007E0E0000}"/>
    <cellStyle name="Normal 78 2 5 2 2" xfId="13766" xr:uid="{00000000-0005-0000-0000-0000D7350000}"/>
    <cellStyle name="Normal 78 2 5 2 2 3" xfId="28861" xr:uid="{00000000-0005-0000-0000-0000D1700000}"/>
    <cellStyle name="Normal 78 2 5 2 3" xfId="8746" xr:uid="{00000000-0005-0000-0000-00003B220000}"/>
    <cellStyle name="Normal 78 2 5 2 3 3" xfId="23844" xr:uid="{00000000-0005-0000-0000-0000385D0000}"/>
    <cellStyle name="Normal 78 2 5 2 5" xfId="18831" xr:uid="{00000000-0005-0000-0000-0000A3490000}"/>
    <cellStyle name="Normal 78 2 5 3" xfId="5385" xr:uid="{00000000-0005-0000-0000-00001A150000}"/>
    <cellStyle name="Normal 78 2 5 3 2" xfId="15437" xr:uid="{00000000-0005-0000-0000-00005E3C0000}"/>
    <cellStyle name="Normal 78 2 5 3 2 3" xfId="30532" xr:uid="{00000000-0005-0000-0000-000058770000}"/>
    <cellStyle name="Normal 78 2 5 3 3" xfId="10417" xr:uid="{00000000-0005-0000-0000-0000C2280000}"/>
    <cellStyle name="Normal 78 2 5 3 3 3" xfId="25515" xr:uid="{00000000-0005-0000-0000-0000BF630000}"/>
    <cellStyle name="Normal 78 2 5 3 5" xfId="20502" xr:uid="{00000000-0005-0000-0000-00002A500000}"/>
    <cellStyle name="Normal 78 2 5 4" xfId="12095" xr:uid="{00000000-0005-0000-0000-0000502F0000}"/>
    <cellStyle name="Normal 78 2 5 4 3" xfId="27190" xr:uid="{00000000-0005-0000-0000-00004A6A0000}"/>
    <cellStyle name="Normal 78 2 5 5" xfId="7074" xr:uid="{00000000-0005-0000-0000-0000B31B0000}"/>
    <cellStyle name="Normal 78 2 5 5 3" xfId="22173" xr:uid="{00000000-0005-0000-0000-0000B1560000}"/>
    <cellStyle name="Normal 78 2 5 7" xfId="17160" xr:uid="{00000000-0005-0000-0000-00001C430000}"/>
    <cellStyle name="Normal 78 2 6" xfId="2856" xr:uid="{00000000-0005-0000-0000-0000390B0000}"/>
    <cellStyle name="Normal 78 2 6 2" xfId="12930" xr:uid="{00000000-0005-0000-0000-000093320000}"/>
    <cellStyle name="Normal 78 2 6 2 3" xfId="28025" xr:uid="{00000000-0005-0000-0000-00008D6D0000}"/>
    <cellStyle name="Normal 78 2 6 3" xfId="7910" xr:uid="{00000000-0005-0000-0000-0000F71E0000}"/>
    <cellStyle name="Normal 78 2 6 3 3" xfId="23008" xr:uid="{00000000-0005-0000-0000-0000F4590000}"/>
    <cellStyle name="Normal 78 2 6 5" xfId="17995" xr:uid="{00000000-0005-0000-0000-00005F460000}"/>
    <cellStyle name="Normal 78 2 7" xfId="4549" xr:uid="{00000000-0005-0000-0000-0000D6110000}"/>
    <cellStyle name="Normal 78 2 7 2" xfId="14601" xr:uid="{00000000-0005-0000-0000-00001A390000}"/>
    <cellStyle name="Normal 78 2 7 2 3" xfId="29696" xr:uid="{00000000-0005-0000-0000-000014740000}"/>
    <cellStyle name="Normal 78 2 7 3" xfId="9581" xr:uid="{00000000-0005-0000-0000-00007E250000}"/>
    <cellStyle name="Normal 78 2 7 3 3" xfId="24679" xr:uid="{00000000-0005-0000-0000-00007B600000}"/>
    <cellStyle name="Normal 78 2 7 5" xfId="19666" xr:uid="{00000000-0005-0000-0000-0000E64C0000}"/>
    <cellStyle name="Normal 78 2 8" xfId="11259" xr:uid="{00000000-0005-0000-0000-00000C2C0000}"/>
    <cellStyle name="Normal 78 2 8 3" xfId="26354" xr:uid="{00000000-0005-0000-0000-000006670000}"/>
    <cellStyle name="Normal 78 2 9" xfId="6238" xr:uid="{00000000-0005-0000-0000-00006F180000}"/>
    <cellStyle name="Normal 78 2 9 3" xfId="21337" xr:uid="{00000000-0005-0000-0000-00006D530000}"/>
    <cellStyle name="Normal 78 3" xfId="1203" xr:uid="{00000000-0005-0000-0000-0000C3040000}"/>
    <cellStyle name="Normal 78 3 10" xfId="16376" xr:uid="{00000000-0005-0000-0000-00000C400000}"/>
    <cellStyle name="Normal 78 3 2" xfId="1422" xr:uid="{00000000-0005-0000-0000-00009E050000}"/>
    <cellStyle name="Normal 78 3 2 2" xfId="1843" xr:uid="{00000000-0005-0000-0000-000043070000}"/>
    <cellStyle name="Normal 78 3 2 2 2" xfId="2682" xr:uid="{00000000-0005-0000-0000-00008A0A0000}"/>
    <cellStyle name="Normal 78 3 2 2 2 2" xfId="4371" xr:uid="{00000000-0005-0000-0000-000024110000}"/>
    <cellStyle name="Normal 78 3 2 2 2 2 2" xfId="14444" xr:uid="{00000000-0005-0000-0000-00007D380000}"/>
    <cellStyle name="Normal 78 3 2 2 2 2 2 3" xfId="29539" xr:uid="{00000000-0005-0000-0000-000077730000}"/>
    <cellStyle name="Normal 78 3 2 2 2 2 3" xfId="9424" xr:uid="{00000000-0005-0000-0000-0000E1240000}"/>
    <cellStyle name="Normal 78 3 2 2 2 2 3 3" xfId="24522" xr:uid="{00000000-0005-0000-0000-0000DE5F0000}"/>
    <cellStyle name="Normal 78 3 2 2 2 2 5" xfId="19509" xr:uid="{00000000-0005-0000-0000-0000494C0000}"/>
    <cellStyle name="Normal 78 3 2 2 2 3" xfId="6063" xr:uid="{00000000-0005-0000-0000-0000C0170000}"/>
    <cellStyle name="Normal 78 3 2 2 2 3 2" xfId="16115" xr:uid="{00000000-0005-0000-0000-0000043F0000}"/>
    <cellStyle name="Normal 78 3 2 2 2 3 2 3" xfId="31210" xr:uid="{00000000-0005-0000-0000-0000FE790000}"/>
    <cellStyle name="Normal 78 3 2 2 2 3 3" xfId="11095" xr:uid="{00000000-0005-0000-0000-0000682B0000}"/>
    <cellStyle name="Normal 78 3 2 2 2 3 3 3" xfId="26193" xr:uid="{00000000-0005-0000-0000-000065660000}"/>
    <cellStyle name="Normal 78 3 2 2 2 3 5" xfId="21180" xr:uid="{00000000-0005-0000-0000-0000D0520000}"/>
    <cellStyle name="Normal 78 3 2 2 2 4" xfId="12773" xr:uid="{00000000-0005-0000-0000-0000F6310000}"/>
    <cellStyle name="Normal 78 3 2 2 2 4 3" xfId="27868" xr:uid="{00000000-0005-0000-0000-0000F06C0000}"/>
    <cellStyle name="Normal 78 3 2 2 2 5" xfId="7752" xr:uid="{00000000-0005-0000-0000-0000591E0000}"/>
    <cellStyle name="Normal 78 3 2 2 2 5 3" xfId="22851" xr:uid="{00000000-0005-0000-0000-000057590000}"/>
    <cellStyle name="Normal 78 3 2 2 2 7" xfId="17838" xr:uid="{00000000-0005-0000-0000-0000C2450000}"/>
    <cellStyle name="Normal 78 3 2 2 3" xfId="3534" xr:uid="{00000000-0005-0000-0000-0000DF0D0000}"/>
    <cellStyle name="Normal 78 3 2 2 3 2" xfId="13608" xr:uid="{00000000-0005-0000-0000-000039350000}"/>
    <cellStyle name="Normal 78 3 2 2 3 2 3" xfId="28703" xr:uid="{00000000-0005-0000-0000-000033700000}"/>
    <cellStyle name="Normal 78 3 2 2 3 3" xfId="8588" xr:uid="{00000000-0005-0000-0000-00009D210000}"/>
    <cellStyle name="Normal 78 3 2 2 3 3 3" xfId="23686" xr:uid="{00000000-0005-0000-0000-00009A5C0000}"/>
    <cellStyle name="Normal 78 3 2 2 3 5" xfId="18673" xr:uid="{00000000-0005-0000-0000-000005490000}"/>
    <cellStyle name="Normal 78 3 2 2 4" xfId="5227" xr:uid="{00000000-0005-0000-0000-00007C140000}"/>
    <cellStyle name="Normal 78 3 2 2 4 2" xfId="15279" xr:uid="{00000000-0005-0000-0000-0000C03B0000}"/>
    <cellStyle name="Normal 78 3 2 2 4 2 3" xfId="30374" xr:uid="{00000000-0005-0000-0000-0000BA760000}"/>
    <cellStyle name="Normal 78 3 2 2 4 3" xfId="10259" xr:uid="{00000000-0005-0000-0000-000024280000}"/>
    <cellStyle name="Normal 78 3 2 2 4 3 3" xfId="25357" xr:uid="{00000000-0005-0000-0000-000021630000}"/>
    <cellStyle name="Normal 78 3 2 2 4 5" xfId="20344" xr:uid="{00000000-0005-0000-0000-00008C4F0000}"/>
    <cellStyle name="Normal 78 3 2 2 5" xfId="11937" xr:uid="{00000000-0005-0000-0000-0000B22E0000}"/>
    <cellStyle name="Normal 78 3 2 2 5 3" xfId="27032" xr:uid="{00000000-0005-0000-0000-0000AC690000}"/>
    <cellStyle name="Normal 78 3 2 2 6" xfId="6916" xr:uid="{00000000-0005-0000-0000-0000151B0000}"/>
    <cellStyle name="Normal 78 3 2 2 6 3" xfId="22015" xr:uid="{00000000-0005-0000-0000-000013560000}"/>
    <cellStyle name="Normal 78 3 2 2 8" xfId="17002" xr:uid="{00000000-0005-0000-0000-00007E420000}"/>
    <cellStyle name="Normal 78 3 2 3" xfId="2264" xr:uid="{00000000-0005-0000-0000-0000E8080000}"/>
    <cellStyle name="Normal 78 3 2 3 2" xfId="3953" xr:uid="{00000000-0005-0000-0000-0000820F0000}"/>
    <cellStyle name="Normal 78 3 2 3 2 2" xfId="14026" xr:uid="{00000000-0005-0000-0000-0000DB360000}"/>
    <cellStyle name="Normal 78 3 2 3 2 2 3" xfId="29121" xr:uid="{00000000-0005-0000-0000-0000D5710000}"/>
    <cellStyle name="Normal 78 3 2 3 2 3" xfId="9006" xr:uid="{00000000-0005-0000-0000-00003F230000}"/>
    <cellStyle name="Normal 78 3 2 3 2 3 3" xfId="24104" xr:uid="{00000000-0005-0000-0000-00003C5E0000}"/>
    <cellStyle name="Normal 78 3 2 3 2 5" xfId="19091" xr:uid="{00000000-0005-0000-0000-0000A74A0000}"/>
    <cellStyle name="Normal 78 3 2 3 3" xfId="5645" xr:uid="{00000000-0005-0000-0000-00001E160000}"/>
    <cellStyle name="Normal 78 3 2 3 3 2" xfId="15697" xr:uid="{00000000-0005-0000-0000-0000623D0000}"/>
    <cellStyle name="Normal 78 3 2 3 3 2 3" xfId="30792" xr:uid="{00000000-0005-0000-0000-00005C780000}"/>
    <cellStyle name="Normal 78 3 2 3 3 3" xfId="10677" xr:uid="{00000000-0005-0000-0000-0000C6290000}"/>
    <cellStyle name="Normal 78 3 2 3 3 3 3" xfId="25775" xr:uid="{00000000-0005-0000-0000-0000C3640000}"/>
    <cellStyle name="Normal 78 3 2 3 3 5" xfId="20762" xr:uid="{00000000-0005-0000-0000-00002E510000}"/>
    <cellStyle name="Normal 78 3 2 3 4" xfId="12355" xr:uid="{00000000-0005-0000-0000-000054300000}"/>
    <cellStyle name="Normal 78 3 2 3 4 3" xfId="27450" xr:uid="{00000000-0005-0000-0000-00004E6B0000}"/>
    <cellStyle name="Normal 78 3 2 3 5" xfId="7334" xr:uid="{00000000-0005-0000-0000-0000B71C0000}"/>
    <cellStyle name="Normal 78 3 2 3 5 3" xfId="22433" xr:uid="{00000000-0005-0000-0000-0000B5570000}"/>
    <cellStyle name="Normal 78 3 2 3 7" xfId="17420" xr:uid="{00000000-0005-0000-0000-000020440000}"/>
    <cellStyle name="Normal 78 3 2 4" xfId="3116" xr:uid="{00000000-0005-0000-0000-00003D0C0000}"/>
    <cellStyle name="Normal 78 3 2 4 2" xfId="13190" xr:uid="{00000000-0005-0000-0000-000097330000}"/>
    <cellStyle name="Normal 78 3 2 4 2 3" xfId="28285" xr:uid="{00000000-0005-0000-0000-0000916E0000}"/>
    <cellStyle name="Normal 78 3 2 4 3" xfId="8170" xr:uid="{00000000-0005-0000-0000-0000FB1F0000}"/>
    <cellStyle name="Normal 78 3 2 4 3 3" xfId="23268" xr:uid="{00000000-0005-0000-0000-0000F85A0000}"/>
    <cellStyle name="Normal 78 3 2 4 5" xfId="18255" xr:uid="{00000000-0005-0000-0000-000063470000}"/>
    <cellStyle name="Normal 78 3 2 5" xfId="4809" xr:uid="{00000000-0005-0000-0000-0000DA120000}"/>
    <cellStyle name="Normal 78 3 2 5 2" xfId="14861" xr:uid="{00000000-0005-0000-0000-00001E3A0000}"/>
    <cellStyle name="Normal 78 3 2 5 2 3" xfId="29956" xr:uid="{00000000-0005-0000-0000-000018750000}"/>
    <cellStyle name="Normal 78 3 2 5 3" xfId="9841" xr:uid="{00000000-0005-0000-0000-000082260000}"/>
    <cellStyle name="Normal 78 3 2 5 3 3" xfId="24939" xr:uid="{00000000-0005-0000-0000-00007F610000}"/>
    <cellStyle name="Normal 78 3 2 5 5" xfId="19926" xr:uid="{00000000-0005-0000-0000-0000EA4D0000}"/>
    <cellStyle name="Normal 78 3 2 6" xfId="11519" xr:uid="{00000000-0005-0000-0000-0000102D0000}"/>
    <cellStyle name="Normal 78 3 2 6 3" xfId="26614" xr:uid="{00000000-0005-0000-0000-00000A680000}"/>
    <cellStyle name="Normal 78 3 2 7" xfId="6498" xr:uid="{00000000-0005-0000-0000-000073190000}"/>
    <cellStyle name="Normal 78 3 2 7 3" xfId="21597" xr:uid="{00000000-0005-0000-0000-000071540000}"/>
    <cellStyle name="Normal 78 3 2 9" xfId="16584" xr:uid="{00000000-0005-0000-0000-0000DC400000}"/>
    <cellStyle name="Normal 78 3 3" xfId="1635" xr:uid="{00000000-0005-0000-0000-000073060000}"/>
    <cellStyle name="Normal 78 3 3 2" xfId="2474" xr:uid="{00000000-0005-0000-0000-0000BA090000}"/>
    <cellStyle name="Normal 78 3 3 2 2" xfId="4163" xr:uid="{00000000-0005-0000-0000-000054100000}"/>
    <cellStyle name="Normal 78 3 3 2 2 2" xfId="14236" xr:uid="{00000000-0005-0000-0000-0000AD370000}"/>
    <cellStyle name="Normal 78 3 3 2 2 2 3" xfId="29331" xr:uid="{00000000-0005-0000-0000-0000A7720000}"/>
    <cellStyle name="Normal 78 3 3 2 2 3" xfId="9216" xr:uid="{00000000-0005-0000-0000-000011240000}"/>
    <cellStyle name="Normal 78 3 3 2 2 3 3" xfId="24314" xr:uid="{00000000-0005-0000-0000-00000E5F0000}"/>
    <cellStyle name="Normal 78 3 3 2 2 5" xfId="19301" xr:uid="{00000000-0005-0000-0000-0000794B0000}"/>
    <cellStyle name="Normal 78 3 3 2 3" xfId="5855" xr:uid="{00000000-0005-0000-0000-0000F0160000}"/>
    <cellStyle name="Normal 78 3 3 2 3 2" xfId="15907" xr:uid="{00000000-0005-0000-0000-0000343E0000}"/>
    <cellStyle name="Normal 78 3 3 2 3 2 3" xfId="31002" xr:uid="{00000000-0005-0000-0000-00002E790000}"/>
    <cellStyle name="Normal 78 3 3 2 3 3" xfId="10887" xr:uid="{00000000-0005-0000-0000-0000982A0000}"/>
    <cellStyle name="Normal 78 3 3 2 3 3 3" xfId="25985" xr:uid="{00000000-0005-0000-0000-000095650000}"/>
    <cellStyle name="Normal 78 3 3 2 3 5" xfId="20972" xr:uid="{00000000-0005-0000-0000-000000520000}"/>
    <cellStyle name="Normal 78 3 3 2 4" xfId="12565" xr:uid="{00000000-0005-0000-0000-000026310000}"/>
    <cellStyle name="Normal 78 3 3 2 4 3" xfId="27660" xr:uid="{00000000-0005-0000-0000-0000206C0000}"/>
    <cellStyle name="Normal 78 3 3 2 5" xfId="7544" xr:uid="{00000000-0005-0000-0000-0000891D0000}"/>
    <cellStyle name="Normal 78 3 3 2 5 3" xfId="22643" xr:uid="{00000000-0005-0000-0000-000087580000}"/>
    <cellStyle name="Normal 78 3 3 2 7" xfId="17630" xr:uid="{00000000-0005-0000-0000-0000F2440000}"/>
    <cellStyle name="Normal 78 3 3 3" xfId="3326" xr:uid="{00000000-0005-0000-0000-00000F0D0000}"/>
    <cellStyle name="Normal 78 3 3 3 2" xfId="13400" xr:uid="{00000000-0005-0000-0000-000069340000}"/>
    <cellStyle name="Normal 78 3 3 3 2 3" xfId="28495" xr:uid="{00000000-0005-0000-0000-0000636F0000}"/>
    <cellStyle name="Normal 78 3 3 3 3" xfId="8380" xr:uid="{00000000-0005-0000-0000-0000CD200000}"/>
    <cellStyle name="Normal 78 3 3 3 3 3" xfId="23478" xr:uid="{00000000-0005-0000-0000-0000CA5B0000}"/>
    <cellStyle name="Normal 78 3 3 3 5" xfId="18465" xr:uid="{00000000-0005-0000-0000-000035480000}"/>
    <cellStyle name="Normal 78 3 3 4" xfId="5019" xr:uid="{00000000-0005-0000-0000-0000AC130000}"/>
    <cellStyle name="Normal 78 3 3 4 2" xfId="15071" xr:uid="{00000000-0005-0000-0000-0000F03A0000}"/>
    <cellStyle name="Normal 78 3 3 4 2 3" xfId="30166" xr:uid="{00000000-0005-0000-0000-0000EA750000}"/>
    <cellStyle name="Normal 78 3 3 4 3" xfId="10051" xr:uid="{00000000-0005-0000-0000-000054270000}"/>
    <cellStyle name="Normal 78 3 3 4 3 3" xfId="25149" xr:uid="{00000000-0005-0000-0000-000051620000}"/>
    <cellStyle name="Normal 78 3 3 4 5" xfId="20136" xr:uid="{00000000-0005-0000-0000-0000BC4E0000}"/>
    <cellStyle name="Normal 78 3 3 5" xfId="11729" xr:uid="{00000000-0005-0000-0000-0000E22D0000}"/>
    <cellStyle name="Normal 78 3 3 5 3" xfId="26824" xr:uid="{00000000-0005-0000-0000-0000DC680000}"/>
    <cellStyle name="Normal 78 3 3 6" xfId="6708" xr:uid="{00000000-0005-0000-0000-0000451A0000}"/>
    <cellStyle name="Normal 78 3 3 6 3" xfId="21807" xr:uid="{00000000-0005-0000-0000-000043550000}"/>
    <cellStyle name="Normal 78 3 3 8" xfId="16794" xr:uid="{00000000-0005-0000-0000-0000AE410000}"/>
    <cellStyle name="Normal 78 3 4" xfId="2056" xr:uid="{00000000-0005-0000-0000-000018080000}"/>
    <cellStyle name="Normal 78 3 4 2" xfId="3745" xr:uid="{00000000-0005-0000-0000-0000B20E0000}"/>
    <cellStyle name="Normal 78 3 4 2 2" xfId="13818" xr:uid="{00000000-0005-0000-0000-00000B360000}"/>
    <cellStyle name="Normal 78 3 4 2 2 3" xfId="28913" xr:uid="{00000000-0005-0000-0000-000005710000}"/>
    <cellStyle name="Normal 78 3 4 2 3" xfId="8798" xr:uid="{00000000-0005-0000-0000-00006F220000}"/>
    <cellStyle name="Normal 78 3 4 2 3 3" xfId="23896" xr:uid="{00000000-0005-0000-0000-00006C5D0000}"/>
    <cellStyle name="Normal 78 3 4 2 5" xfId="18883" xr:uid="{00000000-0005-0000-0000-0000D7490000}"/>
    <cellStyle name="Normal 78 3 4 3" xfId="5437" xr:uid="{00000000-0005-0000-0000-00004E150000}"/>
    <cellStyle name="Normal 78 3 4 3 2" xfId="15489" xr:uid="{00000000-0005-0000-0000-0000923C0000}"/>
    <cellStyle name="Normal 78 3 4 3 2 3" xfId="30584" xr:uid="{00000000-0005-0000-0000-00008C770000}"/>
    <cellStyle name="Normal 78 3 4 3 3" xfId="10469" xr:uid="{00000000-0005-0000-0000-0000F6280000}"/>
    <cellStyle name="Normal 78 3 4 3 3 3" xfId="25567" xr:uid="{00000000-0005-0000-0000-0000F3630000}"/>
    <cellStyle name="Normal 78 3 4 3 5" xfId="20554" xr:uid="{00000000-0005-0000-0000-00005E500000}"/>
    <cellStyle name="Normal 78 3 4 4" xfId="12147" xr:uid="{00000000-0005-0000-0000-0000842F0000}"/>
    <cellStyle name="Normal 78 3 4 4 3" xfId="27242" xr:uid="{00000000-0005-0000-0000-00007E6A0000}"/>
    <cellStyle name="Normal 78 3 4 5" xfId="7126" xr:uid="{00000000-0005-0000-0000-0000E71B0000}"/>
    <cellStyle name="Normal 78 3 4 5 3" xfId="22225" xr:uid="{00000000-0005-0000-0000-0000E5560000}"/>
    <cellStyle name="Normal 78 3 4 7" xfId="17212" xr:uid="{00000000-0005-0000-0000-000050430000}"/>
    <cellStyle name="Normal 78 3 5" xfId="2908" xr:uid="{00000000-0005-0000-0000-00006D0B0000}"/>
    <cellStyle name="Normal 78 3 5 2" xfId="12982" xr:uid="{00000000-0005-0000-0000-0000C7320000}"/>
    <cellStyle name="Normal 78 3 5 2 3" xfId="28077" xr:uid="{00000000-0005-0000-0000-0000C16D0000}"/>
    <cellStyle name="Normal 78 3 5 3" xfId="7962" xr:uid="{00000000-0005-0000-0000-00002B1F0000}"/>
    <cellStyle name="Normal 78 3 5 3 3" xfId="23060" xr:uid="{00000000-0005-0000-0000-0000285A0000}"/>
    <cellStyle name="Normal 78 3 5 5" xfId="18047" xr:uid="{00000000-0005-0000-0000-000093460000}"/>
    <cellStyle name="Normal 78 3 6" xfId="4601" xr:uid="{00000000-0005-0000-0000-00000A120000}"/>
    <cellStyle name="Normal 78 3 6 2" xfId="14653" xr:uid="{00000000-0005-0000-0000-00004E390000}"/>
    <cellStyle name="Normal 78 3 6 2 3" xfId="29748" xr:uid="{00000000-0005-0000-0000-000048740000}"/>
    <cellStyle name="Normal 78 3 6 3" xfId="9633" xr:uid="{00000000-0005-0000-0000-0000B2250000}"/>
    <cellStyle name="Normal 78 3 6 3 3" xfId="24731" xr:uid="{00000000-0005-0000-0000-0000AF600000}"/>
    <cellStyle name="Normal 78 3 6 5" xfId="19718" xr:uid="{00000000-0005-0000-0000-00001A4D0000}"/>
    <cellStyle name="Normal 78 3 7" xfId="11311" xr:uid="{00000000-0005-0000-0000-0000402C0000}"/>
    <cellStyle name="Normal 78 3 7 3" xfId="26406" xr:uid="{00000000-0005-0000-0000-00003A670000}"/>
    <cellStyle name="Normal 78 3 8" xfId="6290" xr:uid="{00000000-0005-0000-0000-0000A3180000}"/>
    <cellStyle name="Normal 78 3 8 3" xfId="21389" xr:uid="{00000000-0005-0000-0000-0000A1530000}"/>
    <cellStyle name="Normal 78 4" xfId="1316" xr:uid="{00000000-0005-0000-0000-000034050000}"/>
    <cellStyle name="Normal 78 4 2" xfId="1739" xr:uid="{00000000-0005-0000-0000-0000DB060000}"/>
    <cellStyle name="Normal 78 4 2 2" xfId="2578" xr:uid="{00000000-0005-0000-0000-0000220A0000}"/>
    <cellStyle name="Normal 78 4 2 2 2" xfId="4267" xr:uid="{00000000-0005-0000-0000-0000BC100000}"/>
    <cellStyle name="Normal 78 4 2 2 2 2" xfId="14340" xr:uid="{00000000-0005-0000-0000-000015380000}"/>
    <cellStyle name="Normal 78 4 2 2 2 2 3" xfId="29435" xr:uid="{00000000-0005-0000-0000-00000F730000}"/>
    <cellStyle name="Normal 78 4 2 2 2 3" xfId="9320" xr:uid="{00000000-0005-0000-0000-000079240000}"/>
    <cellStyle name="Normal 78 4 2 2 2 3 3" xfId="24418" xr:uid="{00000000-0005-0000-0000-0000765F0000}"/>
    <cellStyle name="Normal 78 4 2 2 2 5" xfId="19405" xr:uid="{00000000-0005-0000-0000-0000E14B0000}"/>
    <cellStyle name="Normal 78 4 2 2 3" xfId="5959" xr:uid="{00000000-0005-0000-0000-000058170000}"/>
    <cellStyle name="Normal 78 4 2 2 3 2" xfId="16011" xr:uid="{00000000-0005-0000-0000-00009C3E0000}"/>
    <cellStyle name="Normal 78 4 2 2 3 2 3" xfId="31106" xr:uid="{00000000-0005-0000-0000-000096790000}"/>
    <cellStyle name="Normal 78 4 2 2 3 3" xfId="10991" xr:uid="{00000000-0005-0000-0000-0000002B0000}"/>
    <cellStyle name="Normal 78 4 2 2 3 3 3" xfId="26089" xr:uid="{00000000-0005-0000-0000-0000FD650000}"/>
    <cellStyle name="Normal 78 4 2 2 3 5" xfId="21076" xr:uid="{00000000-0005-0000-0000-000068520000}"/>
    <cellStyle name="Normal 78 4 2 2 4" xfId="12669" xr:uid="{00000000-0005-0000-0000-00008E310000}"/>
    <cellStyle name="Normal 78 4 2 2 4 3" xfId="27764" xr:uid="{00000000-0005-0000-0000-0000886C0000}"/>
    <cellStyle name="Normal 78 4 2 2 5" xfId="7648" xr:uid="{00000000-0005-0000-0000-0000F11D0000}"/>
    <cellStyle name="Normal 78 4 2 2 5 3" xfId="22747" xr:uid="{00000000-0005-0000-0000-0000EF580000}"/>
    <cellStyle name="Normal 78 4 2 2 7" xfId="17734" xr:uid="{00000000-0005-0000-0000-00005A450000}"/>
    <cellStyle name="Normal 78 4 2 3" xfId="3430" xr:uid="{00000000-0005-0000-0000-0000770D0000}"/>
    <cellStyle name="Normal 78 4 2 3 2" xfId="13504" xr:uid="{00000000-0005-0000-0000-0000D1340000}"/>
    <cellStyle name="Normal 78 4 2 3 2 3" xfId="28599" xr:uid="{00000000-0005-0000-0000-0000CB6F0000}"/>
    <cellStyle name="Normal 78 4 2 3 3" xfId="8484" xr:uid="{00000000-0005-0000-0000-000035210000}"/>
    <cellStyle name="Normal 78 4 2 3 3 3" xfId="23582" xr:uid="{00000000-0005-0000-0000-0000325C0000}"/>
    <cellStyle name="Normal 78 4 2 3 5" xfId="18569" xr:uid="{00000000-0005-0000-0000-00009D480000}"/>
    <cellStyle name="Normal 78 4 2 4" xfId="5123" xr:uid="{00000000-0005-0000-0000-000014140000}"/>
    <cellStyle name="Normal 78 4 2 4 2" xfId="15175" xr:uid="{00000000-0005-0000-0000-0000583B0000}"/>
    <cellStyle name="Normal 78 4 2 4 2 3" xfId="30270" xr:uid="{00000000-0005-0000-0000-000052760000}"/>
    <cellStyle name="Normal 78 4 2 4 3" xfId="10155" xr:uid="{00000000-0005-0000-0000-0000BC270000}"/>
    <cellStyle name="Normal 78 4 2 4 3 3" xfId="25253" xr:uid="{00000000-0005-0000-0000-0000B9620000}"/>
    <cellStyle name="Normal 78 4 2 4 5" xfId="20240" xr:uid="{00000000-0005-0000-0000-0000244F0000}"/>
    <cellStyle name="Normal 78 4 2 5" xfId="11833" xr:uid="{00000000-0005-0000-0000-00004A2E0000}"/>
    <cellStyle name="Normal 78 4 2 5 3" xfId="26928" xr:uid="{00000000-0005-0000-0000-000044690000}"/>
    <cellStyle name="Normal 78 4 2 6" xfId="6812" xr:uid="{00000000-0005-0000-0000-0000AD1A0000}"/>
    <cellStyle name="Normal 78 4 2 6 3" xfId="21911" xr:uid="{00000000-0005-0000-0000-0000AB550000}"/>
    <cellStyle name="Normal 78 4 2 8" xfId="16898" xr:uid="{00000000-0005-0000-0000-000016420000}"/>
    <cellStyle name="Normal 78 4 3" xfId="2160" xr:uid="{00000000-0005-0000-0000-000080080000}"/>
    <cellStyle name="Normal 78 4 3 2" xfId="3849" xr:uid="{00000000-0005-0000-0000-00001A0F0000}"/>
    <cellStyle name="Normal 78 4 3 2 2" xfId="13922" xr:uid="{00000000-0005-0000-0000-000073360000}"/>
    <cellStyle name="Normal 78 4 3 2 2 3" xfId="29017" xr:uid="{00000000-0005-0000-0000-00006D710000}"/>
    <cellStyle name="Normal 78 4 3 2 3" xfId="8902" xr:uid="{00000000-0005-0000-0000-0000D7220000}"/>
    <cellStyle name="Normal 78 4 3 2 3 3" xfId="24000" xr:uid="{00000000-0005-0000-0000-0000D45D0000}"/>
    <cellStyle name="Normal 78 4 3 2 5" xfId="18987" xr:uid="{00000000-0005-0000-0000-00003F4A0000}"/>
    <cellStyle name="Normal 78 4 3 3" xfId="5541" xr:uid="{00000000-0005-0000-0000-0000B6150000}"/>
    <cellStyle name="Normal 78 4 3 3 2" xfId="15593" xr:uid="{00000000-0005-0000-0000-0000FA3C0000}"/>
    <cellStyle name="Normal 78 4 3 3 2 3" xfId="30688" xr:uid="{00000000-0005-0000-0000-0000F4770000}"/>
    <cellStyle name="Normal 78 4 3 3 3" xfId="10573" xr:uid="{00000000-0005-0000-0000-00005E290000}"/>
    <cellStyle name="Normal 78 4 3 3 3 3" xfId="25671" xr:uid="{00000000-0005-0000-0000-00005B640000}"/>
    <cellStyle name="Normal 78 4 3 3 5" xfId="20658" xr:uid="{00000000-0005-0000-0000-0000C6500000}"/>
    <cellStyle name="Normal 78 4 3 4" xfId="12251" xr:uid="{00000000-0005-0000-0000-0000EC2F0000}"/>
    <cellStyle name="Normal 78 4 3 4 3" xfId="27346" xr:uid="{00000000-0005-0000-0000-0000E66A0000}"/>
    <cellStyle name="Normal 78 4 3 5" xfId="7230" xr:uid="{00000000-0005-0000-0000-00004F1C0000}"/>
    <cellStyle name="Normal 78 4 3 5 3" xfId="22329" xr:uid="{00000000-0005-0000-0000-00004D570000}"/>
    <cellStyle name="Normal 78 4 3 7" xfId="17316" xr:uid="{00000000-0005-0000-0000-0000B8430000}"/>
    <cellStyle name="Normal 78 4 4" xfId="3012" xr:uid="{00000000-0005-0000-0000-0000D50B0000}"/>
    <cellStyle name="Normal 78 4 4 2" xfId="13086" xr:uid="{00000000-0005-0000-0000-00002F330000}"/>
    <cellStyle name="Normal 78 4 4 2 3" xfId="28181" xr:uid="{00000000-0005-0000-0000-0000296E0000}"/>
    <cellStyle name="Normal 78 4 4 3" xfId="8066" xr:uid="{00000000-0005-0000-0000-0000931F0000}"/>
    <cellStyle name="Normal 78 4 4 3 3" xfId="23164" xr:uid="{00000000-0005-0000-0000-0000905A0000}"/>
    <cellStyle name="Normal 78 4 4 5" xfId="18151" xr:uid="{00000000-0005-0000-0000-0000FB460000}"/>
    <cellStyle name="Normal 78 4 5" xfId="4705" xr:uid="{00000000-0005-0000-0000-000072120000}"/>
    <cellStyle name="Normal 78 4 5 2" xfId="14757" xr:uid="{00000000-0005-0000-0000-0000B6390000}"/>
    <cellStyle name="Normal 78 4 5 2 3" xfId="29852" xr:uid="{00000000-0005-0000-0000-0000B0740000}"/>
    <cellStyle name="Normal 78 4 5 3" xfId="9737" xr:uid="{00000000-0005-0000-0000-00001A260000}"/>
    <cellStyle name="Normal 78 4 5 3 3" xfId="24835" xr:uid="{00000000-0005-0000-0000-000017610000}"/>
    <cellStyle name="Normal 78 4 5 5" xfId="19822" xr:uid="{00000000-0005-0000-0000-0000824D0000}"/>
    <cellStyle name="Normal 78 4 6" xfId="11415" xr:uid="{00000000-0005-0000-0000-0000A82C0000}"/>
    <cellStyle name="Normal 78 4 6 3" xfId="26510" xr:uid="{00000000-0005-0000-0000-0000A2670000}"/>
    <cellStyle name="Normal 78 4 7" xfId="6394" xr:uid="{00000000-0005-0000-0000-00000B190000}"/>
    <cellStyle name="Normal 78 4 7 3" xfId="21493" xr:uid="{00000000-0005-0000-0000-000009540000}"/>
    <cellStyle name="Normal 78 4 9" xfId="16480" xr:uid="{00000000-0005-0000-0000-000074400000}"/>
    <cellStyle name="Normal 78 5" xfId="1528" xr:uid="{00000000-0005-0000-0000-000008060000}"/>
    <cellStyle name="Normal 78 5 2" xfId="2369" xr:uid="{00000000-0005-0000-0000-000051090000}"/>
    <cellStyle name="Normal 78 5 2 2" xfId="4058" xr:uid="{00000000-0005-0000-0000-0000EB0F0000}"/>
    <cellStyle name="Normal 78 5 2 2 2" xfId="14131" xr:uid="{00000000-0005-0000-0000-000044370000}"/>
    <cellStyle name="Normal 78 5 2 2 2 3" xfId="29226" xr:uid="{00000000-0005-0000-0000-00003E720000}"/>
    <cellStyle name="Normal 78 5 2 2 3" xfId="9111" xr:uid="{00000000-0005-0000-0000-0000A8230000}"/>
    <cellStyle name="Normal 78 5 2 2 3 3" xfId="24209" xr:uid="{00000000-0005-0000-0000-0000A55E0000}"/>
    <cellStyle name="Normal 78 5 2 2 5" xfId="19196" xr:uid="{00000000-0005-0000-0000-0000104B0000}"/>
    <cellStyle name="Normal 78 5 2 3" xfId="5750" xr:uid="{00000000-0005-0000-0000-000087160000}"/>
    <cellStyle name="Normal 78 5 2 3 2" xfId="15802" xr:uid="{00000000-0005-0000-0000-0000CB3D0000}"/>
    <cellStyle name="Normal 78 5 2 3 2 3" xfId="30897" xr:uid="{00000000-0005-0000-0000-0000C5780000}"/>
    <cellStyle name="Normal 78 5 2 3 3" xfId="10782" xr:uid="{00000000-0005-0000-0000-00002F2A0000}"/>
    <cellStyle name="Normal 78 5 2 3 3 3" xfId="25880" xr:uid="{00000000-0005-0000-0000-00002C650000}"/>
    <cellStyle name="Normal 78 5 2 3 5" xfId="20867" xr:uid="{00000000-0005-0000-0000-000097510000}"/>
    <cellStyle name="Normal 78 5 2 4" xfId="12460" xr:uid="{00000000-0005-0000-0000-0000BD300000}"/>
    <cellStyle name="Normal 78 5 2 4 3" xfId="27555" xr:uid="{00000000-0005-0000-0000-0000B76B0000}"/>
    <cellStyle name="Normal 78 5 2 5" xfId="7439" xr:uid="{00000000-0005-0000-0000-0000201D0000}"/>
    <cellStyle name="Normal 78 5 2 5 3" xfId="22538" xr:uid="{00000000-0005-0000-0000-00001E580000}"/>
    <cellStyle name="Normal 78 5 2 7" xfId="17525" xr:uid="{00000000-0005-0000-0000-000089440000}"/>
    <cellStyle name="Normal 78 5 3" xfId="3221" xr:uid="{00000000-0005-0000-0000-0000A60C0000}"/>
    <cellStyle name="Normal 78 5 3 2" xfId="13295" xr:uid="{00000000-0005-0000-0000-000000340000}"/>
    <cellStyle name="Normal 78 5 3 2 3" xfId="28390" xr:uid="{00000000-0005-0000-0000-0000FA6E0000}"/>
    <cellStyle name="Normal 78 5 3 3" xfId="8275" xr:uid="{00000000-0005-0000-0000-000064200000}"/>
    <cellStyle name="Normal 78 5 3 3 3" xfId="23373" xr:uid="{00000000-0005-0000-0000-0000615B0000}"/>
    <cellStyle name="Normal 78 5 3 5" xfId="18360" xr:uid="{00000000-0005-0000-0000-0000CC470000}"/>
    <cellStyle name="Normal 78 5 4" xfId="4914" xr:uid="{00000000-0005-0000-0000-000043130000}"/>
    <cellStyle name="Normal 78 5 4 2" xfId="14966" xr:uid="{00000000-0005-0000-0000-0000873A0000}"/>
    <cellStyle name="Normal 78 5 4 2 3" xfId="30061" xr:uid="{00000000-0005-0000-0000-000081750000}"/>
    <cellStyle name="Normal 78 5 4 3" xfId="9946" xr:uid="{00000000-0005-0000-0000-0000EB260000}"/>
    <cellStyle name="Normal 78 5 4 3 3" xfId="25044" xr:uid="{00000000-0005-0000-0000-0000E8610000}"/>
    <cellStyle name="Normal 78 5 4 5" xfId="20031" xr:uid="{00000000-0005-0000-0000-0000534E0000}"/>
    <cellStyle name="Normal 78 5 5" xfId="11624" xr:uid="{00000000-0005-0000-0000-0000792D0000}"/>
    <cellStyle name="Normal 78 5 5 3" xfId="26719" xr:uid="{00000000-0005-0000-0000-000073680000}"/>
    <cellStyle name="Normal 78 5 6" xfId="6603" xr:uid="{00000000-0005-0000-0000-0000DC190000}"/>
    <cellStyle name="Normal 78 5 6 3" xfId="21702" xr:uid="{00000000-0005-0000-0000-0000DA540000}"/>
    <cellStyle name="Normal 78 5 8" xfId="16689" xr:uid="{00000000-0005-0000-0000-000045410000}"/>
    <cellStyle name="Normal 78 6" xfId="1949" xr:uid="{00000000-0005-0000-0000-0000AD070000}"/>
    <cellStyle name="Normal 78 6 2" xfId="3640" xr:uid="{00000000-0005-0000-0000-0000490E0000}"/>
    <cellStyle name="Normal 78 6 2 2" xfId="13713" xr:uid="{00000000-0005-0000-0000-0000A2350000}"/>
    <cellStyle name="Normal 78 6 2 2 3" xfId="28808" xr:uid="{00000000-0005-0000-0000-00009C700000}"/>
    <cellStyle name="Normal 78 6 2 3" xfId="8693" xr:uid="{00000000-0005-0000-0000-000006220000}"/>
    <cellStyle name="Normal 78 6 2 3 3" xfId="23791" xr:uid="{00000000-0005-0000-0000-0000035D0000}"/>
    <cellStyle name="Normal 78 6 2 5" xfId="18778" xr:uid="{00000000-0005-0000-0000-00006E490000}"/>
    <cellStyle name="Normal 78 6 3" xfId="5332" xr:uid="{00000000-0005-0000-0000-0000E5140000}"/>
    <cellStyle name="Normal 78 6 3 2" xfId="15384" xr:uid="{00000000-0005-0000-0000-0000293C0000}"/>
    <cellStyle name="Normal 78 6 3 2 3" xfId="30479" xr:uid="{00000000-0005-0000-0000-000023770000}"/>
    <cellStyle name="Normal 78 6 3 3" xfId="10364" xr:uid="{00000000-0005-0000-0000-00008D280000}"/>
    <cellStyle name="Normal 78 6 3 3 3" xfId="25462" xr:uid="{00000000-0005-0000-0000-00008A630000}"/>
    <cellStyle name="Normal 78 6 3 5" xfId="20449" xr:uid="{00000000-0005-0000-0000-0000F54F0000}"/>
    <cellStyle name="Normal 78 6 4" xfId="12042" xr:uid="{00000000-0005-0000-0000-00001B2F0000}"/>
    <cellStyle name="Normal 78 6 4 3" xfId="27137" xr:uid="{00000000-0005-0000-0000-0000156A0000}"/>
    <cellStyle name="Normal 78 6 5" xfId="7021" xr:uid="{00000000-0005-0000-0000-00007E1B0000}"/>
    <cellStyle name="Normal 78 6 5 3" xfId="22120" xr:uid="{00000000-0005-0000-0000-00007C560000}"/>
    <cellStyle name="Normal 78 6 7" xfId="17107" xr:uid="{00000000-0005-0000-0000-0000E7420000}"/>
    <cellStyle name="Normal 78 7" xfId="2795" xr:uid="{00000000-0005-0000-0000-0000FC0A0000}"/>
    <cellStyle name="Normal 78 7 2" xfId="12878" xr:uid="{00000000-0005-0000-0000-00005F320000}"/>
    <cellStyle name="Normal 78 7 2 3" xfId="27973" xr:uid="{00000000-0005-0000-0000-0000596D0000}"/>
    <cellStyle name="Normal 78 7 3" xfId="7857" xr:uid="{00000000-0005-0000-0000-0000C21E0000}"/>
    <cellStyle name="Normal 78 7 3 3" xfId="22956" xr:uid="{00000000-0005-0000-0000-0000C0590000}"/>
    <cellStyle name="Normal 78 7 5" xfId="17943" xr:uid="{00000000-0005-0000-0000-00002B460000}"/>
    <cellStyle name="Normal 78 8" xfId="4493" xr:uid="{00000000-0005-0000-0000-00009E110000}"/>
    <cellStyle name="Normal 78 8 2" xfId="14549" xr:uid="{00000000-0005-0000-0000-0000E6380000}"/>
    <cellStyle name="Normal 78 8 2 3" xfId="29644" xr:uid="{00000000-0005-0000-0000-0000E0730000}"/>
    <cellStyle name="Normal 78 8 3" xfId="9529" xr:uid="{00000000-0005-0000-0000-00004A250000}"/>
    <cellStyle name="Normal 78 8 3 3" xfId="24627" xr:uid="{00000000-0005-0000-0000-000047600000}"/>
    <cellStyle name="Normal 78 8 5" xfId="19614" xr:uid="{00000000-0005-0000-0000-0000B24C0000}"/>
    <cellStyle name="Normal 78 9" xfId="11204" xr:uid="{00000000-0005-0000-0000-0000D52B0000}"/>
    <cellStyle name="Normal 78 9 3" xfId="26301" xr:uid="{00000000-0005-0000-0000-0000D1660000}"/>
    <cellStyle name="Normal 79" xfId="424" xr:uid="{00000000-0005-0000-0000-0000B2010000}"/>
    <cellStyle name="Normal 79 10" xfId="6186" xr:uid="{00000000-0005-0000-0000-00003B180000}"/>
    <cellStyle name="Normal 79 10 3" xfId="21288" xr:uid="{00000000-0005-0000-0000-00003C530000}"/>
    <cellStyle name="Normal 79 12" xfId="16273" xr:uid="{00000000-0005-0000-0000-0000A53F0000}"/>
    <cellStyle name="Normal 79 2" xfId="1151" xr:uid="{00000000-0005-0000-0000-00008F040000}"/>
    <cellStyle name="Normal 79 2 11" xfId="16327" xr:uid="{00000000-0005-0000-0000-0000DB3F0000}"/>
    <cellStyle name="Normal 79 2 2" xfId="1260" xr:uid="{00000000-0005-0000-0000-0000FC040000}"/>
    <cellStyle name="Normal 79 2 2 10" xfId="16431" xr:uid="{00000000-0005-0000-0000-000043400000}"/>
    <cellStyle name="Normal 79 2 2 2" xfId="1477" xr:uid="{00000000-0005-0000-0000-0000D5050000}"/>
    <cellStyle name="Normal 79 2 2 2 2" xfId="1898" xr:uid="{00000000-0005-0000-0000-00007A070000}"/>
    <cellStyle name="Normal 79 2 2 2 2 2" xfId="2737" xr:uid="{00000000-0005-0000-0000-0000C10A0000}"/>
    <cellStyle name="Normal 79 2 2 2 2 2 2" xfId="4426" xr:uid="{00000000-0005-0000-0000-00005B110000}"/>
    <cellStyle name="Normal 79 2 2 2 2 2 2 2" xfId="14499" xr:uid="{00000000-0005-0000-0000-0000B4380000}"/>
    <cellStyle name="Normal 79 2 2 2 2 2 2 2 3" xfId="29594" xr:uid="{00000000-0005-0000-0000-0000AE730000}"/>
    <cellStyle name="Normal 79 2 2 2 2 2 2 3" xfId="9479" xr:uid="{00000000-0005-0000-0000-000018250000}"/>
    <cellStyle name="Normal 79 2 2 2 2 2 2 3 3" xfId="24577" xr:uid="{00000000-0005-0000-0000-000015600000}"/>
    <cellStyle name="Normal 79 2 2 2 2 2 2 5" xfId="19564" xr:uid="{00000000-0005-0000-0000-0000804C0000}"/>
    <cellStyle name="Normal 79 2 2 2 2 2 3" xfId="6118" xr:uid="{00000000-0005-0000-0000-0000F7170000}"/>
    <cellStyle name="Normal 79 2 2 2 2 2 3 2" xfId="16170" xr:uid="{00000000-0005-0000-0000-00003B3F0000}"/>
    <cellStyle name="Normal 79 2 2 2 2 2 3 2 3" xfId="31265" xr:uid="{00000000-0005-0000-0000-0000357A0000}"/>
    <cellStyle name="Normal 79 2 2 2 2 2 3 3" xfId="11150" xr:uid="{00000000-0005-0000-0000-00009F2B0000}"/>
    <cellStyle name="Normal 79 2 2 2 2 2 3 3 3" xfId="26248" xr:uid="{00000000-0005-0000-0000-00009C660000}"/>
    <cellStyle name="Normal 79 2 2 2 2 2 3 5" xfId="21235" xr:uid="{00000000-0005-0000-0000-000007530000}"/>
    <cellStyle name="Normal 79 2 2 2 2 2 4" xfId="12828" xr:uid="{00000000-0005-0000-0000-00002D320000}"/>
    <cellStyle name="Normal 79 2 2 2 2 2 4 3" xfId="27923" xr:uid="{00000000-0005-0000-0000-0000276D0000}"/>
    <cellStyle name="Normal 79 2 2 2 2 2 5" xfId="7807" xr:uid="{00000000-0005-0000-0000-0000901E0000}"/>
    <cellStyle name="Normal 79 2 2 2 2 2 5 3" xfId="22906" xr:uid="{00000000-0005-0000-0000-00008E590000}"/>
    <cellStyle name="Normal 79 2 2 2 2 2 7" xfId="17893" xr:uid="{00000000-0005-0000-0000-0000F9450000}"/>
    <cellStyle name="Normal 79 2 2 2 2 3" xfId="3589" xr:uid="{00000000-0005-0000-0000-0000160E0000}"/>
    <cellStyle name="Normal 79 2 2 2 2 3 2" xfId="13663" xr:uid="{00000000-0005-0000-0000-000070350000}"/>
    <cellStyle name="Normal 79 2 2 2 2 3 2 3" xfId="28758" xr:uid="{00000000-0005-0000-0000-00006A700000}"/>
    <cellStyle name="Normal 79 2 2 2 2 3 3" xfId="8643" xr:uid="{00000000-0005-0000-0000-0000D4210000}"/>
    <cellStyle name="Normal 79 2 2 2 2 3 3 3" xfId="23741" xr:uid="{00000000-0005-0000-0000-0000D15C0000}"/>
    <cellStyle name="Normal 79 2 2 2 2 3 5" xfId="18728" xr:uid="{00000000-0005-0000-0000-00003C490000}"/>
    <cellStyle name="Normal 79 2 2 2 2 4" xfId="5282" xr:uid="{00000000-0005-0000-0000-0000B3140000}"/>
    <cellStyle name="Normal 79 2 2 2 2 4 2" xfId="15334" xr:uid="{00000000-0005-0000-0000-0000F73B0000}"/>
    <cellStyle name="Normal 79 2 2 2 2 4 2 3" xfId="30429" xr:uid="{00000000-0005-0000-0000-0000F1760000}"/>
    <cellStyle name="Normal 79 2 2 2 2 4 3" xfId="10314" xr:uid="{00000000-0005-0000-0000-00005B280000}"/>
    <cellStyle name="Normal 79 2 2 2 2 4 3 3" xfId="25412" xr:uid="{00000000-0005-0000-0000-000058630000}"/>
    <cellStyle name="Normal 79 2 2 2 2 4 5" xfId="20399" xr:uid="{00000000-0005-0000-0000-0000C34F0000}"/>
    <cellStyle name="Normal 79 2 2 2 2 5" xfId="11992" xr:uid="{00000000-0005-0000-0000-0000E92E0000}"/>
    <cellStyle name="Normal 79 2 2 2 2 5 3" xfId="27087" xr:uid="{00000000-0005-0000-0000-0000E3690000}"/>
    <cellStyle name="Normal 79 2 2 2 2 6" xfId="6971" xr:uid="{00000000-0005-0000-0000-00004C1B0000}"/>
    <cellStyle name="Normal 79 2 2 2 2 6 3" xfId="22070" xr:uid="{00000000-0005-0000-0000-00004A560000}"/>
    <cellStyle name="Normal 79 2 2 2 2 8" xfId="17057" xr:uid="{00000000-0005-0000-0000-0000B5420000}"/>
    <cellStyle name="Normal 79 2 2 2 3" xfId="2319" xr:uid="{00000000-0005-0000-0000-00001F090000}"/>
    <cellStyle name="Normal 79 2 2 2 3 2" xfId="4008" xr:uid="{00000000-0005-0000-0000-0000B90F0000}"/>
    <cellStyle name="Normal 79 2 2 2 3 2 2" xfId="14081" xr:uid="{00000000-0005-0000-0000-000012370000}"/>
    <cellStyle name="Normal 79 2 2 2 3 2 2 3" xfId="29176" xr:uid="{00000000-0005-0000-0000-00000C720000}"/>
    <cellStyle name="Normal 79 2 2 2 3 2 3" xfId="9061" xr:uid="{00000000-0005-0000-0000-000076230000}"/>
    <cellStyle name="Normal 79 2 2 2 3 2 3 3" xfId="24159" xr:uid="{00000000-0005-0000-0000-0000735E0000}"/>
    <cellStyle name="Normal 79 2 2 2 3 2 5" xfId="19146" xr:uid="{00000000-0005-0000-0000-0000DE4A0000}"/>
    <cellStyle name="Normal 79 2 2 2 3 3" xfId="5700" xr:uid="{00000000-0005-0000-0000-000055160000}"/>
    <cellStyle name="Normal 79 2 2 2 3 3 2" xfId="15752" xr:uid="{00000000-0005-0000-0000-0000993D0000}"/>
    <cellStyle name="Normal 79 2 2 2 3 3 2 3" xfId="30847" xr:uid="{00000000-0005-0000-0000-000093780000}"/>
    <cellStyle name="Normal 79 2 2 2 3 3 3" xfId="10732" xr:uid="{00000000-0005-0000-0000-0000FD290000}"/>
    <cellStyle name="Normal 79 2 2 2 3 3 3 3" xfId="25830" xr:uid="{00000000-0005-0000-0000-0000FA640000}"/>
    <cellStyle name="Normal 79 2 2 2 3 3 5" xfId="20817" xr:uid="{00000000-0005-0000-0000-000065510000}"/>
    <cellStyle name="Normal 79 2 2 2 3 4" xfId="12410" xr:uid="{00000000-0005-0000-0000-00008B300000}"/>
    <cellStyle name="Normal 79 2 2 2 3 4 3" xfId="27505" xr:uid="{00000000-0005-0000-0000-0000856B0000}"/>
    <cellStyle name="Normal 79 2 2 2 3 5" xfId="7389" xr:uid="{00000000-0005-0000-0000-0000EE1C0000}"/>
    <cellStyle name="Normal 79 2 2 2 3 5 3" xfId="22488" xr:uid="{00000000-0005-0000-0000-0000EC570000}"/>
    <cellStyle name="Normal 79 2 2 2 3 7" xfId="17475" xr:uid="{00000000-0005-0000-0000-000057440000}"/>
    <cellStyle name="Normal 79 2 2 2 4" xfId="3171" xr:uid="{00000000-0005-0000-0000-0000740C0000}"/>
    <cellStyle name="Normal 79 2 2 2 4 2" xfId="13245" xr:uid="{00000000-0005-0000-0000-0000CE330000}"/>
    <cellStyle name="Normal 79 2 2 2 4 2 3" xfId="28340" xr:uid="{00000000-0005-0000-0000-0000C86E0000}"/>
    <cellStyle name="Normal 79 2 2 2 4 3" xfId="8225" xr:uid="{00000000-0005-0000-0000-000032200000}"/>
    <cellStyle name="Normal 79 2 2 2 4 3 3" xfId="23323" xr:uid="{00000000-0005-0000-0000-00002F5B0000}"/>
    <cellStyle name="Normal 79 2 2 2 4 5" xfId="18310" xr:uid="{00000000-0005-0000-0000-00009A470000}"/>
    <cellStyle name="Normal 79 2 2 2 5" xfId="4864" xr:uid="{00000000-0005-0000-0000-000011130000}"/>
    <cellStyle name="Normal 79 2 2 2 5 2" xfId="14916" xr:uid="{00000000-0005-0000-0000-0000553A0000}"/>
    <cellStyle name="Normal 79 2 2 2 5 2 3" xfId="30011" xr:uid="{00000000-0005-0000-0000-00004F750000}"/>
    <cellStyle name="Normal 79 2 2 2 5 3" xfId="9896" xr:uid="{00000000-0005-0000-0000-0000B9260000}"/>
    <cellStyle name="Normal 79 2 2 2 5 3 3" xfId="24994" xr:uid="{00000000-0005-0000-0000-0000B6610000}"/>
    <cellStyle name="Normal 79 2 2 2 5 5" xfId="19981" xr:uid="{00000000-0005-0000-0000-0000214E0000}"/>
    <cellStyle name="Normal 79 2 2 2 6" xfId="11574" xr:uid="{00000000-0005-0000-0000-0000472D0000}"/>
    <cellStyle name="Normal 79 2 2 2 6 3" xfId="26669" xr:uid="{00000000-0005-0000-0000-000041680000}"/>
    <cellStyle name="Normal 79 2 2 2 7" xfId="6553" xr:uid="{00000000-0005-0000-0000-0000AA190000}"/>
    <cellStyle name="Normal 79 2 2 2 7 3" xfId="21652" xr:uid="{00000000-0005-0000-0000-0000A8540000}"/>
    <cellStyle name="Normal 79 2 2 2 9" xfId="16639" xr:uid="{00000000-0005-0000-0000-000013410000}"/>
    <cellStyle name="Normal 79 2 2 3" xfId="1690" xr:uid="{00000000-0005-0000-0000-0000AA060000}"/>
    <cellStyle name="Normal 79 2 2 3 2" xfId="2529" xr:uid="{00000000-0005-0000-0000-0000F1090000}"/>
    <cellStyle name="Normal 79 2 2 3 2 2" xfId="4218" xr:uid="{00000000-0005-0000-0000-00008B100000}"/>
    <cellStyle name="Normal 79 2 2 3 2 2 2" xfId="14291" xr:uid="{00000000-0005-0000-0000-0000E4370000}"/>
    <cellStyle name="Normal 79 2 2 3 2 2 2 3" xfId="29386" xr:uid="{00000000-0005-0000-0000-0000DE720000}"/>
    <cellStyle name="Normal 79 2 2 3 2 2 3" xfId="9271" xr:uid="{00000000-0005-0000-0000-000048240000}"/>
    <cellStyle name="Normal 79 2 2 3 2 2 3 3" xfId="24369" xr:uid="{00000000-0005-0000-0000-0000455F0000}"/>
    <cellStyle name="Normal 79 2 2 3 2 2 5" xfId="19356" xr:uid="{00000000-0005-0000-0000-0000B04B0000}"/>
    <cellStyle name="Normal 79 2 2 3 2 3" xfId="5910" xr:uid="{00000000-0005-0000-0000-000027170000}"/>
    <cellStyle name="Normal 79 2 2 3 2 3 2" xfId="15962" xr:uid="{00000000-0005-0000-0000-00006B3E0000}"/>
    <cellStyle name="Normal 79 2 2 3 2 3 2 3" xfId="31057" xr:uid="{00000000-0005-0000-0000-000065790000}"/>
    <cellStyle name="Normal 79 2 2 3 2 3 3" xfId="10942" xr:uid="{00000000-0005-0000-0000-0000CF2A0000}"/>
    <cellStyle name="Normal 79 2 2 3 2 3 3 3" xfId="26040" xr:uid="{00000000-0005-0000-0000-0000CC650000}"/>
    <cellStyle name="Normal 79 2 2 3 2 3 5" xfId="21027" xr:uid="{00000000-0005-0000-0000-000037520000}"/>
    <cellStyle name="Normal 79 2 2 3 2 4" xfId="12620" xr:uid="{00000000-0005-0000-0000-00005D310000}"/>
    <cellStyle name="Normal 79 2 2 3 2 4 3" xfId="27715" xr:uid="{00000000-0005-0000-0000-0000576C0000}"/>
    <cellStyle name="Normal 79 2 2 3 2 5" xfId="7599" xr:uid="{00000000-0005-0000-0000-0000C01D0000}"/>
    <cellStyle name="Normal 79 2 2 3 2 5 3" xfId="22698" xr:uid="{00000000-0005-0000-0000-0000BE580000}"/>
    <cellStyle name="Normal 79 2 2 3 2 7" xfId="17685" xr:uid="{00000000-0005-0000-0000-000029450000}"/>
    <cellStyle name="Normal 79 2 2 3 3" xfId="3381" xr:uid="{00000000-0005-0000-0000-0000460D0000}"/>
    <cellStyle name="Normal 79 2 2 3 3 2" xfId="13455" xr:uid="{00000000-0005-0000-0000-0000A0340000}"/>
    <cellStyle name="Normal 79 2 2 3 3 2 3" xfId="28550" xr:uid="{00000000-0005-0000-0000-00009A6F0000}"/>
    <cellStyle name="Normal 79 2 2 3 3 3" xfId="8435" xr:uid="{00000000-0005-0000-0000-000004210000}"/>
    <cellStyle name="Normal 79 2 2 3 3 3 3" xfId="23533" xr:uid="{00000000-0005-0000-0000-0000015C0000}"/>
    <cellStyle name="Normal 79 2 2 3 3 5" xfId="18520" xr:uid="{00000000-0005-0000-0000-00006C480000}"/>
    <cellStyle name="Normal 79 2 2 3 4" xfId="5074" xr:uid="{00000000-0005-0000-0000-0000E3130000}"/>
    <cellStyle name="Normal 79 2 2 3 4 2" xfId="15126" xr:uid="{00000000-0005-0000-0000-0000273B0000}"/>
    <cellStyle name="Normal 79 2 2 3 4 2 3" xfId="30221" xr:uid="{00000000-0005-0000-0000-000021760000}"/>
    <cellStyle name="Normal 79 2 2 3 4 3" xfId="10106" xr:uid="{00000000-0005-0000-0000-00008B270000}"/>
    <cellStyle name="Normal 79 2 2 3 4 3 3" xfId="25204" xr:uid="{00000000-0005-0000-0000-000088620000}"/>
    <cellStyle name="Normal 79 2 2 3 4 5" xfId="20191" xr:uid="{00000000-0005-0000-0000-0000F34E0000}"/>
    <cellStyle name="Normal 79 2 2 3 5" xfId="11784" xr:uid="{00000000-0005-0000-0000-0000192E0000}"/>
    <cellStyle name="Normal 79 2 2 3 5 3" xfId="26879" xr:uid="{00000000-0005-0000-0000-000013690000}"/>
    <cellStyle name="Normal 79 2 2 3 6" xfId="6763" xr:uid="{00000000-0005-0000-0000-00007C1A0000}"/>
    <cellStyle name="Normal 79 2 2 3 6 3" xfId="21862" xr:uid="{00000000-0005-0000-0000-00007A550000}"/>
    <cellStyle name="Normal 79 2 2 3 8" xfId="16849" xr:uid="{00000000-0005-0000-0000-0000E5410000}"/>
    <cellStyle name="Normal 79 2 2 4" xfId="2111" xr:uid="{00000000-0005-0000-0000-00004F080000}"/>
    <cellStyle name="Normal 79 2 2 4 2" xfId="3800" xr:uid="{00000000-0005-0000-0000-0000E90E0000}"/>
    <cellStyle name="Normal 79 2 2 4 2 2" xfId="13873" xr:uid="{00000000-0005-0000-0000-000042360000}"/>
    <cellStyle name="Normal 79 2 2 4 2 2 3" xfId="28968" xr:uid="{00000000-0005-0000-0000-00003C710000}"/>
    <cellStyle name="Normal 79 2 2 4 2 3" xfId="8853" xr:uid="{00000000-0005-0000-0000-0000A6220000}"/>
    <cellStyle name="Normal 79 2 2 4 2 3 3" xfId="23951" xr:uid="{00000000-0005-0000-0000-0000A35D0000}"/>
    <cellStyle name="Normal 79 2 2 4 2 5" xfId="18938" xr:uid="{00000000-0005-0000-0000-00000E4A0000}"/>
    <cellStyle name="Normal 79 2 2 4 3" xfId="5492" xr:uid="{00000000-0005-0000-0000-000085150000}"/>
    <cellStyle name="Normal 79 2 2 4 3 2" xfId="15544" xr:uid="{00000000-0005-0000-0000-0000C93C0000}"/>
    <cellStyle name="Normal 79 2 2 4 3 2 3" xfId="30639" xr:uid="{00000000-0005-0000-0000-0000C3770000}"/>
    <cellStyle name="Normal 79 2 2 4 3 3" xfId="10524" xr:uid="{00000000-0005-0000-0000-00002D290000}"/>
    <cellStyle name="Normal 79 2 2 4 3 3 3" xfId="25622" xr:uid="{00000000-0005-0000-0000-00002A640000}"/>
    <cellStyle name="Normal 79 2 2 4 3 5" xfId="20609" xr:uid="{00000000-0005-0000-0000-000095500000}"/>
    <cellStyle name="Normal 79 2 2 4 4" xfId="12202" xr:uid="{00000000-0005-0000-0000-0000BB2F0000}"/>
    <cellStyle name="Normal 79 2 2 4 4 3" xfId="27297" xr:uid="{00000000-0005-0000-0000-0000B56A0000}"/>
    <cellStyle name="Normal 79 2 2 4 5" xfId="7181" xr:uid="{00000000-0005-0000-0000-00001E1C0000}"/>
    <cellStyle name="Normal 79 2 2 4 5 3" xfId="22280" xr:uid="{00000000-0005-0000-0000-00001C570000}"/>
    <cellStyle name="Normal 79 2 2 4 7" xfId="17267" xr:uid="{00000000-0005-0000-0000-000087430000}"/>
    <cellStyle name="Normal 79 2 2 5" xfId="2963" xr:uid="{00000000-0005-0000-0000-0000A40B0000}"/>
    <cellStyle name="Normal 79 2 2 5 2" xfId="13037" xr:uid="{00000000-0005-0000-0000-0000FE320000}"/>
    <cellStyle name="Normal 79 2 2 5 2 3" xfId="28132" xr:uid="{00000000-0005-0000-0000-0000F86D0000}"/>
    <cellStyle name="Normal 79 2 2 5 3" xfId="8017" xr:uid="{00000000-0005-0000-0000-0000621F0000}"/>
    <cellStyle name="Normal 79 2 2 5 3 3" xfId="23115" xr:uid="{00000000-0005-0000-0000-00005F5A0000}"/>
    <cellStyle name="Normal 79 2 2 5 5" xfId="18102" xr:uid="{00000000-0005-0000-0000-0000CA460000}"/>
    <cellStyle name="Normal 79 2 2 6" xfId="4656" xr:uid="{00000000-0005-0000-0000-000041120000}"/>
    <cellStyle name="Normal 79 2 2 6 2" xfId="14708" xr:uid="{00000000-0005-0000-0000-000085390000}"/>
    <cellStyle name="Normal 79 2 2 6 2 3" xfId="29803" xr:uid="{00000000-0005-0000-0000-00007F740000}"/>
    <cellStyle name="Normal 79 2 2 6 3" xfId="9688" xr:uid="{00000000-0005-0000-0000-0000E9250000}"/>
    <cellStyle name="Normal 79 2 2 6 3 3" xfId="24786" xr:uid="{00000000-0005-0000-0000-0000E6600000}"/>
    <cellStyle name="Normal 79 2 2 6 5" xfId="19773" xr:uid="{00000000-0005-0000-0000-0000514D0000}"/>
    <cellStyle name="Normal 79 2 2 7" xfId="11366" xr:uid="{00000000-0005-0000-0000-0000772C0000}"/>
    <cellStyle name="Normal 79 2 2 7 3" xfId="26461" xr:uid="{00000000-0005-0000-0000-000071670000}"/>
    <cellStyle name="Normal 79 2 2 8" xfId="6345" xr:uid="{00000000-0005-0000-0000-0000DA180000}"/>
    <cellStyle name="Normal 79 2 2 8 3" xfId="21444" xr:uid="{00000000-0005-0000-0000-0000D8530000}"/>
    <cellStyle name="Normal 79 2 3" xfId="1373" xr:uid="{00000000-0005-0000-0000-00006D050000}"/>
    <cellStyle name="Normal 79 2 3 2" xfId="1794" xr:uid="{00000000-0005-0000-0000-000012070000}"/>
    <cellStyle name="Normal 79 2 3 2 2" xfId="2633" xr:uid="{00000000-0005-0000-0000-0000590A0000}"/>
    <cellStyle name="Normal 79 2 3 2 2 2" xfId="4322" xr:uid="{00000000-0005-0000-0000-0000F3100000}"/>
    <cellStyle name="Normal 79 2 3 2 2 2 2" xfId="14395" xr:uid="{00000000-0005-0000-0000-00004C380000}"/>
    <cellStyle name="Normal 79 2 3 2 2 2 2 3" xfId="29490" xr:uid="{00000000-0005-0000-0000-000046730000}"/>
    <cellStyle name="Normal 79 2 3 2 2 2 3" xfId="9375" xr:uid="{00000000-0005-0000-0000-0000B0240000}"/>
    <cellStyle name="Normal 79 2 3 2 2 2 3 3" xfId="24473" xr:uid="{00000000-0005-0000-0000-0000AD5F0000}"/>
    <cellStyle name="Normal 79 2 3 2 2 2 5" xfId="19460" xr:uid="{00000000-0005-0000-0000-0000184C0000}"/>
    <cellStyle name="Normal 79 2 3 2 2 3" xfId="6014" xr:uid="{00000000-0005-0000-0000-00008F170000}"/>
    <cellStyle name="Normal 79 2 3 2 2 3 2" xfId="16066" xr:uid="{00000000-0005-0000-0000-0000D33E0000}"/>
    <cellStyle name="Normal 79 2 3 2 2 3 2 3" xfId="31161" xr:uid="{00000000-0005-0000-0000-0000CD790000}"/>
    <cellStyle name="Normal 79 2 3 2 2 3 3" xfId="11046" xr:uid="{00000000-0005-0000-0000-0000372B0000}"/>
    <cellStyle name="Normal 79 2 3 2 2 3 3 3" xfId="26144" xr:uid="{00000000-0005-0000-0000-000034660000}"/>
    <cellStyle name="Normal 79 2 3 2 2 3 5" xfId="21131" xr:uid="{00000000-0005-0000-0000-00009F520000}"/>
    <cellStyle name="Normal 79 2 3 2 2 4" xfId="12724" xr:uid="{00000000-0005-0000-0000-0000C5310000}"/>
    <cellStyle name="Normal 79 2 3 2 2 4 3" xfId="27819" xr:uid="{00000000-0005-0000-0000-0000BF6C0000}"/>
    <cellStyle name="Normal 79 2 3 2 2 5" xfId="7703" xr:uid="{00000000-0005-0000-0000-0000281E0000}"/>
    <cellStyle name="Normal 79 2 3 2 2 5 3" xfId="22802" xr:uid="{00000000-0005-0000-0000-000026590000}"/>
    <cellStyle name="Normal 79 2 3 2 2 7" xfId="17789" xr:uid="{00000000-0005-0000-0000-000091450000}"/>
    <cellStyle name="Normal 79 2 3 2 3" xfId="3485" xr:uid="{00000000-0005-0000-0000-0000AE0D0000}"/>
    <cellStyle name="Normal 79 2 3 2 3 2" xfId="13559" xr:uid="{00000000-0005-0000-0000-000008350000}"/>
    <cellStyle name="Normal 79 2 3 2 3 2 3" xfId="28654" xr:uid="{00000000-0005-0000-0000-000002700000}"/>
    <cellStyle name="Normal 79 2 3 2 3 3" xfId="8539" xr:uid="{00000000-0005-0000-0000-00006C210000}"/>
    <cellStyle name="Normal 79 2 3 2 3 3 3" xfId="23637" xr:uid="{00000000-0005-0000-0000-0000695C0000}"/>
    <cellStyle name="Normal 79 2 3 2 3 5" xfId="18624" xr:uid="{00000000-0005-0000-0000-0000D4480000}"/>
    <cellStyle name="Normal 79 2 3 2 4" xfId="5178" xr:uid="{00000000-0005-0000-0000-00004B140000}"/>
    <cellStyle name="Normal 79 2 3 2 4 2" xfId="15230" xr:uid="{00000000-0005-0000-0000-00008F3B0000}"/>
    <cellStyle name="Normal 79 2 3 2 4 2 3" xfId="30325" xr:uid="{00000000-0005-0000-0000-000089760000}"/>
    <cellStyle name="Normal 79 2 3 2 4 3" xfId="10210" xr:uid="{00000000-0005-0000-0000-0000F3270000}"/>
    <cellStyle name="Normal 79 2 3 2 4 3 3" xfId="25308" xr:uid="{00000000-0005-0000-0000-0000F0620000}"/>
    <cellStyle name="Normal 79 2 3 2 4 5" xfId="20295" xr:uid="{00000000-0005-0000-0000-00005B4F0000}"/>
    <cellStyle name="Normal 79 2 3 2 5" xfId="11888" xr:uid="{00000000-0005-0000-0000-0000812E0000}"/>
    <cellStyle name="Normal 79 2 3 2 5 3" xfId="26983" xr:uid="{00000000-0005-0000-0000-00007B690000}"/>
    <cellStyle name="Normal 79 2 3 2 6" xfId="6867" xr:uid="{00000000-0005-0000-0000-0000E41A0000}"/>
    <cellStyle name="Normal 79 2 3 2 6 3" xfId="21966" xr:uid="{00000000-0005-0000-0000-0000E2550000}"/>
    <cellStyle name="Normal 79 2 3 2 8" xfId="16953" xr:uid="{00000000-0005-0000-0000-00004D420000}"/>
    <cellStyle name="Normal 79 2 3 3" xfId="2215" xr:uid="{00000000-0005-0000-0000-0000B7080000}"/>
    <cellStyle name="Normal 79 2 3 3 2" xfId="3904" xr:uid="{00000000-0005-0000-0000-0000510F0000}"/>
    <cellStyle name="Normal 79 2 3 3 2 2" xfId="13977" xr:uid="{00000000-0005-0000-0000-0000AA360000}"/>
    <cellStyle name="Normal 79 2 3 3 2 2 3" xfId="29072" xr:uid="{00000000-0005-0000-0000-0000A4710000}"/>
    <cellStyle name="Normal 79 2 3 3 2 3" xfId="8957" xr:uid="{00000000-0005-0000-0000-00000E230000}"/>
    <cellStyle name="Normal 79 2 3 3 2 3 3" xfId="24055" xr:uid="{00000000-0005-0000-0000-00000B5E0000}"/>
    <cellStyle name="Normal 79 2 3 3 2 5" xfId="19042" xr:uid="{00000000-0005-0000-0000-0000764A0000}"/>
    <cellStyle name="Normal 79 2 3 3 3" xfId="5596" xr:uid="{00000000-0005-0000-0000-0000ED150000}"/>
    <cellStyle name="Normal 79 2 3 3 3 2" xfId="15648" xr:uid="{00000000-0005-0000-0000-0000313D0000}"/>
    <cellStyle name="Normal 79 2 3 3 3 2 3" xfId="30743" xr:uid="{00000000-0005-0000-0000-00002B780000}"/>
    <cellStyle name="Normal 79 2 3 3 3 3" xfId="10628" xr:uid="{00000000-0005-0000-0000-000095290000}"/>
    <cellStyle name="Normal 79 2 3 3 3 3 3" xfId="25726" xr:uid="{00000000-0005-0000-0000-000092640000}"/>
    <cellStyle name="Normal 79 2 3 3 3 5" xfId="20713" xr:uid="{00000000-0005-0000-0000-0000FD500000}"/>
    <cellStyle name="Normal 79 2 3 3 4" xfId="12306" xr:uid="{00000000-0005-0000-0000-000023300000}"/>
    <cellStyle name="Normal 79 2 3 3 4 3" xfId="27401" xr:uid="{00000000-0005-0000-0000-00001D6B0000}"/>
    <cellStyle name="Normal 79 2 3 3 5" xfId="7285" xr:uid="{00000000-0005-0000-0000-0000861C0000}"/>
    <cellStyle name="Normal 79 2 3 3 5 3" xfId="22384" xr:uid="{00000000-0005-0000-0000-000084570000}"/>
    <cellStyle name="Normal 79 2 3 3 7" xfId="17371" xr:uid="{00000000-0005-0000-0000-0000EF430000}"/>
    <cellStyle name="Normal 79 2 3 4" xfId="3067" xr:uid="{00000000-0005-0000-0000-00000C0C0000}"/>
    <cellStyle name="Normal 79 2 3 4 2" xfId="13141" xr:uid="{00000000-0005-0000-0000-000066330000}"/>
    <cellStyle name="Normal 79 2 3 4 2 3" xfId="28236" xr:uid="{00000000-0005-0000-0000-0000606E0000}"/>
    <cellStyle name="Normal 79 2 3 4 3" xfId="8121" xr:uid="{00000000-0005-0000-0000-0000CA1F0000}"/>
    <cellStyle name="Normal 79 2 3 4 3 3" xfId="23219" xr:uid="{00000000-0005-0000-0000-0000C75A0000}"/>
    <cellStyle name="Normal 79 2 3 4 5" xfId="18206" xr:uid="{00000000-0005-0000-0000-000032470000}"/>
    <cellStyle name="Normal 79 2 3 5" xfId="4760" xr:uid="{00000000-0005-0000-0000-0000A9120000}"/>
    <cellStyle name="Normal 79 2 3 5 2" xfId="14812" xr:uid="{00000000-0005-0000-0000-0000ED390000}"/>
    <cellStyle name="Normal 79 2 3 5 2 3" xfId="29907" xr:uid="{00000000-0005-0000-0000-0000E7740000}"/>
    <cellStyle name="Normal 79 2 3 5 3" xfId="9792" xr:uid="{00000000-0005-0000-0000-000051260000}"/>
    <cellStyle name="Normal 79 2 3 5 3 3" xfId="24890" xr:uid="{00000000-0005-0000-0000-00004E610000}"/>
    <cellStyle name="Normal 79 2 3 5 5" xfId="19877" xr:uid="{00000000-0005-0000-0000-0000B94D0000}"/>
    <cellStyle name="Normal 79 2 3 6" xfId="11470" xr:uid="{00000000-0005-0000-0000-0000DF2C0000}"/>
    <cellStyle name="Normal 79 2 3 6 3" xfId="26565" xr:uid="{00000000-0005-0000-0000-0000D9670000}"/>
    <cellStyle name="Normal 79 2 3 7" xfId="6449" xr:uid="{00000000-0005-0000-0000-000042190000}"/>
    <cellStyle name="Normal 79 2 3 7 3" xfId="21548" xr:uid="{00000000-0005-0000-0000-000040540000}"/>
    <cellStyle name="Normal 79 2 3 9" xfId="16535" xr:uid="{00000000-0005-0000-0000-0000AB400000}"/>
    <cellStyle name="Normal 79 2 4" xfId="1586" xr:uid="{00000000-0005-0000-0000-000042060000}"/>
    <cellStyle name="Normal 79 2 4 2" xfId="2425" xr:uid="{00000000-0005-0000-0000-000089090000}"/>
    <cellStyle name="Normal 79 2 4 2 2" xfId="4114" xr:uid="{00000000-0005-0000-0000-000023100000}"/>
    <cellStyle name="Normal 79 2 4 2 2 2" xfId="14187" xr:uid="{00000000-0005-0000-0000-00007C370000}"/>
    <cellStyle name="Normal 79 2 4 2 2 2 3" xfId="29282" xr:uid="{00000000-0005-0000-0000-000076720000}"/>
    <cellStyle name="Normal 79 2 4 2 2 3" xfId="9167" xr:uid="{00000000-0005-0000-0000-0000E0230000}"/>
    <cellStyle name="Normal 79 2 4 2 2 3 3" xfId="24265" xr:uid="{00000000-0005-0000-0000-0000DD5E0000}"/>
    <cellStyle name="Normal 79 2 4 2 2 5" xfId="19252" xr:uid="{00000000-0005-0000-0000-0000484B0000}"/>
    <cellStyle name="Normal 79 2 4 2 3" xfId="5806" xr:uid="{00000000-0005-0000-0000-0000BF160000}"/>
    <cellStyle name="Normal 79 2 4 2 3 2" xfId="15858" xr:uid="{00000000-0005-0000-0000-0000033E0000}"/>
    <cellStyle name="Normal 79 2 4 2 3 2 3" xfId="30953" xr:uid="{00000000-0005-0000-0000-0000FD780000}"/>
    <cellStyle name="Normal 79 2 4 2 3 3" xfId="10838" xr:uid="{00000000-0005-0000-0000-0000672A0000}"/>
    <cellStyle name="Normal 79 2 4 2 3 3 3" xfId="25936" xr:uid="{00000000-0005-0000-0000-000064650000}"/>
    <cellStyle name="Normal 79 2 4 2 3 5" xfId="20923" xr:uid="{00000000-0005-0000-0000-0000CF510000}"/>
    <cellStyle name="Normal 79 2 4 2 4" xfId="12516" xr:uid="{00000000-0005-0000-0000-0000F5300000}"/>
    <cellStyle name="Normal 79 2 4 2 4 3" xfId="27611" xr:uid="{00000000-0005-0000-0000-0000EF6B0000}"/>
    <cellStyle name="Normal 79 2 4 2 5" xfId="7495" xr:uid="{00000000-0005-0000-0000-0000581D0000}"/>
    <cellStyle name="Normal 79 2 4 2 5 3" xfId="22594" xr:uid="{00000000-0005-0000-0000-000056580000}"/>
    <cellStyle name="Normal 79 2 4 2 7" xfId="17581" xr:uid="{00000000-0005-0000-0000-0000C1440000}"/>
    <cellStyle name="Normal 79 2 4 3" xfId="3277" xr:uid="{00000000-0005-0000-0000-0000DE0C0000}"/>
    <cellStyle name="Normal 79 2 4 3 2" xfId="13351" xr:uid="{00000000-0005-0000-0000-000038340000}"/>
    <cellStyle name="Normal 79 2 4 3 2 3" xfId="28446" xr:uid="{00000000-0005-0000-0000-0000326F0000}"/>
    <cellStyle name="Normal 79 2 4 3 3" xfId="8331" xr:uid="{00000000-0005-0000-0000-00009C200000}"/>
    <cellStyle name="Normal 79 2 4 3 3 3" xfId="23429" xr:uid="{00000000-0005-0000-0000-0000995B0000}"/>
    <cellStyle name="Normal 79 2 4 3 5" xfId="18416" xr:uid="{00000000-0005-0000-0000-000004480000}"/>
    <cellStyle name="Normal 79 2 4 4" xfId="4970" xr:uid="{00000000-0005-0000-0000-00007B130000}"/>
    <cellStyle name="Normal 79 2 4 4 2" xfId="15022" xr:uid="{00000000-0005-0000-0000-0000BF3A0000}"/>
    <cellStyle name="Normal 79 2 4 4 2 3" xfId="30117" xr:uid="{00000000-0005-0000-0000-0000B9750000}"/>
    <cellStyle name="Normal 79 2 4 4 3" xfId="10002" xr:uid="{00000000-0005-0000-0000-000023270000}"/>
    <cellStyle name="Normal 79 2 4 4 3 3" xfId="25100" xr:uid="{00000000-0005-0000-0000-000020620000}"/>
    <cellStyle name="Normal 79 2 4 4 5" xfId="20087" xr:uid="{00000000-0005-0000-0000-00008B4E0000}"/>
    <cellStyle name="Normal 79 2 4 5" xfId="11680" xr:uid="{00000000-0005-0000-0000-0000B12D0000}"/>
    <cellStyle name="Normal 79 2 4 5 3" xfId="26775" xr:uid="{00000000-0005-0000-0000-0000AB680000}"/>
    <cellStyle name="Normal 79 2 4 6" xfId="6659" xr:uid="{00000000-0005-0000-0000-0000141A0000}"/>
    <cellStyle name="Normal 79 2 4 6 3" xfId="21758" xr:uid="{00000000-0005-0000-0000-000012550000}"/>
    <cellStyle name="Normal 79 2 4 8" xfId="16745" xr:uid="{00000000-0005-0000-0000-00007D410000}"/>
    <cellStyle name="Normal 79 2 5" xfId="2007" xr:uid="{00000000-0005-0000-0000-0000E7070000}"/>
    <cellStyle name="Normal 79 2 5 2" xfId="3696" xr:uid="{00000000-0005-0000-0000-0000810E0000}"/>
    <cellStyle name="Normal 79 2 5 2 2" xfId="13769" xr:uid="{00000000-0005-0000-0000-0000DA350000}"/>
    <cellStyle name="Normal 79 2 5 2 2 3" xfId="28864" xr:uid="{00000000-0005-0000-0000-0000D4700000}"/>
    <cellStyle name="Normal 79 2 5 2 3" xfId="8749" xr:uid="{00000000-0005-0000-0000-00003E220000}"/>
    <cellStyle name="Normal 79 2 5 2 3 3" xfId="23847" xr:uid="{00000000-0005-0000-0000-00003B5D0000}"/>
    <cellStyle name="Normal 79 2 5 2 5" xfId="18834" xr:uid="{00000000-0005-0000-0000-0000A6490000}"/>
    <cellStyle name="Normal 79 2 5 3" xfId="5388" xr:uid="{00000000-0005-0000-0000-00001D150000}"/>
    <cellStyle name="Normal 79 2 5 3 2" xfId="15440" xr:uid="{00000000-0005-0000-0000-0000613C0000}"/>
    <cellStyle name="Normal 79 2 5 3 2 3" xfId="30535" xr:uid="{00000000-0005-0000-0000-00005B770000}"/>
    <cellStyle name="Normal 79 2 5 3 3" xfId="10420" xr:uid="{00000000-0005-0000-0000-0000C5280000}"/>
    <cellStyle name="Normal 79 2 5 3 3 3" xfId="25518" xr:uid="{00000000-0005-0000-0000-0000C2630000}"/>
    <cellStyle name="Normal 79 2 5 3 5" xfId="20505" xr:uid="{00000000-0005-0000-0000-00002D500000}"/>
    <cellStyle name="Normal 79 2 5 4" xfId="12098" xr:uid="{00000000-0005-0000-0000-0000532F0000}"/>
    <cellStyle name="Normal 79 2 5 4 3" xfId="27193" xr:uid="{00000000-0005-0000-0000-00004D6A0000}"/>
    <cellStyle name="Normal 79 2 5 5" xfId="7077" xr:uid="{00000000-0005-0000-0000-0000B61B0000}"/>
    <cellStyle name="Normal 79 2 5 5 3" xfId="22176" xr:uid="{00000000-0005-0000-0000-0000B4560000}"/>
    <cellStyle name="Normal 79 2 5 7" xfId="17163" xr:uid="{00000000-0005-0000-0000-00001F430000}"/>
    <cellStyle name="Normal 79 2 6" xfId="2859" xr:uid="{00000000-0005-0000-0000-00003C0B0000}"/>
    <cellStyle name="Normal 79 2 6 2" xfId="12933" xr:uid="{00000000-0005-0000-0000-000096320000}"/>
    <cellStyle name="Normal 79 2 6 2 3" xfId="28028" xr:uid="{00000000-0005-0000-0000-0000906D0000}"/>
    <cellStyle name="Normal 79 2 6 3" xfId="7913" xr:uid="{00000000-0005-0000-0000-0000FA1E0000}"/>
    <cellStyle name="Normal 79 2 6 3 3" xfId="23011" xr:uid="{00000000-0005-0000-0000-0000F7590000}"/>
    <cellStyle name="Normal 79 2 6 5" xfId="17998" xr:uid="{00000000-0005-0000-0000-000062460000}"/>
    <cellStyle name="Normal 79 2 7" xfId="4552" xr:uid="{00000000-0005-0000-0000-0000D9110000}"/>
    <cellStyle name="Normal 79 2 7 2" xfId="14604" xr:uid="{00000000-0005-0000-0000-00001D390000}"/>
    <cellStyle name="Normal 79 2 7 2 3" xfId="29699" xr:uid="{00000000-0005-0000-0000-000017740000}"/>
    <cellStyle name="Normal 79 2 7 3" xfId="9584" xr:uid="{00000000-0005-0000-0000-000081250000}"/>
    <cellStyle name="Normal 79 2 7 3 3" xfId="24682" xr:uid="{00000000-0005-0000-0000-00007E600000}"/>
    <cellStyle name="Normal 79 2 7 5" xfId="19669" xr:uid="{00000000-0005-0000-0000-0000E94C0000}"/>
    <cellStyle name="Normal 79 2 8" xfId="11262" xr:uid="{00000000-0005-0000-0000-00000F2C0000}"/>
    <cellStyle name="Normal 79 2 8 3" xfId="26357" xr:uid="{00000000-0005-0000-0000-000009670000}"/>
    <cellStyle name="Normal 79 2 9" xfId="6241" xr:uid="{00000000-0005-0000-0000-000072180000}"/>
    <cellStyle name="Normal 79 2 9 3" xfId="21340" xr:uid="{00000000-0005-0000-0000-000070530000}"/>
    <cellStyle name="Normal 79 3" xfId="1206" xr:uid="{00000000-0005-0000-0000-0000C6040000}"/>
    <cellStyle name="Normal 79 3 10" xfId="16379" xr:uid="{00000000-0005-0000-0000-00000F400000}"/>
    <cellStyle name="Normal 79 3 2" xfId="1425" xr:uid="{00000000-0005-0000-0000-0000A1050000}"/>
    <cellStyle name="Normal 79 3 2 2" xfId="1846" xr:uid="{00000000-0005-0000-0000-000046070000}"/>
    <cellStyle name="Normal 79 3 2 2 2" xfId="2685" xr:uid="{00000000-0005-0000-0000-00008D0A0000}"/>
    <cellStyle name="Normal 79 3 2 2 2 2" xfId="4374" xr:uid="{00000000-0005-0000-0000-000027110000}"/>
    <cellStyle name="Normal 79 3 2 2 2 2 2" xfId="14447" xr:uid="{00000000-0005-0000-0000-000080380000}"/>
    <cellStyle name="Normal 79 3 2 2 2 2 2 3" xfId="29542" xr:uid="{00000000-0005-0000-0000-00007A730000}"/>
    <cellStyle name="Normal 79 3 2 2 2 2 3" xfId="9427" xr:uid="{00000000-0005-0000-0000-0000E4240000}"/>
    <cellStyle name="Normal 79 3 2 2 2 2 3 3" xfId="24525" xr:uid="{00000000-0005-0000-0000-0000E15F0000}"/>
    <cellStyle name="Normal 79 3 2 2 2 2 5" xfId="19512" xr:uid="{00000000-0005-0000-0000-00004C4C0000}"/>
    <cellStyle name="Normal 79 3 2 2 2 3" xfId="6066" xr:uid="{00000000-0005-0000-0000-0000C3170000}"/>
    <cellStyle name="Normal 79 3 2 2 2 3 2" xfId="16118" xr:uid="{00000000-0005-0000-0000-0000073F0000}"/>
    <cellStyle name="Normal 79 3 2 2 2 3 2 3" xfId="31213" xr:uid="{00000000-0005-0000-0000-0000017A0000}"/>
    <cellStyle name="Normal 79 3 2 2 2 3 3" xfId="11098" xr:uid="{00000000-0005-0000-0000-00006B2B0000}"/>
    <cellStyle name="Normal 79 3 2 2 2 3 3 3" xfId="26196" xr:uid="{00000000-0005-0000-0000-000068660000}"/>
    <cellStyle name="Normal 79 3 2 2 2 3 5" xfId="21183" xr:uid="{00000000-0005-0000-0000-0000D3520000}"/>
    <cellStyle name="Normal 79 3 2 2 2 4" xfId="12776" xr:uid="{00000000-0005-0000-0000-0000F9310000}"/>
    <cellStyle name="Normal 79 3 2 2 2 4 3" xfId="27871" xr:uid="{00000000-0005-0000-0000-0000F36C0000}"/>
    <cellStyle name="Normal 79 3 2 2 2 5" xfId="7755" xr:uid="{00000000-0005-0000-0000-00005C1E0000}"/>
    <cellStyle name="Normal 79 3 2 2 2 5 3" xfId="22854" xr:uid="{00000000-0005-0000-0000-00005A590000}"/>
    <cellStyle name="Normal 79 3 2 2 2 7" xfId="17841" xr:uid="{00000000-0005-0000-0000-0000C5450000}"/>
    <cellStyle name="Normal 79 3 2 2 3" xfId="3537" xr:uid="{00000000-0005-0000-0000-0000E20D0000}"/>
    <cellStyle name="Normal 79 3 2 2 3 2" xfId="13611" xr:uid="{00000000-0005-0000-0000-00003C350000}"/>
    <cellStyle name="Normal 79 3 2 2 3 2 3" xfId="28706" xr:uid="{00000000-0005-0000-0000-000036700000}"/>
    <cellStyle name="Normal 79 3 2 2 3 3" xfId="8591" xr:uid="{00000000-0005-0000-0000-0000A0210000}"/>
    <cellStyle name="Normal 79 3 2 2 3 3 3" xfId="23689" xr:uid="{00000000-0005-0000-0000-00009D5C0000}"/>
    <cellStyle name="Normal 79 3 2 2 3 5" xfId="18676" xr:uid="{00000000-0005-0000-0000-000008490000}"/>
    <cellStyle name="Normal 79 3 2 2 4" xfId="5230" xr:uid="{00000000-0005-0000-0000-00007F140000}"/>
    <cellStyle name="Normal 79 3 2 2 4 2" xfId="15282" xr:uid="{00000000-0005-0000-0000-0000C33B0000}"/>
    <cellStyle name="Normal 79 3 2 2 4 2 3" xfId="30377" xr:uid="{00000000-0005-0000-0000-0000BD760000}"/>
    <cellStyle name="Normal 79 3 2 2 4 3" xfId="10262" xr:uid="{00000000-0005-0000-0000-000027280000}"/>
    <cellStyle name="Normal 79 3 2 2 4 3 3" xfId="25360" xr:uid="{00000000-0005-0000-0000-000024630000}"/>
    <cellStyle name="Normal 79 3 2 2 4 5" xfId="20347" xr:uid="{00000000-0005-0000-0000-00008F4F0000}"/>
    <cellStyle name="Normal 79 3 2 2 5" xfId="11940" xr:uid="{00000000-0005-0000-0000-0000B52E0000}"/>
    <cellStyle name="Normal 79 3 2 2 5 3" xfId="27035" xr:uid="{00000000-0005-0000-0000-0000AF690000}"/>
    <cellStyle name="Normal 79 3 2 2 6" xfId="6919" xr:uid="{00000000-0005-0000-0000-0000181B0000}"/>
    <cellStyle name="Normal 79 3 2 2 6 3" xfId="22018" xr:uid="{00000000-0005-0000-0000-000016560000}"/>
    <cellStyle name="Normal 79 3 2 2 8" xfId="17005" xr:uid="{00000000-0005-0000-0000-000081420000}"/>
    <cellStyle name="Normal 79 3 2 3" xfId="2267" xr:uid="{00000000-0005-0000-0000-0000EB080000}"/>
    <cellStyle name="Normal 79 3 2 3 2" xfId="3956" xr:uid="{00000000-0005-0000-0000-0000850F0000}"/>
    <cellStyle name="Normal 79 3 2 3 2 2" xfId="14029" xr:uid="{00000000-0005-0000-0000-0000DE360000}"/>
    <cellStyle name="Normal 79 3 2 3 2 2 3" xfId="29124" xr:uid="{00000000-0005-0000-0000-0000D8710000}"/>
    <cellStyle name="Normal 79 3 2 3 2 3" xfId="9009" xr:uid="{00000000-0005-0000-0000-000042230000}"/>
    <cellStyle name="Normal 79 3 2 3 2 3 3" xfId="24107" xr:uid="{00000000-0005-0000-0000-00003F5E0000}"/>
    <cellStyle name="Normal 79 3 2 3 2 5" xfId="19094" xr:uid="{00000000-0005-0000-0000-0000AA4A0000}"/>
    <cellStyle name="Normal 79 3 2 3 3" xfId="5648" xr:uid="{00000000-0005-0000-0000-000021160000}"/>
    <cellStyle name="Normal 79 3 2 3 3 2" xfId="15700" xr:uid="{00000000-0005-0000-0000-0000653D0000}"/>
    <cellStyle name="Normal 79 3 2 3 3 2 3" xfId="30795" xr:uid="{00000000-0005-0000-0000-00005F780000}"/>
    <cellStyle name="Normal 79 3 2 3 3 3" xfId="10680" xr:uid="{00000000-0005-0000-0000-0000C9290000}"/>
    <cellStyle name="Normal 79 3 2 3 3 3 3" xfId="25778" xr:uid="{00000000-0005-0000-0000-0000C6640000}"/>
    <cellStyle name="Normal 79 3 2 3 3 5" xfId="20765" xr:uid="{00000000-0005-0000-0000-000031510000}"/>
    <cellStyle name="Normal 79 3 2 3 4" xfId="12358" xr:uid="{00000000-0005-0000-0000-000057300000}"/>
    <cellStyle name="Normal 79 3 2 3 4 3" xfId="27453" xr:uid="{00000000-0005-0000-0000-0000516B0000}"/>
    <cellStyle name="Normal 79 3 2 3 5" xfId="7337" xr:uid="{00000000-0005-0000-0000-0000BA1C0000}"/>
    <cellStyle name="Normal 79 3 2 3 5 3" xfId="22436" xr:uid="{00000000-0005-0000-0000-0000B8570000}"/>
    <cellStyle name="Normal 79 3 2 3 7" xfId="17423" xr:uid="{00000000-0005-0000-0000-000023440000}"/>
    <cellStyle name="Normal 79 3 2 4" xfId="3119" xr:uid="{00000000-0005-0000-0000-0000400C0000}"/>
    <cellStyle name="Normal 79 3 2 4 2" xfId="13193" xr:uid="{00000000-0005-0000-0000-00009A330000}"/>
    <cellStyle name="Normal 79 3 2 4 2 3" xfId="28288" xr:uid="{00000000-0005-0000-0000-0000946E0000}"/>
    <cellStyle name="Normal 79 3 2 4 3" xfId="8173" xr:uid="{00000000-0005-0000-0000-0000FE1F0000}"/>
    <cellStyle name="Normal 79 3 2 4 3 3" xfId="23271" xr:uid="{00000000-0005-0000-0000-0000FB5A0000}"/>
    <cellStyle name="Normal 79 3 2 4 5" xfId="18258" xr:uid="{00000000-0005-0000-0000-000066470000}"/>
    <cellStyle name="Normal 79 3 2 5" xfId="4812" xr:uid="{00000000-0005-0000-0000-0000DD120000}"/>
    <cellStyle name="Normal 79 3 2 5 2" xfId="14864" xr:uid="{00000000-0005-0000-0000-0000213A0000}"/>
    <cellStyle name="Normal 79 3 2 5 2 3" xfId="29959" xr:uid="{00000000-0005-0000-0000-00001B750000}"/>
    <cellStyle name="Normal 79 3 2 5 3" xfId="9844" xr:uid="{00000000-0005-0000-0000-000085260000}"/>
    <cellStyle name="Normal 79 3 2 5 3 3" xfId="24942" xr:uid="{00000000-0005-0000-0000-000082610000}"/>
    <cellStyle name="Normal 79 3 2 5 5" xfId="19929" xr:uid="{00000000-0005-0000-0000-0000ED4D0000}"/>
    <cellStyle name="Normal 79 3 2 6" xfId="11522" xr:uid="{00000000-0005-0000-0000-0000132D0000}"/>
    <cellStyle name="Normal 79 3 2 6 3" xfId="26617" xr:uid="{00000000-0005-0000-0000-00000D680000}"/>
    <cellStyle name="Normal 79 3 2 7" xfId="6501" xr:uid="{00000000-0005-0000-0000-000076190000}"/>
    <cellStyle name="Normal 79 3 2 7 3" xfId="21600" xr:uid="{00000000-0005-0000-0000-000074540000}"/>
    <cellStyle name="Normal 79 3 2 9" xfId="16587" xr:uid="{00000000-0005-0000-0000-0000DF400000}"/>
    <cellStyle name="Normal 79 3 3" xfId="1638" xr:uid="{00000000-0005-0000-0000-000076060000}"/>
    <cellStyle name="Normal 79 3 3 2" xfId="2477" xr:uid="{00000000-0005-0000-0000-0000BD090000}"/>
    <cellStyle name="Normal 79 3 3 2 2" xfId="4166" xr:uid="{00000000-0005-0000-0000-000057100000}"/>
    <cellStyle name="Normal 79 3 3 2 2 2" xfId="14239" xr:uid="{00000000-0005-0000-0000-0000B0370000}"/>
    <cellStyle name="Normal 79 3 3 2 2 2 3" xfId="29334" xr:uid="{00000000-0005-0000-0000-0000AA720000}"/>
    <cellStyle name="Normal 79 3 3 2 2 3" xfId="9219" xr:uid="{00000000-0005-0000-0000-000014240000}"/>
    <cellStyle name="Normal 79 3 3 2 2 3 3" xfId="24317" xr:uid="{00000000-0005-0000-0000-0000115F0000}"/>
    <cellStyle name="Normal 79 3 3 2 2 5" xfId="19304" xr:uid="{00000000-0005-0000-0000-00007C4B0000}"/>
    <cellStyle name="Normal 79 3 3 2 3" xfId="5858" xr:uid="{00000000-0005-0000-0000-0000F3160000}"/>
    <cellStyle name="Normal 79 3 3 2 3 2" xfId="15910" xr:uid="{00000000-0005-0000-0000-0000373E0000}"/>
    <cellStyle name="Normal 79 3 3 2 3 2 3" xfId="31005" xr:uid="{00000000-0005-0000-0000-000031790000}"/>
    <cellStyle name="Normal 79 3 3 2 3 3" xfId="10890" xr:uid="{00000000-0005-0000-0000-00009B2A0000}"/>
    <cellStyle name="Normal 79 3 3 2 3 3 3" xfId="25988" xr:uid="{00000000-0005-0000-0000-000098650000}"/>
    <cellStyle name="Normal 79 3 3 2 3 5" xfId="20975" xr:uid="{00000000-0005-0000-0000-000003520000}"/>
    <cellStyle name="Normal 79 3 3 2 4" xfId="12568" xr:uid="{00000000-0005-0000-0000-000029310000}"/>
    <cellStyle name="Normal 79 3 3 2 4 3" xfId="27663" xr:uid="{00000000-0005-0000-0000-0000236C0000}"/>
    <cellStyle name="Normal 79 3 3 2 5" xfId="7547" xr:uid="{00000000-0005-0000-0000-00008C1D0000}"/>
    <cellStyle name="Normal 79 3 3 2 5 3" xfId="22646" xr:uid="{00000000-0005-0000-0000-00008A580000}"/>
    <cellStyle name="Normal 79 3 3 2 7" xfId="17633" xr:uid="{00000000-0005-0000-0000-0000F5440000}"/>
    <cellStyle name="Normal 79 3 3 3" xfId="3329" xr:uid="{00000000-0005-0000-0000-0000120D0000}"/>
    <cellStyle name="Normal 79 3 3 3 2" xfId="13403" xr:uid="{00000000-0005-0000-0000-00006C340000}"/>
    <cellStyle name="Normal 79 3 3 3 2 3" xfId="28498" xr:uid="{00000000-0005-0000-0000-0000666F0000}"/>
    <cellStyle name="Normal 79 3 3 3 3" xfId="8383" xr:uid="{00000000-0005-0000-0000-0000D0200000}"/>
    <cellStyle name="Normal 79 3 3 3 3 3" xfId="23481" xr:uid="{00000000-0005-0000-0000-0000CD5B0000}"/>
    <cellStyle name="Normal 79 3 3 3 5" xfId="18468" xr:uid="{00000000-0005-0000-0000-000038480000}"/>
    <cellStyle name="Normal 79 3 3 4" xfId="5022" xr:uid="{00000000-0005-0000-0000-0000AF130000}"/>
    <cellStyle name="Normal 79 3 3 4 2" xfId="15074" xr:uid="{00000000-0005-0000-0000-0000F33A0000}"/>
    <cellStyle name="Normal 79 3 3 4 2 3" xfId="30169" xr:uid="{00000000-0005-0000-0000-0000ED750000}"/>
    <cellStyle name="Normal 79 3 3 4 3" xfId="10054" xr:uid="{00000000-0005-0000-0000-000057270000}"/>
    <cellStyle name="Normal 79 3 3 4 3 3" xfId="25152" xr:uid="{00000000-0005-0000-0000-000054620000}"/>
    <cellStyle name="Normal 79 3 3 4 5" xfId="20139" xr:uid="{00000000-0005-0000-0000-0000BF4E0000}"/>
    <cellStyle name="Normal 79 3 3 5" xfId="11732" xr:uid="{00000000-0005-0000-0000-0000E52D0000}"/>
    <cellStyle name="Normal 79 3 3 5 3" xfId="26827" xr:uid="{00000000-0005-0000-0000-0000DF680000}"/>
    <cellStyle name="Normal 79 3 3 6" xfId="6711" xr:uid="{00000000-0005-0000-0000-0000481A0000}"/>
    <cellStyle name="Normal 79 3 3 6 3" xfId="21810" xr:uid="{00000000-0005-0000-0000-000046550000}"/>
    <cellStyle name="Normal 79 3 3 8" xfId="16797" xr:uid="{00000000-0005-0000-0000-0000B1410000}"/>
    <cellStyle name="Normal 79 3 4" xfId="2059" xr:uid="{00000000-0005-0000-0000-00001B080000}"/>
    <cellStyle name="Normal 79 3 4 2" xfId="3748" xr:uid="{00000000-0005-0000-0000-0000B50E0000}"/>
    <cellStyle name="Normal 79 3 4 2 2" xfId="13821" xr:uid="{00000000-0005-0000-0000-00000E360000}"/>
    <cellStyle name="Normal 79 3 4 2 2 3" xfId="28916" xr:uid="{00000000-0005-0000-0000-000008710000}"/>
    <cellStyle name="Normal 79 3 4 2 3" xfId="8801" xr:uid="{00000000-0005-0000-0000-000072220000}"/>
    <cellStyle name="Normal 79 3 4 2 3 3" xfId="23899" xr:uid="{00000000-0005-0000-0000-00006F5D0000}"/>
    <cellStyle name="Normal 79 3 4 2 5" xfId="18886" xr:uid="{00000000-0005-0000-0000-0000DA490000}"/>
    <cellStyle name="Normal 79 3 4 3" xfId="5440" xr:uid="{00000000-0005-0000-0000-000051150000}"/>
    <cellStyle name="Normal 79 3 4 3 2" xfId="15492" xr:uid="{00000000-0005-0000-0000-0000953C0000}"/>
    <cellStyle name="Normal 79 3 4 3 2 3" xfId="30587" xr:uid="{00000000-0005-0000-0000-00008F770000}"/>
    <cellStyle name="Normal 79 3 4 3 3" xfId="10472" xr:uid="{00000000-0005-0000-0000-0000F9280000}"/>
    <cellStyle name="Normal 79 3 4 3 3 3" xfId="25570" xr:uid="{00000000-0005-0000-0000-0000F6630000}"/>
    <cellStyle name="Normal 79 3 4 3 5" xfId="20557" xr:uid="{00000000-0005-0000-0000-000061500000}"/>
    <cellStyle name="Normal 79 3 4 4" xfId="12150" xr:uid="{00000000-0005-0000-0000-0000872F0000}"/>
    <cellStyle name="Normal 79 3 4 4 3" xfId="27245" xr:uid="{00000000-0005-0000-0000-0000816A0000}"/>
    <cellStyle name="Normal 79 3 4 5" xfId="7129" xr:uid="{00000000-0005-0000-0000-0000EA1B0000}"/>
    <cellStyle name="Normal 79 3 4 5 3" xfId="22228" xr:uid="{00000000-0005-0000-0000-0000E8560000}"/>
    <cellStyle name="Normal 79 3 4 7" xfId="17215" xr:uid="{00000000-0005-0000-0000-000053430000}"/>
    <cellStyle name="Normal 79 3 5" xfId="2911" xr:uid="{00000000-0005-0000-0000-0000700B0000}"/>
    <cellStyle name="Normal 79 3 5 2" xfId="12985" xr:uid="{00000000-0005-0000-0000-0000CA320000}"/>
    <cellStyle name="Normal 79 3 5 2 3" xfId="28080" xr:uid="{00000000-0005-0000-0000-0000C46D0000}"/>
    <cellStyle name="Normal 79 3 5 3" xfId="7965" xr:uid="{00000000-0005-0000-0000-00002E1F0000}"/>
    <cellStyle name="Normal 79 3 5 3 3" xfId="23063" xr:uid="{00000000-0005-0000-0000-00002B5A0000}"/>
    <cellStyle name="Normal 79 3 5 5" xfId="18050" xr:uid="{00000000-0005-0000-0000-000096460000}"/>
    <cellStyle name="Normal 79 3 6" xfId="4604" xr:uid="{00000000-0005-0000-0000-00000D120000}"/>
    <cellStyle name="Normal 79 3 6 2" xfId="14656" xr:uid="{00000000-0005-0000-0000-000051390000}"/>
    <cellStyle name="Normal 79 3 6 2 3" xfId="29751" xr:uid="{00000000-0005-0000-0000-00004B740000}"/>
    <cellStyle name="Normal 79 3 6 3" xfId="9636" xr:uid="{00000000-0005-0000-0000-0000B5250000}"/>
    <cellStyle name="Normal 79 3 6 3 3" xfId="24734" xr:uid="{00000000-0005-0000-0000-0000B2600000}"/>
    <cellStyle name="Normal 79 3 6 5" xfId="19721" xr:uid="{00000000-0005-0000-0000-00001D4D0000}"/>
    <cellStyle name="Normal 79 3 7" xfId="11314" xr:uid="{00000000-0005-0000-0000-0000432C0000}"/>
    <cellStyle name="Normal 79 3 7 3" xfId="26409" xr:uid="{00000000-0005-0000-0000-00003D670000}"/>
    <cellStyle name="Normal 79 3 8" xfId="6293" xr:uid="{00000000-0005-0000-0000-0000A6180000}"/>
    <cellStyle name="Normal 79 3 8 3" xfId="21392" xr:uid="{00000000-0005-0000-0000-0000A4530000}"/>
    <cellStyle name="Normal 79 4" xfId="1319" xr:uid="{00000000-0005-0000-0000-000037050000}"/>
    <cellStyle name="Normal 79 4 2" xfId="1742" xr:uid="{00000000-0005-0000-0000-0000DE060000}"/>
    <cellStyle name="Normal 79 4 2 2" xfId="2581" xr:uid="{00000000-0005-0000-0000-0000250A0000}"/>
    <cellStyle name="Normal 79 4 2 2 2" xfId="4270" xr:uid="{00000000-0005-0000-0000-0000BF100000}"/>
    <cellStyle name="Normal 79 4 2 2 2 2" xfId="14343" xr:uid="{00000000-0005-0000-0000-000018380000}"/>
    <cellStyle name="Normal 79 4 2 2 2 2 3" xfId="29438" xr:uid="{00000000-0005-0000-0000-000012730000}"/>
    <cellStyle name="Normal 79 4 2 2 2 3" xfId="9323" xr:uid="{00000000-0005-0000-0000-00007C240000}"/>
    <cellStyle name="Normal 79 4 2 2 2 3 3" xfId="24421" xr:uid="{00000000-0005-0000-0000-0000795F0000}"/>
    <cellStyle name="Normal 79 4 2 2 2 5" xfId="19408" xr:uid="{00000000-0005-0000-0000-0000E44B0000}"/>
    <cellStyle name="Normal 79 4 2 2 3" xfId="5962" xr:uid="{00000000-0005-0000-0000-00005B170000}"/>
    <cellStyle name="Normal 79 4 2 2 3 2" xfId="16014" xr:uid="{00000000-0005-0000-0000-00009F3E0000}"/>
    <cellStyle name="Normal 79 4 2 2 3 2 3" xfId="31109" xr:uid="{00000000-0005-0000-0000-000099790000}"/>
    <cellStyle name="Normal 79 4 2 2 3 3" xfId="10994" xr:uid="{00000000-0005-0000-0000-0000032B0000}"/>
    <cellStyle name="Normal 79 4 2 2 3 3 3" xfId="26092" xr:uid="{00000000-0005-0000-0000-000000660000}"/>
    <cellStyle name="Normal 79 4 2 2 3 5" xfId="21079" xr:uid="{00000000-0005-0000-0000-00006B520000}"/>
    <cellStyle name="Normal 79 4 2 2 4" xfId="12672" xr:uid="{00000000-0005-0000-0000-000091310000}"/>
    <cellStyle name="Normal 79 4 2 2 4 3" xfId="27767" xr:uid="{00000000-0005-0000-0000-00008B6C0000}"/>
    <cellStyle name="Normal 79 4 2 2 5" xfId="7651" xr:uid="{00000000-0005-0000-0000-0000F41D0000}"/>
    <cellStyle name="Normal 79 4 2 2 5 3" xfId="22750" xr:uid="{00000000-0005-0000-0000-0000F2580000}"/>
    <cellStyle name="Normal 79 4 2 2 7" xfId="17737" xr:uid="{00000000-0005-0000-0000-00005D450000}"/>
    <cellStyle name="Normal 79 4 2 3" xfId="3433" xr:uid="{00000000-0005-0000-0000-00007A0D0000}"/>
    <cellStyle name="Normal 79 4 2 3 2" xfId="13507" xr:uid="{00000000-0005-0000-0000-0000D4340000}"/>
    <cellStyle name="Normal 79 4 2 3 2 3" xfId="28602" xr:uid="{00000000-0005-0000-0000-0000CE6F0000}"/>
    <cellStyle name="Normal 79 4 2 3 3" xfId="8487" xr:uid="{00000000-0005-0000-0000-000038210000}"/>
    <cellStyle name="Normal 79 4 2 3 3 3" xfId="23585" xr:uid="{00000000-0005-0000-0000-0000355C0000}"/>
    <cellStyle name="Normal 79 4 2 3 5" xfId="18572" xr:uid="{00000000-0005-0000-0000-0000A0480000}"/>
    <cellStyle name="Normal 79 4 2 4" xfId="5126" xr:uid="{00000000-0005-0000-0000-000017140000}"/>
    <cellStyle name="Normal 79 4 2 4 2" xfId="15178" xr:uid="{00000000-0005-0000-0000-00005B3B0000}"/>
    <cellStyle name="Normal 79 4 2 4 2 3" xfId="30273" xr:uid="{00000000-0005-0000-0000-000055760000}"/>
    <cellStyle name="Normal 79 4 2 4 3" xfId="10158" xr:uid="{00000000-0005-0000-0000-0000BF270000}"/>
    <cellStyle name="Normal 79 4 2 4 3 3" xfId="25256" xr:uid="{00000000-0005-0000-0000-0000BC620000}"/>
    <cellStyle name="Normal 79 4 2 4 5" xfId="20243" xr:uid="{00000000-0005-0000-0000-0000274F0000}"/>
    <cellStyle name="Normal 79 4 2 5" xfId="11836" xr:uid="{00000000-0005-0000-0000-00004D2E0000}"/>
    <cellStyle name="Normal 79 4 2 5 3" xfId="26931" xr:uid="{00000000-0005-0000-0000-000047690000}"/>
    <cellStyle name="Normal 79 4 2 6" xfId="6815" xr:uid="{00000000-0005-0000-0000-0000B01A0000}"/>
    <cellStyle name="Normal 79 4 2 6 3" xfId="21914" xr:uid="{00000000-0005-0000-0000-0000AE550000}"/>
    <cellStyle name="Normal 79 4 2 8" xfId="16901" xr:uid="{00000000-0005-0000-0000-000019420000}"/>
    <cellStyle name="Normal 79 4 3" xfId="2163" xr:uid="{00000000-0005-0000-0000-000083080000}"/>
    <cellStyle name="Normal 79 4 3 2" xfId="3852" xr:uid="{00000000-0005-0000-0000-00001D0F0000}"/>
    <cellStyle name="Normal 79 4 3 2 2" xfId="13925" xr:uid="{00000000-0005-0000-0000-000076360000}"/>
    <cellStyle name="Normal 79 4 3 2 2 3" xfId="29020" xr:uid="{00000000-0005-0000-0000-000070710000}"/>
    <cellStyle name="Normal 79 4 3 2 3" xfId="8905" xr:uid="{00000000-0005-0000-0000-0000DA220000}"/>
    <cellStyle name="Normal 79 4 3 2 3 3" xfId="24003" xr:uid="{00000000-0005-0000-0000-0000D75D0000}"/>
    <cellStyle name="Normal 79 4 3 2 5" xfId="18990" xr:uid="{00000000-0005-0000-0000-0000424A0000}"/>
    <cellStyle name="Normal 79 4 3 3" xfId="5544" xr:uid="{00000000-0005-0000-0000-0000B9150000}"/>
    <cellStyle name="Normal 79 4 3 3 2" xfId="15596" xr:uid="{00000000-0005-0000-0000-0000FD3C0000}"/>
    <cellStyle name="Normal 79 4 3 3 2 3" xfId="30691" xr:uid="{00000000-0005-0000-0000-0000F7770000}"/>
    <cellStyle name="Normal 79 4 3 3 3" xfId="10576" xr:uid="{00000000-0005-0000-0000-000061290000}"/>
    <cellStyle name="Normal 79 4 3 3 3 3" xfId="25674" xr:uid="{00000000-0005-0000-0000-00005E640000}"/>
    <cellStyle name="Normal 79 4 3 3 5" xfId="20661" xr:uid="{00000000-0005-0000-0000-0000C9500000}"/>
    <cellStyle name="Normal 79 4 3 4" xfId="12254" xr:uid="{00000000-0005-0000-0000-0000EF2F0000}"/>
    <cellStyle name="Normal 79 4 3 4 3" xfId="27349" xr:uid="{00000000-0005-0000-0000-0000E96A0000}"/>
    <cellStyle name="Normal 79 4 3 5" xfId="7233" xr:uid="{00000000-0005-0000-0000-0000521C0000}"/>
    <cellStyle name="Normal 79 4 3 5 3" xfId="22332" xr:uid="{00000000-0005-0000-0000-000050570000}"/>
    <cellStyle name="Normal 79 4 3 7" xfId="17319" xr:uid="{00000000-0005-0000-0000-0000BB430000}"/>
    <cellStyle name="Normal 79 4 4" xfId="3015" xr:uid="{00000000-0005-0000-0000-0000D80B0000}"/>
    <cellStyle name="Normal 79 4 4 2" xfId="13089" xr:uid="{00000000-0005-0000-0000-000032330000}"/>
    <cellStyle name="Normal 79 4 4 2 3" xfId="28184" xr:uid="{00000000-0005-0000-0000-00002C6E0000}"/>
    <cellStyle name="Normal 79 4 4 3" xfId="8069" xr:uid="{00000000-0005-0000-0000-0000961F0000}"/>
    <cellStyle name="Normal 79 4 4 3 3" xfId="23167" xr:uid="{00000000-0005-0000-0000-0000935A0000}"/>
    <cellStyle name="Normal 79 4 4 5" xfId="18154" xr:uid="{00000000-0005-0000-0000-0000FE460000}"/>
    <cellStyle name="Normal 79 4 5" xfId="4708" xr:uid="{00000000-0005-0000-0000-000075120000}"/>
    <cellStyle name="Normal 79 4 5 2" xfId="14760" xr:uid="{00000000-0005-0000-0000-0000B9390000}"/>
    <cellStyle name="Normal 79 4 5 2 3" xfId="29855" xr:uid="{00000000-0005-0000-0000-0000B3740000}"/>
    <cellStyle name="Normal 79 4 5 3" xfId="9740" xr:uid="{00000000-0005-0000-0000-00001D260000}"/>
    <cellStyle name="Normal 79 4 5 3 3" xfId="24838" xr:uid="{00000000-0005-0000-0000-00001A610000}"/>
    <cellStyle name="Normal 79 4 5 5" xfId="19825" xr:uid="{00000000-0005-0000-0000-0000854D0000}"/>
    <cellStyle name="Normal 79 4 6" xfId="11418" xr:uid="{00000000-0005-0000-0000-0000AB2C0000}"/>
    <cellStyle name="Normal 79 4 6 3" xfId="26513" xr:uid="{00000000-0005-0000-0000-0000A5670000}"/>
    <cellStyle name="Normal 79 4 7" xfId="6397" xr:uid="{00000000-0005-0000-0000-00000E190000}"/>
    <cellStyle name="Normal 79 4 7 3" xfId="21496" xr:uid="{00000000-0005-0000-0000-00000C540000}"/>
    <cellStyle name="Normal 79 4 9" xfId="16483" xr:uid="{00000000-0005-0000-0000-000077400000}"/>
    <cellStyle name="Normal 79 5" xfId="1532" xr:uid="{00000000-0005-0000-0000-00000C060000}"/>
    <cellStyle name="Normal 79 5 2" xfId="2373" xr:uid="{00000000-0005-0000-0000-000055090000}"/>
    <cellStyle name="Normal 79 5 2 2" xfId="4062" xr:uid="{00000000-0005-0000-0000-0000EF0F0000}"/>
    <cellStyle name="Normal 79 5 2 2 2" xfId="14135" xr:uid="{00000000-0005-0000-0000-000048370000}"/>
    <cellStyle name="Normal 79 5 2 2 2 3" xfId="29230" xr:uid="{00000000-0005-0000-0000-000042720000}"/>
    <cellStyle name="Normal 79 5 2 2 3" xfId="9115" xr:uid="{00000000-0005-0000-0000-0000AC230000}"/>
    <cellStyle name="Normal 79 5 2 2 3 3" xfId="24213" xr:uid="{00000000-0005-0000-0000-0000A95E0000}"/>
    <cellStyle name="Normal 79 5 2 2 5" xfId="19200" xr:uid="{00000000-0005-0000-0000-0000144B0000}"/>
    <cellStyle name="Normal 79 5 2 3" xfId="5754" xr:uid="{00000000-0005-0000-0000-00008B160000}"/>
    <cellStyle name="Normal 79 5 2 3 2" xfId="15806" xr:uid="{00000000-0005-0000-0000-0000CF3D0000}"/>
    <cellStyle name="Normal 79 5 2 3 2 3" xfId="30901" xr:uid="{00000000-0005-0000-0000-0000C9780000}"/>
    <cellStyle name="Normal 79 5 2 3 3" xfId="10786" xr:uid="{00000000-0005-0000-0000-0000332A0000}"/>
    <cellStyle name="Normal 79 5 2 3 3 3" xfId="25884" xr:uid="{00000000-0005-0000-0000-000030650000}"/>
    <cellStyle name="Normal 79 5 2 3 5" xfId="20871" xr:uid="{00000000-0005-0000-0000-00009B510000}"/>
    <cellStyle name="Normal 79 5 2 4" xfId="12464" xr:uid="{00000000-0005-0000-0000-0000C1300000}"/>
    <cellStyle name="Normal 79 5 2 4 3" xfId="27559" xr:uid="{00000000-0005-0000-0000-0000BB6B0000}"/>
    <cellStyle name="Normal 79 5 2 5" xfId="7443" xr:uid="{00000000-0005-0000-0000-0000241D0000}"/>
    <cellStyle name="Normal 79 5 2 5 3" xfId="22542" xr:uid="{00000000-0005-0000-0000-000022580000}"/>
    <cellStyle name="Normal 79 5 2 7" xfId="17529" xr:uid="{00000000-0005-0000-0000-00008D440000}"/>
    <cellStyle name="Normal 79 5 3" xfId="3225" xr:uid="{00000000-0005-0000-0000-0000AA0C0000}"/>
    <cellStyle name="Normal 79 5 3 2" xfId="13299" xr:uid="{00000000-0005-0000-0000-000004340000}"/>
    <cellStyle name="Normal 79 5 3 2 3" xfId="28394" xr:uid="{00000000-0005-0000-0000-0000FE6E0000}"/>
    <cellStyle name="Normal 79 5 3 3" xfId="8279" xr:uid="{00000000-0005-0000-0000-000068200000}"/>
    <cellStyle name="Normal 79 5 3 3 3" xfId="23377" xr:uid="{00000000-0005-0000-0000-0000655B0000}"/>
    <cellStyle name="Normal 79 5 3 5" xfId="18364" xr:uid="{00000000-0005-0000-0000-0000D0470000}"/>
    <cellStyle name="Normal 79 5 4" xfId="4918" xr:uid="{00000000-0005-0000-0000-000047130000}"/>
    <cellStyle name="Normal 79 5 4 2" xfId="14970" xr:uid="{00000000-0005-0000-0000-00008B3A0000}"/>
    <cellStyle name="Normal 79 5 4 2 3" xfId="30065" xr:uid="{00000000-0005-0000-0000-000085750000}"/>
    <cellStyle name="Normal 79 5 4 3" xfId="9950" xr:uid="{00000000-0005-0000-0000-0000EF260000}"/>
    <cellStyle name="Normal 79 5 4 3 3" xfId="25048" xr:uid="{00000000-0005-0000-0000-0000EC610000}"/>
    <cellStyle name="Normal 79 5 4 5" xfId="20035" xr:uid="{00000000-0005-0000-0000-0000574E0000}"/>
    <cellStyle name="Normal 79 5 5" xfId="11628" xr:uid="{00000000-0005-0000-0000-00007D2D0000}"/>
    <cellStyle name="Normal 79 5 5 3" xfId="26723" xr:uid="{00000000-0005-0000-0000-000077680000}"/>
    <cellStyle name="Normal 79 5 6" xfId="6607" xr:uid="{00000000-0005-0000-0000-0000E0190000}"/>
    <cellStyle name="Normal 79 5 6 3" xfId="21706" xr:uid="{00000000-0005-0000-0000-0000DE540000}"/>
    <cellStyle name="Normal 79 5 8" xfId="16693" xr:uid="{00000000-0005-0000-0000-000049410000}"/>
    <cellStyle name="Normal 79 6" xfId="1953" xr:uid="{00000000-0005-0000-0000-0000B1070000}"/>
    <cellStyle name="Normal 79 6 2" xfId="3644" xr:uid="{00000000-0005-0000-0000-00004D0E0000}"/>
    <cellStyle name="Normal 79 6 2 2" xfId="13717" xr:uid="{00000000-0005-0000-0000-0000A6350000}"/>
    <cellStyle name="Normal 79 6 2 2 3" xfId="28812" xr:uid="{00000000-0005-0000-0000-0000A0700000}"/>
    <cellStyle name="Normal 79 6 2 3" xfId="8697" xr:uid="{00000000-0005-0000-0000-00000A220000}"/>
    <cellStyle name="Normal 79 6 2 3 3" xfId="23795" xr:uid="{00000000-0005-0000-0000-0000075D0000}"/>
    <cellStyle name="Normal 79 6 2 5" xfId="18782" xr:uid="{00000000-0005-0000-0000-000072490000}"/>
    <cellStyle name="Normal 79 6 3" xfId="5336" xr:uid="{00000000-0005-0000-0000-0000E9140000}"/>
    <cellStyle name="Normal 79 6 3 2" xfId="15388" xr:uid="{00000000-0005-0000-0000-00002D3C0000}"/>
    <cellStyle name="Normal 79 6 3 2 3" xfId="30483" xr:uid="{00000000-0005-0000-0000-000027770000}"/>
    <cellStyle name="Normal 79 6 3 3" xfId="10368" xr:uid="{00000000-0005-0000-0000-000091280000}"/>
    <cellStyle name="Normal 79 6 3 3 3" xfId="25466" xr:uid="{00000000-0005-0000-0000-00008E630000}"/>
    <cellStyle name="Normal 79 6 3 5" xfId="20453" xr:uid="{00000000-0005-0000-0000-0000F94F0000}"/>
    <cellStyle name="Normal 79 6 4" xfId="12046" xr:uid="{00000000-0005-0000-0000-00001F2F0000}"/>
    <cellStyle name="Normal 79 6 4 3" xfId="27141" xr:uid="{00000000-0005-0000-0000-0000196A0000}"/>
    <cellStyle name="Normal 79 6 5" xfId="7025" xr:uid="{00000000-0005-0000-0000-0000821B0000}"/>
    <cellStyle name="Normal 79 6 5 3" xfId="22124" xr:uid="{00000000-0005-0000-0000-000080560000}"/>
    <cellStyle name="Normal 79 6 7" xfId="17111" xr:uid="{00000000-0005-0000-0000-0000EB420000}"/>
    <cellStyle name="Normal 79 7" xfId="2798" xr:uid="{00000000-0005-0000-0000-0000FF0A0000}"/>
    <cellStyle name="Normal 79 7 2" xfId="12881" xr:uid="{00000000-0005-0000-0000-000062320000}"/>
    <cellStyle name="Normal 79 7 2 3" xfId="27976" xr:uid="{00000000-0005-0000-0000-00005C6D0000}"/>
    <cellStyle name="Normal 79 7 3" xfId="7860" xr:uid="{00000000-0005-0000-0000-0000C51E0000}"/>
    <cellStyle name="Normal 79 7 3 3" xfId="22959" xr:uid="{00000000-0005-0000-0000-0000C3590000}"/>
    <cellStyle name="Normal 79 7 5" xfId="17946" xr:uid="{00000000-0005-0000-0000-00002E460000}"/>
    <cellStyle name="Normal 79 8" xfId="4496" xr:uid="{00000000-0005-0000-0000-0000A1110000}"/>
    <cellStyle name="Normal 79 8 2" xfId="14552" xr:uid="{00000000-0005-0000-0000-0000E9380000}"/>
    <cellStyle name="Normal 79 8 2 3" xfId="29647" xr:uid="{00000000-0005-0000-0000-0000E3730000}"/>
    <cellStyle name="Normal 79 8 3" xfId="9532" xr:uid="{00000000-0005-0000-0000-00004D250000}"/>
    <cellStyle name="Normal 79 8 3 3" xfId="24630" xr:uid="{00000000-0005-0000-0000-00004A600000}"/>
    <cellStyle name="Normal 79 8 5" xfId="19617" xr:uid="{00000000-0005-0000-0000-0000B54C0000}"/>
    <cellStyle name="Normal 79 9" xfId="11208" xr:uid="{00000000-0005-0000-0000-0000D92B0000}"/>
    <cellStyle name="Normal 79 9 3" xfId="26305" xr:uid="{00000000-0005-0000-0000-0000D5660000}"/>
    <cellStyle name="Normal 8" xfId="173" xr:uid="{00000000-0005-0000-0000-0000B3000000}"/>
    <cellStyle name="Normal 8 2" xfId="520" xr:uid="{00000000-0005-0000-0000-000014020000}"/>
    <cellStyle name="Normal 8 2 2" xfId="31382" xr:uid="{E7765D96-B70F-4D2B-B7DC-B9935ED00D2C}"/>
    <cellStyle name="Normal 8 2 3" xfId="31375" xr:uid="{740C1649-F324-4566-BE79-041C2AB72782}"/>
    <cellStyle name="Normal 8 3" xfId="903" xr:uid="{00000000-0005-0000-0000-000096030000}"/>
    <cellStyle name="Normal 8 3 10" xfId="6234" xr:uid="{00000000-0005-0000-0000-00006B180000}"/>
    <cellStyle name="Normal 8 3 10 3" xfId="21335" xr:uid="{00000000-0005-0000-0000-00006B530000}"/>
    <cellStyle name="Normal 8 3 12" xfId="16320" xr:uid="{00000000-0005-0000-0000-0000D43F0000}"/>
    <cellStyle name="Normal 8 3 2" xfId="1199" xr:uid="{00000000-0005-0000-0000-0000BF040000}"/>
    <cellStyle name="Normal 8 3 2 11" xfId="16374" xr:uid="{00000000-0005-0000-0000-00000A400000}"/>
    <cellStyle name="Normal 8 3 2 2" xfId="1307" xr:uid="{00000000-0005-0000-0000-00002B050000}"/>
    <cellStyle name="Normal 8 3 2 2 10" xfId="16478" xr:uid="{00000000-0005-0000-0000-000072400000}"/>
    <cellStyle name="Normal 8 3 2 2 2" xfId="1524" xr:uid="{00000000-0005-0000-0000-000004060000}"/>
    <cellStyle name="Normal 8 3 2 2 2 2" xfId="1945" xr:uid="{00000000-0005-0000-0000-0000A9070000}"/>
    <cellStyle name="Normal 8 3 2 2 2 2 2" xfId="2784" xr:uid="{00000000-0005-0000-0000-0000F00A0000}"/>
    <cellStyle name="Normal 8 3 2 2 2 2 2 2" xfId="4473" xr:uid="{00000000-0005-0000-0000-00008A110000}"/>
    <cellStyle name="Normal 8 3 2 2 2 2 2 2 2" xfId="14546" xr:uid="{00000000-0005-0000-0000-0000E3380000}"/>
    <cellStyle name="Normal 8 3 2 2 2 2 2 2 2 3" xfId="29641" xr:uid="{00000000-0005-0000-0000-0000DD730000}"/>
    <cellStyle name="Normal 8 3 2 2 2 2 2 2 3" xfId="9526" xr:uid="{00000000-0005-0000-0000-000047250000}"/>
    <cellStyle name="Normal 8 3 2 2 2 2 2 2 3 3" xfId="24624" xr:uid="{00000000-0005-0000-0000-000044600000}"/>
    <cellStyle name="Normal 8 3 2 2 2 2 2 2 5" xfId="19611" xr:uid="{00000000-0005-0000-0000-0000AF4C0000}"/>
    <cellStyle name="Normal 8 3 2 2 2 2 2 3" xfId="6165" xr:uid="{00000000-0005-0000-0000-000026180000}"/>
    <cellStyle name="Normal 8 3 2 2 2 2 2 3 2" xfId="16217" xr:uid="{00000000-0005-0000-0000-00006A3F0000}"/>
    <cellStyle name="Normal 8 3 2 2 2 2 2 3 3" xfId="11197" xr:uid="{00000000-0005-0000-0000-0000CE2B0000}"/>
    <cellStyle name="Normal 8 3 2 2 2 2 2 3 3 3" xfId="26295" xr:uid="{00000000-0005-0000-0000-0000CB660000}"/>
    <cellStyle name="Normal 8 3 2 2 2 2 2 3 5" xfId="21282" xr:uid="{00000000-0005-0000-0000-000036530000}"/>
    <cellStyle name="Normal 8 3 2 2 2 2 2 4" xfId="12875" xr:uid="{00000000-0005-0000-0000-00005C320000}"/>
    <cellStyle name="Normal 8 3 2 2 2 2 2 4 3" xfId="27970" xr:uid="{00000000-0005-0000-0000-0000566D0000}"/>
    <cellStyle name="Normal 8 3 2 2 2 2 2 5" xfId="7854" xr:uid="{00000000-0005-0000-0000-0000BF1E0000}"/>
    <cellStyle name="Normal 8 3 2 2 2 2 2 5 3" xfId="22953" xr:uid="{00000000-0005-0000-0000-0000BD590000}"/>
    <cellStyle name="Normal 8 3 2 2 2 2 2 7" xfId="17940" xr:uid="{00000000-0005-0000-0000-000028460000}"/>
    <cellStyle name="Normal 8 3 2 2 2 2 3" xfId="3636" xr:uid="{00000000-0005-0000-0000-0000450E0000}"/>
    <cellStyle name="Normal 8 3 2 2 2 2 3 2" xfId="13710" xr:uid="{00000000-0005-0000-0000-00009F350000}"/>
    <cellStyle name="Normal 8 3 2 2 2 2 3 2 3" xfId="28805" xr:uid="{00000000-0005-0000-0000-000099700000}"/>
    <cellStyle name="Normal 8 3 2 2 2 2 3 3" xfId="8690" xr:uid="{00000000-0005-0000-0000-000003220000}"/>
    <cellStyle name="Normal 8 3 2 2 2 2 3 3 3" xfId="23788" xr:uid="{00000000-0005-0000-0000-0000005D0000}"/>
    <cellStyle name="Normal 8 3 2 2 2 2 3 5" xfId="18775" xr:uid="{00000000-0005-0000-0000-00006B490000}"/>
    <cellStyle name="Normal 8 3 2 2 2 2 4" xfId="5329" xr:uid="{00000000-0005-0000-0000-0000E2140000}"/>
    <cellStyle name="Normal 8 3 2 2 2 2 4 2" xfId="15381" xr:uid="{00000000-0005-0000-0000-0000263C0000}"/>
    <cellStyle name="Normal 8 3 2 2 2 2 4 2 3" xfId="30476" xr:uid="{00000000-0005-0000-0000-000020770000}"/>
    <cellStyle name="Normal 8 3 2 2 2 2 4 3" xfId="10361" xr:uid="{00000000-0005-0000-0000-00008A280000}"/>
    <cellStyle name="Normal 8 3 2 2 2 2 4 3 3" xfId="25459" xr:uid="{00000000-0005-0000-0000-000087630000}"/>
    <cellStyle name="Normal 8 3 2 2 2 2 4 5" xfId="20446" xr:uid="{00000000-0005-0000-0000-0000F24F0000}"/>
    <cellStyle name="Normal 8 3 2 2 2 2 5" xfId="12039" xr:uid="{00000000-0005-0000-0000-0000182F0000}"/>
    <cellStyle name="Normal 8 3 2 2 2 2 5 3" xfId="27134" xr:uid="{00000000-0005-0000-0000-0000126A0000}"/>
    <cellStyle name="Normal 8 3 2 2 2 2 6" xfId="7018" xr:uid="{00000000-0005-0000-0000-00007B1B0000}"/>
    <cellStyle name="Normal 8 3 2 2 2 2 6 3" xfId="22117" xr:uid="{00000000-0005-0000-0000-000079560000}"/>
    <cellStyle name="Normal 8 3 2 2 2 2 8" xfId="17104" xr:uid="{00000000-0005-0000-0000-0000E4420000}"/>
    <cellStyle name="Normal 8 3 2 2 2 3" xfId="2366" xr:uid="{00000000-0005-0000-0000-00004E090000}"/>
    <cellStyle name="Normal 8 3 2 2 2 3 2" xfId="4055" xr:uid="{00000000-0005-0000-0000-0000E80F0000}"/>
    <cellStyle name="Normal 8 3 2 2 2 3 2 2" xfId="14128" xr:uid="{00000000-0005-0000-0000-000041370000}"/>
    <cellStyle name="Normal 8 3 2 2 2 3 2 2 3" xfId="29223" xr:uid="{00000000-0005-0000-0000-00003B720000}"/>
    <cellStyle name="Normal 8 3 2 2 2 3 2 3" xfId="9108" xr:uid="{00000000-0005-0000-0000-0000A5230000}"/>
    <cellStyle name="Normal 8 3 2 2 2 3 2 3 3" xfId="24206" xr:uid="{00000000-0005-0000-0000-0000A25E0000}"/>
    <cellStyle name="Normal 8 3 2 2 2 3 2 5" xfId="19193" xr:uid="{00000000-0005-0000-0000-00000D4B0000}"/>
    <cellStyle name="Normal 8 3 2 2 2 3 3" xfId="5747" xr:uid="{00000000-0005-0000-0000-000084160000}"/>
    <cellStyle name="Normal 8 3 2 2 2 3 3 2" xfId="15799" xr:uid="{00000000-0005-0000-0000-0000C83D0000}"/>
    <cellStyle name="Normal 8 3 2 2 2 3 3 2 3" xfId="30894" xr:uid="{00000000-0005-0000-0000-0000C2780000}"/>
    <cellStyle name="Normal 8 3 2 2 2 3 3 3" xfId="10779" xr:uid="{00000000-0005-0000-0000-00002C2A0000}"/>
    <cellStyle name="Normal 8 3 2 2 2 3 3 3 3" xfId="25877" xr:uid="{00000000-0005-0000-0000-000029650000}"/>
    <cellStyle name="Normal 8 3 2 2 2 3 3 5" xfId="20864" xr:uid="{00000000-0005-0000-0000-000094510000}"/>
    <cellStyle name="Normal 8 3 2 2 2 3 4" xfId="12457" xr:uid="{00000000-0005-0000-0000-0000BA300000}"/>
    <cellStyle name="Normal 8 3 2 2 2 3 4 3" xfId="27552" xr:uid="{00000000-0005-0000-0000-0000B46B0000}"/>
    <cellStyle name="Normal 8 3 2 2 2 3 5" xfId="7436" xr:uid="{00000000-0005-0000-0000-00001D1D0000}"/>
    <cellStyle name="Normal 8 3 2 2 2 3 5 3" xfId="22535" xr:uid="{00000000-0005-0000-0000-00001B580000}"/>
    <cellStyle name="Normal 8 3 2 2 2 3 7" xfId="17522" xr:uid="{00000000-0005-0000-0000-000086440000}"/>
    <cellStyle name="Normal 8 3 2 2 2 4" xfId="3218" xr:uid="{00000000-0005-0000-0000-0000A30C0000}"/>
    <cellStyle name="Normal 8 3 2 2 2 4 2" xfId="13292" xr:uid="{00000000-0005-0000-0000-0000FD330000}"/>
    <cellStyle name="Normal 8 3 2 2 2 4 2 3" xfId="28387" xr:uid="{00000000-0005-0000-0000-0000F76E0000}"/>
    <cellStyle name="Normal 8 3 2 2 2 4 3" xfId="8272" xr:uid="{00000000-0005-0000-0000-000061200000}"/>
    <cellStyle name="Normal 8 3 2 2 2 4 3 3" xfId="23370" xr:uid="{00000000-0005-0000-0000-00005E5B0000}"/>
    <cellStyle name="Normal 8 3 2 2 2 4 5" xfId="18357" xr:uid="{00000000-0005-0000-0000-0000C9470000}"/>
    <cellStyle name="Normal 8 3 2 2 2 5" xfId="4911" xr:uid="{00000000-0005-0000-0000-000040130000}"/>
    <cellStyle name="Normal 8 3 2 2 2 5 2" xfId="14963" xr:uid="{00000000-0005-0000-0000-0000843A0000}"/>
    <cellStyle name="Normal 8 3 2 2 2 5 2 3" xfId="30058" xr:uid="{00000000-0005-0000-0000-00007E750000}"/>
    <cellStyle name="Normal 8 3 2 2 2 5 3" xfId="9943" xr:uid="{00000000-0005-0000-0000-0000E8260000}"/>
    <cellStyle name="Normal 8 3 2 2 2 5 3 3" xfId="25041" xr:uid="{00000000-0005-0000-0000-0000E5610000}"/>
    <cellStyle name="Normal 8 3 2 2 2 5 5" xfId="20028" xr:uid="{00000000-0005-0000-0000-0000504E0000}"/>
    <cellStyle name="Normal 8 3 2 2 2 6" xfId="11621" xr:uid="{00000000-0005-0000-0000-0000762D0000}"/>
    <cellStyle name="Normal 8 3 2 2 2 6 3" xfId="26716" xr:uid="{00000000-0005-0000-0000-000070680000}"/>
    <cellStyle name="Normal 8 3 2 2 2 7" xfId="6600" xr:uid="{00000000-0005-0000-0000-0000D9190000}"/>
    <cellStyle name="Normal 8 3 2 2 2 7 3" xfId="21699" xr:uid="{00000000-0005-0000-0000-0000D7540000}"/>
    <cellStyle name="Normal 8 3 2 2 2 9" xfId="16686" xr:uid="{00000000-0005-0000-0000-000042410000}"/>
    <cellStyle name="Normal 8 3 2 2 3" xfId="1737" xr:uid="{00000000-0005-0000-0000-0000D9060000}"/>
    <cellStyle name="Normal 8 3 2 2 3 2" xfId="2576" xr:uid="{00000000-0005-0000-0000-0000200A0000}"/>
    <cellStyle name="Normal 8 3 2 2 3 2 2" xfId="4265" xr:uid="{00000000-0005-0000-0000-0000BA100000}"/>
    <cellStyle name="Normal 8 3 2 2 3 2 2 2" xfId="14338" xr:uid="{00000000-0005-0000-0000-000013380000}"/>
    <cellStyle name="Normal 8 3 2 2 3 2 2 2 3" xfId="29433" xr:uid="{00000000-0005-0000-0000-00000D730000}"/>
    <cellStyle name="Normal 8 3 2 2 3 2 2 3" xfId="9318" xr:uid="{00000000-0005-0000-0000-000077240000}"/>
    <cellStyle name="Normal 8 3 2 2 3 2 2 3 3" xfId="24416" xr:uid="{00000000-0005-0000-0000-0000745F0000}"/>
    <cellStyle name="Normal 8 3 2 2 3 2 2 5" xfId="19403" xr:uid="{00000000-0005-0000-0000-0000DF4B0000}"/>
    <cellStyle name="Normal 8 3 2 2 3 2 3" xfId="5957" xr:uid="{00000000-0005-0000-0000-000056170000}"/>
    <cellStyle name="Normal 8 3 2 2 3 2 3 2" xfId="16009" xr:uid="{00000000-0005-0000-0000-00009A3E0000}"/>
    <cellStyle name="Normal 8 3 2 2 3 2 3 2 3" xfId="31104" xr:uid="{00000000-0005-0000-0000-000094790000}"/>
    <cellStyle name="Normal 8 3 2 2 3 2 3 3" xfId="10989" xr:uid="{00000000-0005-0000-0000-0000FE2A0000}"/>
    <cellStyle name="Normal 8 3 2 2 3 2 3 3 3" xfId="26087" xr:uid="{00000000-0005-0000-0000-0000FB650000}"/>
    <cellStyle name="Normal 8 3 2 2 3 2 3 5" xfId="21074" xr:uid="{00000000-0005-0000-0000-000066520000}"/>
    <cellStyle name="Normal 8 3 2 2 3 2 4" xfId="12667" xr:uid="{00000000-0005-0000-0000-00008C310000}"/>
    <cellStyle name="Normal 8 3 2 2 3 2 4 3" xfId="27762" xr:uid="{00000000-0005-0000-0000-0000866C0000}"/>
    <cellStyle name="Normal 8 3 2 2 3 2 5" xfId="7646" xr:uid="{00000000-0005-0000-0000-0000EF1D0000}"/>
    <cellStyle name="Normal 8 3 2 2 3 2 5 3" xfId="22745" xr:uid="{00000000-0005-0000-0000-0000ED580000}"/>
    <cellStyle name="Normal 8 3 2 2 3 2 7" xfId="17732" xr:uid="{00000000-0005-0000-0000-000058450000}"/>
    <cellStyle name="Normal 8 3 2 2 3 3" xfId="3428" xr:uid="{00000000-0005-0000-0000-0000750D0000}"/>
    <cellStyle name="Normal 8 3 2 2 3 3 2" xfId="13502" xr:uid="{00000000-0005-0000-0000-0000CF340000}"/>
    <cellStyle name="Normal 8 3 2 2 3 3 2 3" xfId="28597" xr:uid="{00000000-0005-0000-0000-0000C96F0000}"/>
    <cellStyle name="Normal 8 3 2 2 3 3 3" xfId="8482" xr:uid="{00000000-0005-0000-0000-000033210000}"/>
    <cellStyle name="Normal 8 3 2 2 3 3 3 3" xfId="23580" xr:uid="{00000000-0005-0000-0000-0000305C0000}"/>
    <cellStyle name="Normal 8 3 2 2 3 3 5" xfId="18567" xr:uid="{00000000-0005-0000-0000-00009B480000}"/>
    <cellStyle name="Normal 8 3 2 2 3 4" xfId="5121" xr:uid="{00000000-0005-0000-0000-000012140000}"/>
    <cellStyle name="Normal 8 3 2 2 3 4 2" xfId="15173" xr:uid="{00000000-0005-0000-0000-0000563B0000}"/>
    <cellStyle name="Normal 8 3 2 2 3 4 2 3" xfId="30268" xr:uid="{00000000-0005-0000-0000-000050760000}"/>
    <cellStyle name="Normal 8 3 2 2 3 4 3" xfId="10153" xr:uid="{00000000-0005-0000-0000-0000BA270000}"/>
    <cellStyle name="Normal 8 3 2 2 3 4 3 3" xfId="25251" xr:uid="{00000000-0005-0000-0000-0000B7620000}"/>
    <cellStyle name="Normal 8 3 2 2 3 4 5" xfId="20238" xr:uid="{00000000-0005-0000-0000-0000224F0000}"/>
    <cellStyle name="Normal 8 3 2 2 3 5" xfId="11831" xr:uid="{00000000-0005-0000-0000-0000482E0000}"/>
    <cellStyle name="Normal 8 3 2 2 3 5 3" xfId="26926" xr:uid="{00000000-0005-0000-0000-000042690000}"/>
    <cellStyle name="Normal 8 3 2 2 3 6" xfId="6810" xr:uid="{00000000-0005-0000-0000-0000AB1A0000}"/>
    <cellStyle name="Normal 8 3 2 2 3 6 3" xfId="21909" xr:uid="{00000000-0005-0000-0000-0000A9550000}"/>
    <cellStyle name="Normal 8 3 2 2 3 8" xfId="16896" xr:uid="{00000000-0005-0000-0000-000014420000}"/>
    <cellStyle name="Normal 8 3 2 2 4" xfId="2158" xr:uid="{00000000-0005-0000-0000-00007E080000}"/>
    <cellStyle name="Normal 8 3 2 2 4 2" xfId="3847" xr:uid="{00000000-0005-0000-0000-0000180F0000}"/>
    <cellStyle name="Normal 8 3 2 2 4 2 2" xfId="13920" xr:uid="{00000000-0005-0000-0000-000071360000}"/>
    <cellStyle name="Normal 8 3 2 2 4 2 2 3" xfId="29015" xr:uid="{00000000-0005-0000-0000-00006B710000}"/>
    <cellStyle name="Normal 8 3 2 2 4 2 3" xfId="8900" xr:uid="{00000000-0005-0000-0000-0000D5220000}"/>
    <cellStyle name="Normal 8 3 2 2 4 2 3 3" xfId="23998" xr:uid="{00000000-0005-0000-0000-0000D25D0000}"/>
    <cellStyle name="Normal 8 3 2 2 4 2 5" xfId="18985" xr:uid="{00000000-0005-0000-0000-00003D4A0000}"/>
    <cellStyle name="Normal 8 3 2 2 4 3" xfId="5539" xr:uid="{00000000-0005-0000-0000-0000B4150000}"/>
    <cellStyle name="Normal 8 3 2 2 4 3 2" xfId="15591" xr:uid="{00000000-0005-0000-0000-0000F83C0000}"/>
    <cellStyle name="Normal 8 3 2 2 4 3 2 3" xfId="30686" xr:uid="{00000000-0005-0000-0000-0000F2770000}"/>
    <cellStyle name="Normal 8 3 2 2 4 3 3" xfId="10571" xr:uid="{00000000-0005-0000-0000-00005C290000}"/>
    <cellStyle name="Normal 8 3 2 2 4 3 3 3" xfId="25669" xr:uid="{00000000-0005-0000-0000-000059640000}"/>
    <cellStyle name="Normal 8 3 2 2 4 3 5" xfId="20656" xr:uid="{00000000-0005-0000-0000-0000C4500000}"/>
    <cellStyle name="Normal 8 3 2 2 4 4" xfId="12249" xr:uid="{00000000-0005-0000-0000-0000EA2F0000}"/>
    <cellStyle name="Normal 8 3 2 2 4 4 3" xfId="27344" xr:uid="{00000000-0005-0000-0000-0000E46A0000}"/>
    <cellStyle name="Normal 8 3 2 2 4 5" xfId="7228" xr:uid="{00000000-0005-0000-0000-00004D1C0000}"/>
    <cellStyle name="Normal 8 3 2 2 4 5 3" xfId="22327" xr:uid="{00000000-0005-0000-0000-00004B570000}"/>
    <cellStyle name="Normal 8 3 2 2 4 7" xfId="17314" xr:uid="{00000000-0005-0000-0000-0000B6430000}"/>
    <cellStyle name="Normal 8 3 2 2 5" xfId="3010" xr:uid="{00000000-0005-0000-0000-0000D30B0000}"/>
    <cellStyle name="Normal 8 3 2 2 5 2" xfId="13084" xr:uid="{00000000-0005-0000-0000-00002D330000}"/>
    <cellStyle name="Normal 8 3 2 2 5 2 3" xfId="28179" xr:uid="{00000000-0005-0000-0000-0000276E0000}"/>
    <cellStyle name="Normal 8 3 2 2 5 3" xfId="8064" xr:uid="{00000000-0005-0000-0000-0000911F0000}"/>
    <cellStyle name="Normal 8 3 2 2 5 3 3" xfId="23162" xr:uid="{00000000-0005-0000-0000-00008E5A0000}"/>
    <cellStyle name="Normal 8 3 2 2 5 5" xfId="18149" xr:uid="{00000000-0005-0000-0000-0000F9460000}"/>
    <cellStyle name="Normal 8 3 2 2 6" xfId="4703" xr:uid="{00000000-0005-0000-0000-000070120000}"/>
    <cellStyle name="Normal 8 3 2 2 6 2" xfId="14755" xr:uid="{00000000-0005-0000-0000-0000B4390000}"/>
    <cellStyle name="Normal 8 3 2 2 6 2 3" xfId="29850" xr:uid="{00000000-0005-0000-0000-0000AE740000}"/>
    <cellStyle name="Normal 8 3 2 2 6 3" xfId="9735" xr:uid="{00000000-0005-0000-0000-000018260000}"/>
    <cellStyle name="Normal 8 3 2 2 6 3 3" xfId="24833" xr:uid="{00000000-0005-0000-0000-000015610000}"/>
    <cellStyle name="Normal 8 3 2 2 6 5" xfId="19820" xr:uid="{00000000-0005-0000-0000-0000804D0000}"/>
    <cellStyle name="Normal 8 3 2 2 7" xfId="11413" xr:uid="{00000000-0005-0000-0000-0000A62C0000}"/>
    <cellStyle name="Normal 8 3 2 2 7 3" xfId="26508" xr:uid="{00000000-0005-0000-0000-0000A0670000}"/>
    <cellStyle name="Normal 8 3 2 2 8" xfId="6392" xr:uid="{00000000-0005-0000-0000-000009190000}"/>
    <cellStyle name="Normal 8 3 2 2 8 3" xfId="21491" xr:uid="{00000000-0005-0000-0000-000007540000}"/>
    <cellStyle name="Normal 8 3 2 3" xfId="1420" xr:uid="{00000000-0005-0000-0000-00009C050000}"/>
    <cellStyle name="Normal 8 3 2 3 2" xfId="1841" xr:uid="{00000000-0005-0000-0000-000041070000}"/>
    <cellStyle name="Normal 8 3 2 3 2 2" xfId="2680" xr:uid="{00000000-0005-0000-0000-0000880A0000}"/>
    <cellStyle name="Normal 8 3 2 3 2 2 2" xfId="4369" xr:uid="{00000000-0005-0000-0000-000022110000}"/>
    <cellStyle name="Normal 8 3 2 3 2 2 2 2" xfId="14442" xr:uid="{00000000-0005-0000-0000-00007B380000}"/>
    <cellStyle name="Normal 8 3 2 3 2 2 2 2 3" xfId="29537" xr:uid="{00000000-0005-0000-0000-000075730000}"/>
    <cellStyle name="Normal 8 3 2 3 2 2 2 3" xfId="9422" xr:uid="{00000000-0005-0000-0000-0000DF240000}"/>
    <cellStyle name="Normal 8 3 2 3 2 2 2 3 3" xfId="24520" xr:uid="{00000000-0005-0000-0000-0000DC5F0000}"/>
    <cellStyle name="Normal 8 3 2 3 2 2 2 5" xfId="19507" xr:uid="{00000000-0005-0000-0000-0000474C0000}"/>
    <cellStyle name="Normal 8 3 2 3 2 2 3" xfId="6061" xr:uid="{00000000-0005-0000-0000-0000BE170000}"/>
    <cellStyle name="Normal 8 3 2 3 2 2 3 2" xfId="16113" xr:uid="{00000000-0005-0000-0000-0000023F0000}"/>
    <cellStyle name="Normal 8 3 2 3 2 2 3 2 3" xfId="31208" xr:uid="{00000000-0005-0000-0000-0000FC790000}"/>
    <cellStyle name="Normal 8 3 2 3 2 2 3 3" xfId="11093" xr:uid="{00000000-0005-0000-0000-0000662B0000}"/>
    <cellStyle name="Normal 8 3 2 3 2 2 3 3 3" xfId="26191" xr:uid="{00000000-0005-0000-0000-000063660000}"/>
    <cellStyle name="Normal 8 3 2 3 2 2 3 5" xfId="21178" xr:uid="{00000000-0005-0000-0000-0000CE520000}"/>
    <cellStyle name="Normal 8 3 2 3 2 2 4" xfId="12771" xr:uid="{00000000-0005-0000-0000-0000F4310000}"/>
    <cellStyle name="Normal 8 3 2 3 2 2 4 3" xfId="27866" xr:uid="{00000000-0005-0000-0000-0000EE6C0000}"/>
    <cellStyle name="Normal 8 3 2 3 2 2 5" xfId="7750" xr:uid="{00000000-0005-0000-0000-0000571E0000}"/>
    <cellStyle name="Normal 8 3 2 3 2 2 5 3" xfId="22849" xr:uid="{00000000-0005-0000-0000-000055590000}"/>
    <cellStyle name="Normal 8 3 2 3 2 2 7" xfId="17836" xr:uid="{00000000-0005-0000-0000-0000C0450000}"/>
    <cellStyle name="Normal 8 3 2 3 2 3" xfId="3532" xr:uid="{00000000-0005-0000-0000-0000DD0D0000}"/>
    <cellStyle name="Normal 8 3 2 3 2 3 2" xfId="13606" xr:uid="{00000000-0005-0000-0000-000037350000}"/>
    <cellStyle name="Normal 8 3 2 3 2 3 2 3" xfId="28701" xr:uid="{00000000-0005-0000-0000-000031700000}"/>
    <cellStyle name="Normal 8 3 2 3 2 3 3" xfId="8586" xr:uid="{00000000-0005-0000-0000-00009B210000}"/>
    <cellStyle name="Normal 8 3 2 3 2 3 3 3" xfId="23684" xr:uid="{00000000-0005-0000-0000-0000985C0000}"/>
    <cellStyle name="Normal 8 3 2 3 2 3 5" xfId="18671" xr:uid="{00000000-0005-0000-0000-000003490000}"/>
    <cellStyle name="Normal 8 3 2 3 2 4" xfId="5225" xr:uid="{00000000-0005-0000-0000-00007A140000}"/>
    <cellStyle name="Normal 8 3 2 3 2 4 2" xfId="15277" xr:uid="{00000000-0005-0000-0000-0000BE3B0000}"/>
    <cellStyle name="Normal 8 3 2 3 2 4 2 3" xfId="30372" xr:uid="{00000000-0005-0000-0000-0000B8760000}"/>
    <cellStyle name="Normal 8 3 2 3 2 4 3" xfId="10257" xr:uid="{00000000-0005-0000-0000-000022280000}"/>
    <cellStyle name="Normal 8 3 2 3 2 4 3 3" xfId="25355" xr:uid="{00000000-0005-0000-0000-00001F630000}"/>
    <cellStyle name="Normal 8 3 2 3 2 4 5" xfId="20342" xr:uid="{00000000-0005-0000-0000-00008A4F0000}"/>
    <cellStyle name="Normal 8 3 2 3 2 5" xfId="11935" xr:uid="{00000000-0005-0000-0000-0000B02E0000}"/>
    <cellStyle name="Normal 8 3 2 3 2 5 3" xfId="27030" xr:uid="{00000000-0005-0000-0000-0000AA690000}"/>
    <cellStyle name="Normal 8 3 2 3 2 6" xfId="6914" xr:uid="{00000000-0005-0000-0000-0000131B0000}"/>
    <cellStyle name="Normal 8 3 2 3 2 6 3" xfId="22013" xr:uid="{00000000-0005-0000-0000-000011560000}"/>
    <cellStyle name="Normal 8 3 2 3 2 8" xfId="17000" xr:uid="{00000000-0005-0000-0000-00007C420000}"/>
    <cellStyle name="Normal 8 3 2 3 3" xfId="2262" xr:uid="{00000000-0005-0000-0000-0000E6080000}"/>
    <cellStyle name="Normal 8 3 2 3 3 2" xfId="3951" xr:uid="{00000000-0005-0000-0000-0000800F0000}"/>
    <cellStyle name="Normal 8 3 2 3 3 2 2" xfId="14024" xr:uid="{00000000-0005-0000-0000-0000D9360000}"/>
    <cellStyle name="Normal 8 3 2 3 3 2 2 3" xfId="29119" xr:uid="{00000000-0005-0000-0000-0000D3710000}"/>
    <cellStyle name="Normal 8 3 2 3 3 2 3" xfId="9004" xr:uid="{00000000-0005-0000-0000-00003D230000}"/>
    <cellStyle name="Normal 8 3 2 3 3 2 3 3" xfId="24102" xr:uid="{00000000-0005-0000-0000-00003A5E0000}"/>
    <cellStyle name="Normal 8 3 2 3 3 2 5" xfId="19089" xr:uid="{00000000-0005-0000-0000-0000A54A0000}"/>
    <cellStyle name="Normal 8 3 2 3 3 3" xfId="5643" xr:uid="{00000000-0005-0000-0000-00001C160000}"/>
    <cellStyle name="Normal 8 3 2 3 3 3 2" xfId="15695" xr:uid="{00000000-0005-0000-0000-0000603D0000}"/>
    <cellStyle name="Normal 8 3 2 3 3 3 2 3" xfId="30790" xr:uid="{00000000-0005-0000-0000-00005A780000}"/>
    <cellStyle name="Normal 8 3 2 3 3 3 3" xfId="10675" xr:uid="{00000000-0005-0000-0000-0000C4290000}"/>
    <cellStyle name="Normal 8 3 2 3 3 3 3 3" xfId="25773" xr:uid="{00000000-0005-0000-0000-0000C1640000}"/>
    <cellStyle name="Normal 8 3 2 3 3 3 5" xfId="20760" xr:uid="{00000000-0005-0000-0000-00002C510000}"/>
    <cellStyle name="Normal 8 3 2 3 3 4" xfId="12353" xr:uid="{00000000-0005-0000-0000-000052300000}"/>
    <cellStyle name="Normal 8 3 2 3 3 4 3" xfId="27448" xr:uid="{00000000-0005-0000-0000-00004C6B0000}"/>
    <cellStyle name="Normal 8 3 2 3 3 5" xfId="7332" xr:uid="{00000000-0005-0000-0000-0000B51C0000}"/>
    <cellStyle name="Normal 8 3 2 3 3 5 3" xfId="22431" xr:uid="{00000000-0005-0000-0000-0000B3570000}"/>
    <cellStyle name="Normal 8 3 2 3 3 7" xfId="17418" xr:uid="{00000000-0005-0000-0000-00001E440000}"/>
    <cellStyle name="Normal 8 3 2 3 4" xfId="3114" xr:uid="{00000000-0005-0000-0000-00003B0C0000}"/>
    <cellStyle name="Normal 8 3 2 3 4 2" xfId="13188" xr:uid="{00000000-0005-0000-0000-000095330000}"/>
    <cellStyle name="Normal 8 3 2 3 4 2 3" xfId="28283" xr:uid="{00000000-0005-0000-0000-00008F6E0000}"/>
    <cellStyle name="Normal 8 3 2 3 4 3" xfId="8168" xr:uid="{00000000-0005-0000-0000-0000F91F0000}"/>
    <cellStyle name="Normal 8 3 2 3 4 3 3" xfId="23266" xr:uid="{00000000-0005-0000-0000-0000F65A0000}"/>
    <cellStyle name="Normal 8 3 2 3 4 5" xfId="18253" xr:uid="{00000000-0005-0000-0000-000061470000}"/>
    <cellStyle name="Normal 8 3 2 3 5" xfId="4807" xr:uid="{00000000-0005-0000-0000-0000D8120000}"/>
    <cellStyle name="Normal 8 3 2 3 5 2" xfId="14859" xr:uid="{00000000-0005-0000-0000-00001C3A0000}"/>
    <cellStyle name="Normal 8 3 2 3 5 2 3" xfId="29954" xr:uid="{00000000-0005-0000-0000-000016750000}"/>
    <cellStyle name="Normal 8 3 2 3 5 3" xfId="9839" xr:uid="{00000000-0005-0000-0000-000080260000}"/>
    <cellStyle name="Normal 8 3 2 3 5 3 3" xfId="24937" xr:uid="{00000000-0005-0000-0000-00007D610000}"/>
    <cellStyle name="Normal 8 3 2 3 5 5" xfId="19924" xr:uid="{00000000-0005-0000-0000-0000E84D0000}"/>
    <cellStyle name="Normal 8 3 2 3 6" xfId="11517" xr:uid="{00000000-0005-0000-0000-00000E2D0000}"/>
    <cellStyle name="Normal 8 3 2 3 6 3" xfId="26612" xr:uid="{00000000-0005-0000-0000-000008680000}"/>
    <cellStyle name="Normal 8 3 2 3 7" xfId="6496" xr:uid="{00000000-0005-0000-0000-000071190000}"/>
    <cellStyle name="Normal 8 3 2 3 7 3" xfId="21595" xr:uid="{00000000-0005-0000-0000-00006F540000}"/>
    <cellStyle name="Normal 8 3 2 3 9" xfId="16582" xr:uid="{00000000-0005-0000-0000-0000DA400000}"/>
    <cellStyle name="Normal 8 3 2 4" xfId="1633" xr:uid="{00000000-0005-0000-0000-000071060000}"/>
    <cellStyle name="Normal 8 3 2 4 2" xfId="2472" xr:uid="{00000000-0005-0000-0000-0000B8090000}"/>
    <cellStyle name="Normal 8 3 2 4 2 2" xfId="4161" xr:uid="{00000000-0005-0000-0000-000052100000}"/>
    <cellStyle name="Normal 8 3 2 4 2 2 2" xfId="14234" xr:uid="{00000000-0005-0000-0000-0000AB370000}"/>
    <cellStyle name="Normal 8 3 2 4 2 2 2 3" xfId="29329" xr:uid="{00000000-0005-0000-0000-0000A5720000}"/>
    <cellStyle name="Normal 8 3 2 4 2 2 3" xfId="9214" xr:uid="{00000000-0005-0000-0000-00000F240000}"/>
    <cellStyle name="Normal 8 3 2 4 2 2 3 3" xfId="24312" xr:uid="{00000000-0005-0000-0000-00000C5F0000}"/>
    <cellStyle name="Normal 8 3 2 4 2 2 5" xfId="19299" xr:uid="{00000000-0005-0000-0000-0000774B0000}"/>
    <cellStyle name="Normal 8 3 2 4 2 3" xfId="5853" xr:uid="{00000000-0005-0000-0000-0000EE160000}"/>
    <cellStyle name="Normal 8 3 2 4 2 3 2" xfId="15905" xr:uid="{00000000-0005-0000-0000-0000323E0000}"/>
    <cellStyle name="Normal 8 3 2 4 2 3 2 3" xfId="31000" xr:uid="{00000000-0005-0000-0000-00002C790000}"/>
    <cellStyle name="Normal 8 3 2 4 2 3 3" xfId="10885" xr:uid="{00000000-0005-0000-0000-0000962A0000}"/>
    <cellStyle name="Normal 8 3 2 4 2 3 3 3" xfId="25983" xr:uid="{00000000-0005-0000-0000-000093650000}"/>
    <cellStyle name="Normal 8 3 2 4 2 3 5" xfId="20970" xr:uid="{00000000-0005-0000-0000-0000FE510000}"/>
    <cellStyle name="Normal 8 3 2 4 2 4" xfId="12563" xr:uid="{00000000-0005-0000-0000-000024310000}"/>
    <cellStyle name="Normal 8 3 2 4 2 4 3" xfId="27658" xr:uid="{00000000-0005-0000-0000-00001E6C0000}"/>
    <cellStyle name="Normal 8 3 2 4 2 5" xfId="7542" xr:uid="{00000000-0005-0000-0000-0000871D0000}"/>
    <cellStyle name="Normal 8 3 2 4 2 5 3" xfId="22641" xr:uid="{00000000-0005-0000-0000-000085580000}"/>
    <cellStyle name="Normal 8 3 2 4 2 7" xfId="17628" xr:uid="{00000000-0005-0000-0000-0000F0440000}"/>
    <cellStyle name="Normal 8 3 2 4 3" xfId="3324" xr:uid="{00000000-0005-0000-0000-00000D0D0000}"/>
    <cellStyle name="Normal 8 3 2 4 3 2" xfId="13398" xr:uid="{00000000-0005-0000-0000-000067340000}"/>
    <cellStyle name="Normal 8 3 2 4 3 2 3" xfId="28493" xr:uid="{00000000-0005-0000-0000-0000616F0000}"/>
    <cellStyle name="Normal 8 3 2 4 3 3" xfId="8378" xr:uid="{00000000-0005-0000-0000-0000CB200000}"/>
    <cellStyle name="Normal 8 3 2 4 3 3 3" xfId="23476" xr:uid="{00000000-0005-0000-0000-0000C85B0000}"/>
    <cellStyle name="Normal 8 3 2 4 3 5" xfId="18463" xr:uid="{00000000-0005-0000-0000-000033480000}"/>
    <cellStyle name="Normal 8 3 2 4 4" xfId="5017" xr:uid="{00000000-0005-0000-0000-0000AA130000}"/>
    <cellStyle name="Normal 8 3 2 4 4 2" xfId="15069" xr:uid="{00000000-0005-0000-0000-0000EE3A0000}"/>
    <cellStyle name="Normal 8 3 2 4 4 2 3" xfId="30164" xr:uid="{00000000-0005-0000-0000-0000E8750000}"/>
    <cellStyle name="Normal 8 3 2 4 4 3" xfId="10049" xr:uid="{00000000-0005-0000-0000-000052270000}"/>
    <cellStyle name="Normal 8 3 2 4 4 3 3" xfId="25147" xr:uid="{00000000-0005-0000-0000-00004F620000}"/>
    <cellStyle name="Normal 8 3 2 4 4 5" xfId="20134" xr:uid="{00000000-0005-0000-0000-0000BA4E0000}"/>
    <cellStyle name="Normal 8 3 2 4 5" xfId="11727" xr:uid="{00000000-0005-0000-0000-0000E02D0000}"/>
    <cellStyle name="Normal 8 3 2 4 5 3" xfId="26822" xr:uid="{00000000-0005-0000-0000-0000DA680000}"/>
    <cellStyle name="Normal 8 3 2 4 6" xfId="6706" xr:uid="{00000000-0005-0000-0000-0000431A0000}"/>
    <cellStyle name="Normal 8 3 2 4 6 3" xfId="21805" xr:uid="{00000000-0005-0000-0000-000041550000}"/>
    <cellStyle name="Normal 8 3 2 4 8" xfId="16792" xr:uid="{00000000-0005-0000-0000-0000AC410000}"/>
    <cellStyle name="Normal 8 3 2 5" xfId="2054" xr:uid="{00000000-0005-0000-0000-000016080000}"/>
    <cellStyle name="Normal 8 3 2 5 2" xfId="3743" xr:uid="{00000000-0005-0000-0000-0000B00E0000}"/>
    <cellStyle name="Normal 8 3 2 5 2 2" xfId="13816" xr:uid="{00000000-0005-0000-0000-000009360000}"/>
    <cellStyle name="Normal 8 3 2 5 2 2 3" xfId="28911" xr:uid="{00000000-0005-0000-0000-000003710000}"/>
    <cellStyle name="Normal 8 3 2 5 2 3" xfId="8796" xr:uid="{00000000-0005-0000-0000-00006D220000}"/>
    <cellStyle name="Normal 8 3 2 5 2 3 3" xfId="23894" xr:uid="{00000000-0005-0000-0000-00006A5D0000}"/>
    <cellStyle name="Normal 8 3 2 5 2 5" xfId="18881" xr:uid="{00000000-0005-0000-0000-0000D5490000}"/>
    <cellStyle name="Normal 8 3 2 5 3" xfId="5435" xr:uid="{00000000-0005-0000-0000-00004C150000}"/>
    <cellStyle name="Normal 8 3 2 5 3 2" xfId="15487" xr:uid="{00000000-0005-0000-0000-0000903C0000}"/>
    <cellStyle name="Normal 8 3 2 5 3 2 3" xfId="30582" xr:uid="{00000000-0005-0000-0000-00008A770000}"/>
    <cellStyle name="Normal 8 3 2 5 3 3" xfId="10467" xr:uid="{00000000-0005-0000-0000-0000F4280000}"/>
    <cellStyle name="Normal 8 3 2 5 3 3 3" xfId="25565" xr:uid="{00000000-0005-0000-0000-0000F1630000}"/>
    <cellStyle name="Normal 8 3 2 5 3 5" xfId="20552" xr:uid="{00000000-0005-0000-0000-00005C500000}"/>
    <cellStyle name="Normal 8 3 2 5 4" xfId="12145" xr:uid="{00000000-0005-0000-0000-0000822F0000}"/>
    <cellStyle name="Normal 8 3 2 5 4 3" xfId="27240" xr:uid="{00000000-0005-0000-0000-00007C6A0000}"/>
    <cellStyle name="Normal 8 3 2 5 5" xfId="7124" xr:uid="{00000000-0005-0000-0000-0000E51B0000}"/>
    <cellStyle name="Normal 8 3 2 5 5 3" xfId="22223" xr:uid="{00000000-0005-0000-0000-0000E3560000}"/>
    <cellStyle name="Normal 8 3 2 5 7" xfId="17210" xr:uid="{00000000-0005-0000-0000-00004E430000}"/>
    <cellStyle name="Normal 8 3 2 6" xfId="2906" xr:uid="{00000000-0005-0000-0000-00006B0B0000}"/>
    <cellStyle name="Normal 8 3 2 6 2" xfId="12980" xr:uid="{00000000-0005-0000-0000-0000C5320000}"/>
    <cellStyle name="Normal 8 3 2 6 2 3" xfId="28075" xr:uid="{00000000-0005-0000-0000-0000BF6D0000}"/>
    <cellStyle name="Normal 8 3 2 6 3" xfId="7960" xr:uid="{00000000-0005-0000-0000-0000291F0000}"/>
    <cellStyle name="Normal 8 3 2 6 3 3" xfId="23058" xr:uid="{00000000-0005-0000-0000-0000265A0000}"/>
    <cellStyle name="Normal 8 3 2 6 5" xfId="18045" xr:uid="{00000000-0005-0000-0000-000091460000}"/>
    <cellStyle name="Normal 8 3 2 7" xfId="4599" xr:uid="{00000000-0005-0000-0000-000008120000}"/>
    <cellStyle name="Normal 8 3 2 7 2" xfId="14651" xr:uid="{00000000-0005-0000-0000-00004C390000}"/>
    <cellStyle name="Normal 8 3 2 7 2 3" xfId="29746" xr:uid="{00000000-0005-0000-0000-000046740000}"/>
    <cellStyle name="Normal 8 3 2 7 3" xfId="9631" xr:uid="{00000000-0005-0000-0000-0000B0250000}"/>
    <cellStyle name="Normal 8 3 2 7 3 3" xfId="24729" xr:uid="{00000000-0005-0000-0000-0000AD600000}"/>
    <cellStyle name="Normal 8 3 2 7 5" xfId="19716" xr:uid="{00000000-0005-0000-0000-0000184D0000}"/>
    <cellStyle name="Normal 8 3 2 8" xfId="11309" xr:uid="{00000000-0005-0000-0000-00003E2C0000}"/>
    <cellStyle name="Normal 8 3 2 8 3" xfId="26404" xr:uid="{00000000-0005-0000-0000-000038670000}"/>
    <cellStyle name="Normal 8 3 2 9" xfId="6288" xr:uid="{00000000-0005-0000-0000-0000A1180000}"/>
    <cellStyle name="Normal 8 3 2 9 3" xfId="21387" xr:uid="{00000000-0005-0000-0000-00009F530000}"/>
    <cellStyle name="Normal 8 3 3" xfId="1253" xr:uid="{00000000-0005-0000-0000-0000F5040000}"/>
    <cellStyle name="Normal 8 3 3 10" xfId="16426" xr:uid="{00000000-0005-0000-0000-00003E400000}"/>
    <cellStyle name="Normal 8 3 3 2" xfId="1472" xr:uid="{00000000-0005-0000-0000-0000D0050000}"/>
    <cellStyle name="Normal 8 3 3 2 2" xfId="1893" xr:uid="{00000000-0005-0000-0000-000075070000}"/>
    <cellStyle name="Normal 8 3 3 2 2 2" xfId="2732" xr:uid="{00000000-0005-0000-0000-0000BC0A0000}"/>
    <cellStyle name="Normal 8 3 3 2 2 2 2" xfId="4421" xr:uid="{00000000-0005-0000-0000-000056110000}"/>
    <cellStyle name="Normal 8 3 3 2 2 2 2 2" xfId="14494" xr:uid="{00000000-0005-0000-0000-0000AF380000}"/>
    <cellStyle name="Normal 8 3 3 2 2 2 2 2 3" xfId="29589" xr:uid="{00000000-0005-0000-0000-0000A9730000}"/>
    <cellStyle name="Normal 8 3 3 2 2 2 2 3" xfId="9474" xr:uid="{00000000-0005-0000-0000-000013250000}"/>
    <cellStyle name="Normal 8 3 3 2 2 2 2 3 3" xfId="24572" xr:uid="{00000000-0005-0000-0000-000010600000}"/>
    <cellStyle name="Normal 8 3 3 2 2 2 2 5" xfId="19559" xr:uid="{00000000-0005-0000-0000-00007B4C0000}"/>
    <cellStyle name="Normal 8 3 3 2 2 2 3" xfId="6113" xr:uid="{00000000-0005-0000-0000-0000F2170000}"/>
    <cellStyle name="Normal 8 3 3 2 2 2 3 2" xfId="16165" xr:uid="{00000000-0005-0000-0000-0000363F0000}"/>
    <cellStyle name="Normal 8 3 3 2 2 2 3 2 3" xfId="31260" xr:uid="{00000000-0005-0000-0000-0000307A0000}"/>
    <cellStyle name="Normal 8 3 3 2 2 2 3 3" xfId="11145" xr:uid="{00000000-0005-0000-0000-00009A2B0000}"/>
    <cellStyle name="Normal 8 3 3 2 2 2 3 3 3" xfId="26243" xr:uid="{00000000-0005-0000-0000-000097660000}"/>
    <cellStyle name="Normal 8 3 3 2 2 2 3 5" xfId="21230" xr:uid="{00000000-0005-0000-0000-000002530000}"/>
    <cellStyle name="Normal 8 3 3 2 2 2 4" xfId="12823" xr:uid="{00000000-0005-0000-0000-000028320000}"/>
    <cellStyle name="Normal 8 3 3 2 2 2 4 3" xfId="27918" xr:uid="{00000000-0005-0000-0000-0000226D0000}"/>
    <cellStyle name="Normal 8 3 3 2 2 2 5" xfId="7802" xr:uid="{00000000-0005-0000-0000-00008B1E0000}"/>
    <cellStyle name="Normal 8 3 3 2 2 2 5 3" xfId="22901" xr:uid="{00000000-0005-0000-0000-000089590000}"/>
    <cellStyle name="Normal 8 3 3 2 2 2 7" xfId="17888" xr:uid="{00000000-0005-0000-0000-0000F4450000}"/>
    <cellStyle name="Normal 8 3 3 2 2 3" xfId="3584" xr:uid="{00000000-0005-0000-0000-0000110E0000}"/>
    <cellStyle name="Normal 8 3 3 2 2 3 2" xfId="13658" xr:uid="{00000000-0005-0000-0000-00006B350000}"/>
    <cellStyle name="Normal 8 3 3 2 2 3 2 3" xfId="28753" xr:uid="{00000000-0005-0000-0000-000065700000}"/>
    <cellStyle name="Normal 8 3 3 2 2 3 3" xfId="8638" xr:uid="{00000000-0005-0000-0000-0000CF210000}"/>
    <cellStyle name="Normal 8 3 3 2 2 3 3 3" xfId="23736" xr:uid="{00000000-0005-0000-0000-0000CC5C0000}"/>
    <cellStyle name="Normal 8 3 3 2 2 3 5" xfId="18723" xr:uid="{00000000-0005-0000-0000-000037490000}"/>
    <cellStyle name="Normal 8 3 3 2 2 4" xfId="5277" xr:uid="{00000000-0005-0000-0000-0000AE140000}"/>
    <cellStyle name="Normal 8 3 3 2 2 4 2" xfId="15329" xr:uid="{00000000-0005-0000-0000-0000F23B0000}"/>
    <cellStyle name="Normal 8 3 3 2 2 4 2 3" xfId="30424" xr:uid="{00000000-0005-0000-0000-0000EC760000}"/>
    <cellStyle name="Normal 8 3 3 2 2 4 3" xfId="10309" xr:uid="{00000000-0005-0000-0000-000056280000}"/>
    <cellStyle name="Normal 8 3 3 2 2 4 3 3" xfId="25407" xr:uid="{00000000-0005-0000-0000-000053630000}"/>
    <cellStyle name="Normal 8 3 3 2 2 4 5" xfId="20394" xr:uid="{00000000-0005-0000-0000-0000BE4F0000}"/>
    <cellStyle name="Normal 8 3 3 2 2 5" xfId="11987" xr:uid="{00000000-0005-0000-0000-0000E42E0000}"/>
    <cellStyle name="Normal 8 3 3 2 2 5 3" xfId="27082" xr:uid="{00000000-0005-0000-0000-0000DE690000}"/>
    <cellStyle name="Normal 8 3 3 2 2 6" xfId="6966" xr:uid="{00000000-0005-0000-0000-0000471B0000}"/>
    <cellStyle name="Normal 8 3 3 2 2 6 3" xfId="22065" xr:uid="{00000000-0005-0000-0000-000045560000}"/>
    <cellStyle name="Normal 8 3 3 2 2 8" xfId="17052" xr:uid="{00000000-0005-0000-0000-0000B0420000}"/>
    <cellStyle name="Normal 8 3 3 2 3" xfId="2314" xr:uid="{00000000-0005-0000-0000-00001A090000}"/>
    <cellStyle name="Normal 8 3 3 2 3 2" xfId="4003" xr:uid="{00000000-0005-0000-0000-0000B40F0000}"/>
    <cellStyle name="Normal 8 3 3 2 3 2 2" xfId="14076" xr:uid="{00000000-0005-0000-0000-00000D370000}"/>
    <cellStyle name="Normal 8 3 3 2 3 2 2 3" xfId="29171" xr:uid="{00000000-0005-0000-0000-000007720000}"/>
    <cellStyle name="Normal 8 3 3 2 3 2 3" xfId="9056" xr:uid="{00000000-0005-0000-0000-000071230000}"/>
    <cellStyle name="Normal 8 3 3 2 3 2 3 3" xfId="24154" xr:uid="{00000000-0005-0000-0000-00006E5E0000}"/>
    <cellStyle name="Normal 8 3 3 2 3 2 5" xfId="19141" xr:uid="{00000000-0005-0000-0000-0000D94A0000}"/>
    <cellStyle name="Normal 8 3 3 2 3 3" xfId="5695" xr:uid="{00000000-0005-0000-0000-000050160000}"/>
    <cellStyle name="Normal 8 3 3 2 3 3 2" xfId="15747" xr:uid="{00000000-0005-0000-0000-0000943D0000}"/>
    <cellStyle name="Normal 8 3 3 2 3 3 2 3" xfId="30842" xr:uid="{00000000-0005-0000-0000-00008E780000}"/>
    <cellStyle name="Normal 8 3 3 2 3 3 3" xfId="10727" xr:uid="{00000000-0005-0000-0000-0000F8290000}"/>
    <cellStyle name="Normal 8 3 3 2 3 3 3 3" xfId="25825" xr:uid="{00000000-0005-0000-0000-0000F5640000}"/>
    <cellStyle name="Normal 8 3 3 2 3 3 5" xfId="20812" xr:uid="{00000000-0005-0000-0000-000060510000}"/>
    <cellStyle name="Normal 8 3 3 2 3 4" xfId="12405" xr:uid="{00000000-0005-0000-0000-000086300000}"/>
    <cellStyle name="Normal 8 3 3 2 3 4 3" xfId="27500" xr:uid="{00000000-0005-0000-0000-0000806B0000}"/>
    <cellStyle name="Normal 8 3 3 2 3 5" xfId="7384" xr:uid="{00000000-0005-0000-0000-0000E91C0000}"/>
    <cellStyle name="Normal 8 3 3 2 3 5 3" xfId="22483" xr:uid="{00000000-0005-0000-0000-0000E7570000}"/>
    <cellStyle name="Normal 8 3 3 2 3 7" xfId="17470" xr:uid="{00000000-0005-0000-0000-000052440000}"/>
    <cellStyle name="Normal 8 3 3 2 4" xfId="3166" xr:uid="{00000000-0005-0000-0000-00006F0C0000}"/>
    <cellStyle name="Normal 8 3 3 2 4 2" xfId="13240" xr:uid="{00000000-0005-0000-0000-0000C9330000}"/>
    <cellStyle name="Normal 8 3 3 2 4 2 3" xfId="28335" xr:uid="{00000000-0005-0000-0000-0000C36E0000}"/>
    <cellStyle name="Normal 8 3 3 2 4 3" xfId="8220" xr:uid="{00000000-0005-0000-0000-00002D200000}"/>
    <cellStyle name="Normal 8 3 3 2 4 3 3" xfId="23318" xr:uid="{00000000-0005-0000-0000-00002A5B0000}"/>
    <cellStyle name="Normal 8 3 3 2 4 5" xfId="18305" xr:uid="{00000000-0005-0000-0000-000095470000}"/>
    <cellStyle name="Normal 8 3 3 2 5" xfId="4859" xr:uid="{00000000-0005-0000-0000-00000C130000}"/>
    <cellStyle name="Normal 8 3 3 2 5 2" xfId="14911" xr:uid="{00000000-0005-0000-0000-0000503A0000}"/>
    <cellStyle name="Normal 8 3 3 2 5 2 3" xfId="30006" xr:uid="{00000000-0005-0000-0000-00004A750000}"/>
    <cellStyle name="Normal 8 3 3 2 5 3" xfId="9891" xr:uid="{00000000-0005-0000-0000-0000B4260000}"/>
    <cellStyle name="Normal 8 3 3 2 5 3 3" xfId="24989" xr:uid="{00000000-0005-0000-0000-0000B1610000}"/>
    <cellStyle name="Normal 8 3 3 2 5 5" xfId="19976" xr:uid="{00000000-0005-0000-0000-00001C4E0000}"/>
    <cellStyle name="Normal 8 3 3 2 6" xfId="11569" xr:uid="{00000000-0005-0000-0000-0000422D0000}"/>
    <cellStyle name="Normal 8 3 3 2 6 3" xfId="26664" xr:uid="{00000000-0005-0000-0000-00003C680000}"/>
    <cellStyle name="Normal 8 3 3 2 7" xfId="6548" xr:uid="{00000000-0005-0000-0000-0000A5190000}"/>
    <cellStyle name="Normal 8 3 3 2 7 3" xfId="21647" xr:uid="{00000000-0005-0000-0000-0000A3540000}"/>
    <cellStyle name="Normal 8 3 3 2 9" xfId="16634" xr:uid="{00000000-0005-0000-0000-00000E410000}"/>
    <cellStyle name="Normal 8 3 3 3" xfId="1685" xr:uid="{00000000-0005-0000-0000-0000A5060000}"/>
    <cellStyle name="Normal 8 3 3 3 2" xfId="2524" xr:uid="{00000000-0005-0000-0000-0000EC090000}"/>
    <cellStyle name="Normal 8 3 3 3 2 2" xfId="4213" xr:uid="{00000000-0005-0000-0000-000086100000}"/>
    <cellStyle name="Normal 8 3 3 3 2 2 2" xfId="14286" xr:uid="{00000000-0005-0000-0000-0000DF370000}"/>
    <cellStyle name="Normal 8 3 3 3 2 2 2 3" xfId="29381" xr:uid="{00000000-0005-0000-0000-0000D9720000}"/>
    <cellStyle name="Normal 8 3 3 3 2 2 3" xfId="9266" xr:uid="{00000000-0005-0000-0000-000043240000}"/>
    <cellStyle name="Normal 8 3 3 3 2 2 3 3" xfId="24364" xr:uid="{00000000-0005-0000-0000-0000405F0000}"/>
    <cellStyle name="Normal 8 3 3 3 2 2 5" xfId="19351" xr:uid="{00000000-0005-0000-0000-0000AB4B0000}"/>
    <cellStyle name="Normal 8 3 3 3 2 3" xfId="5905" xr:uid="{00000000-0005-0000-0000-000022170000}"/>
    <cellStyle name="Normal 8 3 3 3 2 3 2" xfId="15957" xr:uid="{00000000-0005-0000-0000-0000663E0000}"/>
    <cellStyle name="Normal 8 3 3 3 2 3 2 3" xfId="31052" xr:uid="{00000000-0005-0000-0000-000060790000}"/>
    <cellStyle name="Normal 8 3 3 3 2 3 3" xfId="10937" xr:uid="{00000000-0005-0000-0000-0000CA2A0000}"/>
    <cellStyle name="Normal 8 3 3 3 2 3 3 3" xfId="26035" xr:uid="{00000000-0005-0000-0000-0000C7650000}"/>
    <cellStyle name="Normal 8 3 3 3 2 3 5" xfId="21022" xr:uid="{00000000-0005-0000-0000-000032520000}"/>
    <cellStyle name="Normal 8 3 3 3 2 4" xfId="12615" xr:uid="{00000000-0005-0000-0000-000058310000}"/>
    <cellStyle name="Normal 8 3 3 3 2 4 3" xfId="27710" xr:uid="{00000000-0005-0000-0000-0000526C0000}"/>
    <cellStyle name="Normal 8 3 3 3 2 5" xfId="7594" xr:uid="{00000000-0005-0000-0000-0000BB1D0000}"/>
    <cellStyle name="Normal 8 3 3 3 2 5 3" xfId="22693" xr:uid="{00000000-0005-0000-0000-0000B9580000}"/>
    <cellStyle name="Normal 8 3 3 3 2 7" xfId="17680" xr:uid="{00000000-0005-0000-0000-000024450000}"/>
    <cellStyle name="Normal 8 3 3 3 3" xfId="3376" xr:uid="{00000000-0005-0000-0000-0000410D0000}"/>
    <cellStyle name="Normal 8 3 3 3 3 2" xfId="13450" xr:uid="{00000000-0005-0000-0000-00009B340000}"/>
    <cellStyle name="Normal 8 3 3 3 3 2 3" xfId="28545" xr:uid="{00000000-0005-0000-0000-0000956F0000}"/>
    <cellStyle name="Normal 8 3 3 3 3 3" xfId="8430" xr:uid="{00000000-0005-0000-0000-0000FF200000}"/>
    <cellStyle name="Normal 8 3 3 3 3 3 3" xfId="23528" xr:uid="{00000000-0005-0000-0000-0000FC5B0000}"/>
    <cellStyle name="Normal 8 3 3 3 3 5" xfId="18515" xr:uid="{00000000-0005-0000-0000-000067480000}"/>
    <cellStyle name="Normal 8 3 3 3 4" xfId="5069" xr:uid="{00000000-0005-0000-0000-0000DE130000}"/>
    <cellStyle name="Normal 8 3 3 3 4 2" xfId="15121" xr:uid="{00000000-0005-0000-0000-0000223B0000}"/>
    <cellStyle name="Normal 8 3 3 3 4 2 3" xfId="30216" xr:uid="{00000000-0005-0000-0000-00001C760000}"/>
    <cellStyle name="Normal 8 3 3 3 4 3" xfId="10101" xr:uid="{00000000-0005-0000-0000-000086270000}"/>
    <cellStyle name="Normal 8 3 3 3 4 3 3" xfId="25199" xr:uid="{00000000-0005-0000-0000-000083620000}"/>
    <cellStyle name="Normal 8 3 3 3 4 5" xfId="20186" xr:uid="{00000000-0005-0000-0000-0000EE4E0000}"/>
    <cellStyle name="Normal 8 3 3 3 5" xfId="11779" xr:uid="{00000000-0005-0000-0000-0000142E0000}"/>
    <cellStyle name="Normal 8 3 3 3 5 3" xfId="26874" xr:uid="{00000000-0005-0000-0000-00000E690000}"/>
    <cellStyle name="Normal 8 3 3 3 6" xfId="6758" xr:uid="{00000000-0005-0000-0000-0000771A0000}"/>
    <cellStyle name="Normal 8 3 3 3 6 3" xfId="21857" xr:uid="{00000000-0005-0000-0000-000075550000}"/>
    <cellStyle name="Normal 8 3 3 3 8" xfId="16844" xr:uid="{00000000-0005-0000-0000-0000E0410000}"/>
    <cellStyle name="Normal 8 3 3 4" xfId="2106" xr:uid="{00000000-0005-0000-0000-00004A080000}"/>
    <cellStyle name="Normal 8 3 3 4 2" xfId="3795" xr:uid="{00000000-0005-0000-0000-0000E40E0000}"/>
    <cellStyle name="Normal 8 3 3 4 2 2" xfId="13868" xr:uid="{00000000-0005-0000-0000-00003D360000}"/>
    <cellStyle name="Normal 8 3 3 4 2 2 3" xfId="28963" xr:uid="{00000000-0005-0000-0000-000037710000}"/>
    <cellStyle name="Normal 8 3 3 4 2 3" xfId="8848" xr:uid="{00000000-0005-0000-0000-0000A1220000}"/>
    <cellStyle name="Normal 8 3 3 4 2 3 3" xfId="23946" xr:uid="{00000000-0005-0000-0000-00009E5D0000}"/>
    <cellStyle name="Normal 8 3 3 4 2 5" xfId="18933" xr:uid="{00000000-0005-0000-0000-0000094A0000}"/>
    <cellStyle name="Normal 8 3 3 4 3" xfId="5487" xr:uid="{00000000-0005-0000-0000-000080150000}"/>
    <cellStyle name="Normal 8 3 3 4 3 2" xfId="15539" xr:uid="{00000000-0005-0000-0000-0000C43C0000}"/>
    <cellStyle name="Normal 8 3 3 4 3 2 3" xfId="30634" xr:uid="{00000000-0005-0000-0000-0000BE770000}"/>
    <cellStyle name="Normal 8 3 3 4 3 3" xfId="10519" xr:uid="{00000000-0005-0000-0000-000028290000}"/>
    <cellStyle name="Normal 8 3 3 4 3 3 3" xfId="25617" xr:uid="{00000000-0005-0000-0000-000025640000}"/>
    <cellStyle name="Normal 8 3 3 4 3 5" xfId="20604" xr:uid="{00000000-0005-0000-0000-000090500000}"/>
    <cellStyle name="Normal 8 3 3 4 4" xfId="12197" xr:uid="{00000000-0005-0000-0000-0000B62F0000}"/>
    <cellStyle name="Normal 8 3 3 4 4 3" xfId="27292" xr:uid="{00000000-0005-0000-0000-0000B06A0000}"/>
    <cellStyle name="Normal 8 3 3 4 5" xfId="7176" xr:uid="{00000000-0005-0000-0000-0000191C0000}"/>
    <cellStyle name="Normal 8 3 3 4 5 3" xfId="22275" xr:uid="{00000000-0005-0000-0000-000017570000}"/>
    <cellStyle name="Normal 8 3 3 4 7" xfId="17262" xr:uid="{00000000-0005-0000-0000-000082430000}"/>
    <cellStyle name="Normal 8 3 3 5" xfId="2958" xr:uid="{00000000-0005-0000-0000-00009F0B0000}"/>
    <cellStyle name="Normal 8 3 3 5 2" xfId="13032" xr:uid="{00000000-0005-0000-0000-0000F9320000}"/>
    <cellStyle name="Normal 8 3 3 5 2 3" xfId="28127" xr:uid="{00000000-0005-0000-0000-0000F36D0000}"/>
    <cellStyle name="Normal 8 3 3 5 3" xfId="8012" xr:uid="{00000000-0005-0000-0000-00005D1F0000}"/>
    <cellStyle name="Normal 8 3 3 5 3 3" xfId="23110" xr:uid="{00000000-0005-0000-0000-00005A5A0000}"/>
    <cellStyle name="Normal 8 3 3 5 5" xfId="18097" xr:uid="{00000000-0005-0000-0000-0000C5460000}"/>
    <cellStyle name="Normal 8 3 3 6" xfId="4651" xr:uid="{00000000-0005-0000-0000-00003C120000}"/>
    <cellStyle name="Normal 8 3 3 6 2" xfId="14703" xr:uid="{00000000-0005-0000-0000-000080390000}"/>
    <cellStyle name="Normal 8 3 3 6 2 3" xfId="29798" xr:uid="{00000000-0005-0000-0000-00007A740000}"/>
    <cellStyle name="Normal 8 3 3 6 3" xfId="9683" xr:uid="{00000000-0005-0000-0000-0000E4250000}"/>
    <cellStyle name="Normal 8 3 3 6 3 3" xfId="24781" xr:uid="{00000000-0005-0000-0000-0000E1600000}"/>
    <cellStyle name="Normal 8 3 3 6 5" xfId="19768" xr:uid="{00000000-0005-0000-0000-00004C4D0000}"/>
    <cellStyle name="Normal 8 3 3 7" xfId="11361" xr:uid="{00000000-0005-0000-0000-0000722C0000}"/>
    <cellStyle name="Normal 8 3 3 7 3" xfId="26456" xr:uid="{00000000-0005-0000-0000-00006C670000}"/>
    <cellStyle name="Normal 8 3 3 8" xfId="6340" xr:uid="{00000000-0005-0000-0000-0000D5180000}"/>
    <cellStyle name="Normal 8 3 3 8 3" xfId="21439" xr:uid="{00000000-0005-0000-0000-0000D3530000}"/>
    <cellStyle name="Normal 8 3 4" xfId="1366" xr:uid="{00000000-0005-0000-0000-000066050000}"/>
    <cellStyle name="Normal 8 3 4 2" xfId="1789" xr:uid="{00000000-0005-0000-0000-00000D070000}"/>
    <cellStyle name="Normal 8 3 4 2 2" xfId="2628" xr:uid="{00000000-0005-0000-0000-0000540A0000}"/>
    <cellStyle name="Normal 8 3 4 2 2 2" xfId="4317" xr:uid="{00000000-0005-0000-0000-0000EE100000}"/>
    <cellStyle name="Normal 8 3 4 2 2 2 2" xfId="14390" xr:uid="{00000000-0005-0000-0000-000047380000}"/>
    <cellStyle name="Normal 8 3 4 2 2 2 2 3" xfId="29485" xr:uid="{00000000-0005-0000-0000-000041730000}"/>
    <cellStyle name="Normal 8 3 4 2 2 2 3" xfId="9370" xr:uid="{00000000-0005-0000-0000-0000AB240000}"/>
    <cellStyle name="Normal 8 3 4 2 2 2 3 3" xfId="24468" xr:uid="{00000000-0005-0000-0000-0000A85F0000}"/>
    <cellStyle name="Normal 8 3 4 2 2 2 5" xfId="19455" xr:uid="{00000000-0005-0000-0000-0000134C0000}"/>
    <cellStyle name="Normal 8 3 4 2 2 3" xfId="6009" xr:uid="{00000000-0005-0000-0000-00008A170000}"/>
    <cellStyle name="Normal 8 3 4 2 2 3 2" xfId="16061" xr:uid="{00000000-0005-0000-0000-0000CE3E0000}"/>
    <cellStyle name="Normal 8 3 4 2 2 3 2 3" xfId="31156" xr:uid="{00000000-0005-0000-0000-0000C8790000}"/>
    <cellStyle name="Normal 8 3 4 2 2 3 3" xfId="11041" xr:uid="{00000000-0005-0000-0000-0000322B0000}"/>
    <cellStyle name="Normal 8 3 4 2 2 3 3 3" xfId="26139" xr:uid="{00000000-0005-0000-0000-00002F660000}"/>
    <cellStyle name="Normal 8 3 4 2 2 3 5" xfId="21126" xr:uid="{00000000-0005-0000-0000-00009A520000}"/>
    <cellStyle name="Normal 8 3 4 2 2 4" xfId="12719" xr:uid="{00000000-0005-0000-0000-0000C0310000}"/>
    <cellStyle name="Normal 8 3 4 2 2 4 3" xfId="27814" xr:uid="{00000000-0005-0000-0000-0000BA6C0000}"/>
    <cellStyle name="Normal 8 3 4 2 2 5" xfId="7698" xr:uid="{00000000-0005-0000-0000-0000231E0000}"/>
    <cellStyle name="Normal 8 3 4 2 2 5 3" xfId="22797" xr:uid="{00000000-0005-0000-0000-000021590000}"/>
    <cellStyle name="Normal 8 3 4 2 2 7" xfId="17784" xr:uid="{00000000-0005-0000-0000-00008C450000}"/>
    <cellStyle name="Normal 8 3 4 2 3" xfId="3480" xr:uid="{00000000-0005-0000-0000-0000A90D0000}"/>
    <cellStyle name="Normal 8 3 4 2 3 2" xfId="13554" xr:uid="{00000000-0005-0000-0000-000003350000}"/>
    <cellStyle name="Normal 8 3 4 2 3 2 3" xfId="28649" xr:uid="{00000000-0005-0000-0000-0000FD6F0000}"/>
    <cellStyle name="Normal 8 3 4 2 3 3" xfId="8534" xr:uid="{00000000-0005-0000-0000-000067210000}"/>
    <cellStyle name="Normal 8 3 4 2 3 3 3" xfId="23632" xr:uid="{00000000-0005-0000-0000-0000645C0000}"/>
    <cellStyle name="Normal 8 3 4 2 3 5" xfId="18619" xr:uid="{00000000-0005-0000-0000-0000CF480000}"/>
    <cellStyle name="Normal 8 3 4 2 4" xfId="5173" xr:uid="{00000000-0005-0000-0000-000046140000}"/>
    <cellStyle name="Normal 8 3 4 2 4 2" xfId="15225" xr:uid="{00000000-0005-0000-0000-00008A3B0000}"/>
    <cellStyle name="Normal 8 3 4 2 4 2 3" xfId="30320" xr:uid="{00000000-0005-0000-0000-000084760000}"/>
    <cellStyle name="Normal 8 3 4 2 4 3" xfId="10205" xr:uid="{00000000-0005-0000-0000-0000EE270000}"/>
    <cellStyle name="Normal 8 3 4 2 4 3 3" xfId="25303" xr:uid="{00000000-0005-0000-0000-0000EB620000}"/>
    <cellStyle name="Normal 8 3 4 2 4 5" xfId="20290" xr:uid="{00000000-0005-0000-0000-0000564F0000}"/>
    <cellStyle name="Normal 8 3 4 2 5" xfId="11883" xr:uid="{00000000-0005-0000-0000-00007C2E0000}"/>
    <cellStyle name="Normal 8 3 4 2 5 3" xfId="26978" xr:uid="{00000000-0005-0000-0000-000076690000}"/>
    <cellStyle name="Normal 8 3 4 2 6" xfId="6862" xr:uid="{00000000-0005-0000-0000-0000DF1A0000}"/>
    <cellStyle name="Normal 8 3 4 2 6 3" xfId="21961" xr:uid="{00000000-0005-0000-0000-0000DD550000}"/>
    <cellStyle name="Normal 8 3 4 2 8" xfId="16948" xr:uid="{00000000-0005-0000-0000-000048420000}"/>
    <cellStyle name="Normal 8 3 4 3" xfId="2210" xr:uid="{00000000-0005-0000-0000-0000B2080000}"/>
    <cellStyle name="Normal 8 3 4 3 2" xfId="3899" xr:uid="{00000000-0005-0000-0000-00004C0F0000}"/>
    <cellStyle name="Normal 8 3 4 3 2 2" xfId="13972" xr:uid="{00000000-0005-0000-0000-0000A5360000}"/>
    <cellStyle name="Normal 8 3 4 3 2 2 3" xfId="29067" xr:uid="{00000000-0005-0000-0000-00009F710000}"/>
    <cellStyle name="Normal 8 3 4 3 2 3" xfId="8952" xr:uid="{00000000-0005-0000-0000-000009230000}"/>
    <cellStyle name="Normal 8 3 4 3 2 3 3" xfId="24050" xr:uid="{00000000-0005-0000-0000-0000065E0000}"/>
    <cellStyle name="Normal 8 3 4 3 2 5" xfId="19037" xr:uid="{00000000-0005-0000-0000-0000714A0000}"/>
    <cellStyle name="Normal 8 3 4 3 3" xfId="5591" xr:uid="{00000000-0005-0000-0000-0000E8150000}"/>
    <cellStyle name="Normal 8 3 4 3 3 2" xfId="15643" xr:uid="{00000000-0005-0000-0000-00002C3D0000}"/>
    <cellStyle name="Normal 8 3 4 3 3 2 3" xfId="30738" xr:uid="{00000000-0005-0000-0000-000026780000}"/>
    <cellStyle name="Normal 8 3 4 3 3 3" xfId="10623" xr:uid="{00000000-0005-0000-0000-000090290000}"/>
    <cellStyle name="Normal 8 3 4 3 3 3 3" xfId="25721" xr:uid="{00000000-0005-0000-0000-00008D640000}"/>
    <cellStyle name="Normal 8 3 4 3 3 5" xfId="20708" xr:uid="{00000000-0005-0000-0000-0000F8500000}"/>
    <cellStyle name="Normal 8 3 4 3 4" xfId="12301" xr:uid="{00000000-0005-0000-0000-00001E300000}"/>
    <cellStyle name="Normal 8 3 4 3 4 3" xfId="27396" xr:uid="{00000000-0005-0000-0000-0000186B0000}"/>
    <cellStyle name="Normal 8 3 4 3 5" xfId="7280" xr:uid="{00000000-0005-0000-0000-0000811C0000}"/>
    <cellStyle name="Normal 8 3 4 3 5 3" xfId="22379" xr:uid="{00000000-0005-0000-0000-00007F570000}"/>
    <cellStyle name="Normal 8 3 4 3 7" xfId="17366" xr:uid="{00000000-0005-0000-0000-0000EA430000}"/>
    <cellStyle name="Normal 8 3 4 4" xfId="3062" xr:uid="{00000000-0005-0000-0000-0000070C0000}"/>
    <cellStyle name="Normal 8 3 4 4 2" xfId="13136" xr:uid="{00000000-0005-0000-0000-000061330000}"/>
    <cellStyle name="Normal 8 3 4 4 2 3" xfId="28231" xr:uid="{00000000-0005-0000-0000-00005B6E0000}"/>
    <cellStyle name="Normal 8 3 4 4 3" xfId="8116" xr:uid="{00000000-0005-0000-0000-0000C51F0000}"/>
    <cellStyle name="Normal 8 3 4 4 3 3" xfId="23214" xr:uid="{00000000-0005-0000-0000-0000C25A0000}"/>
    <cellStyle name="Normal 8 3 4 4 5" xfId="18201" xr:uid="{00000000-0005-0000-0000-00002D470000}"/>
    <cellStyle name="Normal 8 3 4 5" xfId="4755" xr:uid="{00000000-0005-0000-0000-0000A4120000}"/>
    <cellStyle name="Normal 8 3 4 5 2" xfId="14807" xr:uid="{00000000-0005-0000-0000-0000E8390000}"/>
    <cellStyle name="Normal 8 3 4 5 2 3" xfId="29902" xr:uid="{00000000-0005-0000-0000-0000E2740000}"/>
    <cellStyle name="Normal 8 3 4 5 3" xfId="9787" xr:uid="{00000000-0005-0000-0000-00004C260000}"/>
    <cellStyle name="Normal 8 3 4 5 3 3" xfId="24885" xr:uid="{00000000-0005-0000-0000-000049610000}"/>
    <cellStyle name="Normal 8 3 4 5 5" xfId="19872" xr:uid="{00000000-0005-0000-0000-0000B44D0000}"/>
    <cellStyle name="Normal 8 3 4 6" xfId="11465" xr:uid="{00000000-0005-0000-0000-0000DA2C0000}"/>
    <cellStyle name="Normal 8 3 4 6 3" xfId="26560" xr:uid="{00000000-0005-0000-0000-0000D4670000}"/>
    <cellStyle name="Normal 8 3 4 7" xfId="6444" xr:uid="{00000000-0005-0000-0000-00003D190000}"/>
    <cellStyle name="Normal 8 3 4 7 3" xfId="21543" xr:uid="{00000000-0005-0000-0000-00003B540000}"/>
    <cellStyle name="Normal 8 3 4 9" xfId="16530" xr:uid="{00000000-0005-0000-0000-0000A6400000}"/>
    <cellStyle name="Normal 8 3 5" xfId="1579" xr:uid="{00000000-0005-0000-0000-00003B060000}"/>
    <cellStyle name="Normal 8 3 5 2" xfId="2420" xr:uid="{00000000-0005-0000-0000-000084090000}"/>
    <cellStyle name="Normal 8 3 5 2 2" xfId="4109" xr:uid="{00000000-0005-0000-0000-00001E100000}"/>
    <cellStyle name="Normal 8 3 5 2 2 2" xfId="14182" xr:uid="{00000000-0005-0000-0000-000077370000}"/>
    <cellStyle name="Normal 8 3 5 2 2 2 3" xfId="29277" xr:uid="{00000000-0005-0000-0000-000071720000}"/>
    <cellStyle name="Normal 8 3 5 2 2 3" xfId="9162" xr:uid="{00000000-0005-0000-0000-0000DB230000}"/>
    <cellStyle name="Normal 8 3 5 2 2 3 3" xfId="24260" xr:uid="{00000000-0005-0000-0000-0000D85E0000}"/>
    <cellStyle name="Normal 8 3 5 2 2 5" xfId="19247" xr:uid="{00000000-0005-0000-0000-0000434B0000}"/>
    <cellStyle name="Normal 8 3 5 2 3" xfId="5801" xr:uid="{00000000-0005-0000-0000-0000BA160000}"/>
    <cellStyle name="Normal 8 3 5 2 3 2" xfId="15853" xr:uid="{00000000-0005-0000-0000-0000FE3D0000}"/>
    <cellStyle name="Normal 8 3 5 2 3 2 3" xfId="30948" xr:uid="{00000000-0005-0000-0000-0000F8780000}"/>
    <cellStyle name="Normal 8 3 5 2 3 3" xfId="10833" xr:uid="{00000000-0005-0000-0000-0000622A0000}"/>
    <cellStyle name="Normal 8 3 5 2 3 3 3" xfId="25931" xr:uid="{00000000-0005-0000-0000-00005F650000}"/>
    <cellStyle name="Normal 8 3 5 2 3 5" xfId="20918" xr:uid="{00000000-0005-0000-0000-0000CA510000}"/>
    <cellStyle name="Normal 8 3 5 2 4" xfId="12511" xr:uid="{00000000-0005-0000-0000-0000F0300000}"/>
    <cellStyle name="Normal 8 3 5 2 4 3" xfId="27606" xr:uid="{00000000-0005-0000-0000-0000EA6B0000}"/>
    <cellStyle name="Normal 8 3 5 2 5" xfId="7490" xr:uid="{00000000-0005-0000-0000-0000531D0000}"/>
    <cellStyle name="Normal 8 3 5 2 5 3" xfId="22589" xr:uid="{00000000-0005-0000-0000-000051580000}"/>
    <cellStyle name="Normal 8 3 5 2 7" xfId="17576" xr:uid="{00000000-0005-0000-0000-0000BC440000}"/>
    <cellStyle name="Normal 8 3 5 3" xfId="3272" xr:uid="{00000000-0005-0000-0000-0000D90C0000}"/>
    <cellStyle name="Normal 8 3 5 3 2" xfId="13346" xr:uid="{00000000-0005-0000-0000-000033340000}"/>
    <cellStyle name="Normal 8 3 5 3 2 3" xfId="28441" xr:uid="{00000000-0005-0000-0000-00002D6F0000}"/>
    <cellStyle name="Normal 8 3 5 3 3" xfId="8326" xr:uid="{00000000-0005-0000-0000-000097200000}"/>
    <cellStyle name="Normal 8 3 5 3 3 3" xfId="23424" xr:uid="{00000000-0005-0000-0000-0000945B0000}"/>
    <cellStyle name="Normal 8 3 5 3 5" xfId="18411" xr:uid="{00000000-0005-0000-0000-0000FF470000}"/>
    <cellStyle name="Normal 8 3 5 4" xfId="4965" xr:uid="{00000000-0005-0000-0000-000076130000}"/>
    <cellStyle name="Normal 8 3 5 4 2" xfId="15017" xr:uid="{00000000-0005-0000-0000-0000BA3A0000}"/>
    <cellStyle name="Normal 8 3 5 4 2 3" xfId="30112" xr:uid="{00000000-0005-0000-0000-0000B4750000}"/>
    <cellStyle name="Normal 8 3 5 4 3" xfId="9997" xr:uid="{00000000-0005-0000-0000-00001E270000}"/>
    <cellStyle name="Normal 8 3 5 4 3 3" xfId="25095" xr:uid="{00000000-0005-0000-0000-00001B620000}"/>
    <cellStyle name="Normal 8 3 5 4 5" xfId="20082" xr:uid="{00000000-0005-0000-0000-0000864E0000}"/>
    <cellStyle name="Normal 8 3 5 5" xfId="11675" xr:uid="{00000000-0005-0000-0000-0000AC2D0000}"/>
    <cellStyle name="Normal 8 3 5 5 3" xfId="26770" xr:uid="{00000000-0005-0000-0000-0000A6680000}"/>
    <cellStyle name="Normal 8 3 5 6" xfId="6654" xr:uid="{00000000-0005-0000-0000-00000F1A0000}"/>
    <cellStyle name="Normal 8 3 5 6 3" xfId="21753" xr:uid="{00000000-0005-0000-0000-00000D550000}"/>
    <cellStyle name="Normal 8 3 5 8" xfId="16740" xr:uid="{00000000-0005-0000-0000-000078410000}"/>
    <cellStyle name="Normal 8 3 6" xfId="2000" xr:uid="{00000000-0005-0000-0000-0000E0070000}"/>
    <cellStyle name="Normal 8 3 6 2" xfId="3691" xr:uid="{00000000-0005-0000-0000-00007C0E0000}"/>
    <cellStyle name="Normal 8 3 6 2 2" xfId="13764" xr:uid="{00000000-0005-0000-0000-0000D5350000}"/>
    <cellStyle name="Normal 8 3 6 2 2 3" xfId="28859" xr:uid="{00000000-0005-0000-0000-0000CF700000}"/>
    <cellStyle name="Normal 8 3 6 2 3" xfId="8744" xr:uid="{00000000-0005-0000-0000-000039220000}"/>
    <cellStyle name="Normal 8 3 6 2 3 3" xfId="23842" xr:uid="{00000000-0005-0000-0000-0000365D0000}"/>
    <cellStyle name="Normal 8 3 6 2 5" xfId="18829" xr:uid="{00000000-0005-0000-0000-0000A1490000}"/>
    <cellStyle name="Normal 8 3 6 3" xfId="5383" xr:uid="{00000000-0005-0000-0000-000018150000}"/>
    <cellStyle name="Normal 8 3 6 3 2" xfId="15435" xr:uid="{00000000-0005-0000-0000-00005C3C0000}"/>
    <cellStyle name="Normal 8 3 6 3 2 3" xfId="30530" xr:uid="{00000000-0005-0000-0000-000056770000}"/>
    <cellStyle name="Normal 8 3 6 3 3" xfId="10415" xr:uid="{00000000-0005-0000-0000-0000C0280000}"/>
    <cellStyle name="Normal 8 3 6 3 3 3" xfId="25513" xr:uid="{00000000-0005-0000-0000-0000BD630000}"/>
    <cellStyle name="Normal 8 3 6 3 5" xfId="20500" xr:uid="{00000000-0005-0000-0000-000028500000}"/>
    <cellStyle name="Normal 8 3 6 4" xfId="12093" xr:uid="{00000000-0005-0000-0000-00004E2F0000}"/>
    <cellStyle name="Normal 8 3 6 4 3" xfId="27188" xr:uid="{00000000-0005-0000-0000-0000486A0000}"/>
    <cellStyle name="Normal 8 3 6 5" xfId="7072" xr:uid="{00000000-0005-0000-0000-0000B11B0000}"/>
    <cellStyle name="Normal 8 3 6 5 3" xfId="22171" xr:uid="{00000000-0005-0000-0000-0000AF560000}"/>
    <cellStyle name="Normal 8 3 6 7" xfId="17158" xr:uid="{00000000-0005-0000-0000-00001A430000}"/>
    <cellStyle name="Normal 8 3 7" xfId="2851" xr:uid="{00000000-0005-0000-0000-0000340B0000}"/>
    <cellStyle name="Normal 8 3 7 2" xfId="12928" xr:uid="{00000000-0005-0000-0000-000091320000}"/>
    <cellStyle name="Normal 8 3 7 2 3" xfId="28023" xr:uid="{00000000-0005-0000-0000-00008B6D0000}"/>
    <cellStyle name="Normal 8 3 7 3" xfId="7908" xr:uid="{00000000-0005-0000-0000-0000F51E0000}"/>
    <cellStyle name="Normal 8 3 7 3 3" xfId="23006" xr:uid="{00000000-0005-0000-0000-0000F2590000}"/>
    <cellStyle name="Normal 8 3 7 5" xfId="17993" xr:uid="{00000000-0005-0000-0000-00005D460000}"/>
    <cellStyle name="Normal 8 3 8" xfId="4545" xr:uid="{00000000-0005-0000-0000-0000D2110000}"/>
    <cellStyle name="Normal 8 3 8 2" xfId="14599" xr:uid="{00000000-0005-0000-0000-000018390000}"/>
    <cellStyle name="Normal 8 3 8 2 3" xfId="29694" xr:uid="{00000000-0005-0000-0000-000012740000}"/>
    <cellStyle name="Normal 8 3 8 3" xfId="9579" xr:uid="{00000000-0005-0000-0000-00007C250000}"/>
    <cellStyle name="Normal 8 3 8 3 3" xfId="24677" xr:uid="{00000000-0005-0000-0000-000079600000}"/>
    <cellStyle name="Normal 8 3 8 5" xfId="19664" xr:uid="{00000000-0005-0000-0000-0000E44C0000}"/>
    <cellStyle name="Normal 8 3 9" xfId="11255" xr:uid="{00000000-0005-0000-0000-0000082C0000}"/>
    <cellStyle name="Normal 8 3 9 3" xfId="26352" xr:uid="{00000000-0005-0000-0000-000004670000}"/>
    <cellStyle name="Normal 8 4" xfId="423" xr:uid="{00000000-0005-0000-0000-0000B1010000}"/>
    <cellStyle name="Normal 8 5" xfId="31371" xr:uid="{AE4DC19F-DBDF-4D7D-A47B-94FC539F38B0}"/>
    <cellStyle name="Normal 80" xfId="413" xr:uid="{00000000-0005-0000-0000-0000A7010000}"/>
    <cellStyle name="Normal 80 10" xfId="6185" xr:uid="{00000000-0005-0000-0000-00003A180000}"/>
    <cellStyle name="Normal 80 10 3" xfId="21287" xr:uid="{00000000-0005-0000-0000-00003B530000}"/>
    <cellStyle name="Normal 80 12" xfId="16272" xr:uid="{00000000-0005-0000-0000-0000A43F0000}"/>
    <cellStyle name="Normal 80 2" xfId="1150" xr:uid="{00000000-0005-0000-0000-00008E040000}"/>
    <cellStyle name="Normal 80 2 11" xfId="16326" xr:uid="{00000000-0005-0000-0000-0000DA3F0000}"/>
    <cellStyle name="Normal 80 2 2" xfId="1259" xr:uid="{00000000-0005-0000-0000-0000FB040000}"/>
    <cellStyle name="Normal 80 2 2 10" xfId="16430" xr:uid="{00000000-0005-0000-0000-000042400000}"/>
    <cellStyle name="Normal 80 2 2 2" xfId="1476" xr:uid="{00000000-0005-0000-0000-0000D4050000}"/>
    <cellStyle name="Normal 80 2 2 2 2" xfId="1897" xr:uid="{00000000-0005-0000-0000-000079070000}"/>
    <cellStyle name="Normal 80 2 2 2 2 2" xfId="2736" xr:uid="{00000000-0005-0000-0000-0000C00A0000}"/>
    <cellStyle name="Normal 80 2 2 2 2 2 2" xfId="4425" xr:uid="{00000000-0005-0000-0000-00005A110000}"/>
    <cellStyle name="Normal 80 2 2 2 2 2 2 2" xfId="14498" xr:uid="{00000000-0005-0000-0000-0000B3380000}"/>
    <cellStyle name="Normal 80 2 2 2 2 2 2 2 3" xfId="29593" xr:uid="{00000000-0005-0000-0000-0000AD730000}"/>
    <cellStyle name="Normal 80 2 2 2 2 2 2 3" xfId="9478" xr:uid="{00000000-0005-0000-0000-000017250000}"/>
    <cellStyle name="Normal 80 2 2 2 2 2 2 3 3" xfId="24576" xr:uid="{00000000-0005-0000-0000-000014600000}"/>
    <cellStyle name="Normal 80 2 2 2 2 2 2 5" xfId="19563" xr:uid="{00000000-0005-0000-0000-00007F4C0000}"/>
    <cellStyle name="Normal 80 2 2 2 2 2 3" xfId="6117" xr:uid="{00000000-0005-0000-0000-0000F6170000}"/>
    <cellStyle name="Normal 80 2 2 2 2 2 3 2" xfId="16169" xr:uid="{00000000-0005-0000-0000-00003A3F0000}"/>
    <cellStyle name="Normal 80 2 2 2 2 2 3 2 3" xfId="31264" xr:uid="{00000000-0005-0000-0000-0000347A0000}"/>
    <cellStyle name="Normal 80 2 2 2 2 2 3 3" xfId="11149" xr:uid="{00000000-0005-0000-0000-00009E2B0000}"/>
    <cellStyle name="Normal 80 2 2 2 2 2 3 3 3" xfId="26247" xr:uid="{00000000-0005-0000-0000-00009B660000}"/>
    <cellStyle name="Normal 80 2 2 2 2 2 3 5" xfId="21234" xr:uid="{00000000-0005-0000-0000-000006530000}"/>
    <cellStyle name="Normal 80 2 2 2 2 2 4" xfId="12827" xr:uid="{00000000-0005-0000-0000-00002C320000}"/>
    <cellStyle name="Normal 80 2 2 2 2 2 4 3" xfId="27922" xr:uid="{00000000-0005-0000-0000-0000266D0000}"/>
    <cellStyle name="Normal 80 2 2 2 2 2 5" xfId="7806" xr:uid="{00000000-0005-0000-0000-00008F1E0000}"/>
    <cellStyle name="Normal 80 2 2 2 2 2 5 3" xfId="22905" xr:uid="{00000000-0005-0000-0000-00008D590000}"/>
    <cellStyle name="Normal 80 2 2 2 2 2 7" xfId="17892" xr:uid="{00000000-0005-0000-0000-0000F8450000}"/>
    <cellStyle name="Normal 80 2 2 2 2 3" xfId="3588" xr:uid="{00000000-0005-0000-0000-0000150E0000}"/>
    <cellStyle name="Normal 80 2 2 2 2 3 2" xfId="13662" xr:uid="{00000000-0005-0000-0000-00006F350000}"/>
    <cellStyle name="Normal 80 2 2 2 2 3 2 3" xfId="28757" xr:uid="{00000000-0005-0000-0000-000069700000}"/>
    <cellStyle name="Normal 80 2 2 2 2 3 3" xfId="8642" xr:uid="{00000000-0005-0000-0000-0000D3210000}"/>
    <cellStyle name="Normal 80 2 2 2 2 3 3 3" xfId="23740" xr:uid="{00000000-0005-0000-0000-0000D05C0000}"/>
    <cellStyle name="Normal 80 2 2 2 2 3 5" xfId="18727" xr:uid="{00000000-0005-0000-0000-00003B490000}"/>
    <cellStyle name="Normal 80 2 2 2 2 4" xfId="5281" xr:uid="{00000000-0005-0000-0000-0000B2140000}"/>
    <cellStyle name="Normal 80 2 2 2 2 4 2" xfId="15333" xr:uid="{00000000-0005-0000-0000-0000F63B0000}"/>
    <cellStyle name="Normal 80 2 2 2 2 4 2 3" xfId="30428" xr:uid="{00000000-0005-0000-0000-0000F0760000}"/>
    <cellStyle name="Normal 80 2 2 2 2 4 3" xfId="10313" xr:uid="{00000000-0005-0000-0000-00005A280000}"/>
    <cellStyle name="Normal 80 2 2 2 2 4 3 3" xfId="25411" xr:uid="{00000000-0005-0000-0000-000057630000}"/>
    <cellStyle name="Normal 80 2 2 2 2 4 5" xfId="20398" xr:uid="{00000000-0005-0000-0000-0000C24F0000}"/>
    <cellStyle name="Normal 80 2 2 2 2 5" xfId="11991" xr:uid="{00000000-0005-0000-0000-0000E82E0000}"/>
    <cellStyle name="Normal 80 2 2 2 2 5 3" xfId="27086" xr:uid="{00000000-0005-0000-0000-0000E2690000}"/>
    <cellStyle name="Normal 80 2 2 2 2 6" xfId="6970" xr:uid="{00000000-0005-0000-0000-00004B1B0000}"/>
    <cellStyle name="Normal 80 2 2 2 2 6 3" xfId="22069" xr:uid="{00000000-0005-0000-0000-000049560000}"/>
    <cellStyle name="Normal 80 2 2 2 2 8" xfId="17056" xr:uid="{00000000-0005-0000-0000-0000B4420000}"/>
    <cellStyle name="Normal 80 2 2 2 3" xfId="2318" xr:uid="{00000000-0005-0000-0000-00001E090000}"/>
    <cellStyle name="Normal 80 2 2 2 3 2" xfId="4007" xr:uid="{00000000-0005-0000-0000-0000B80F0000}"/>
    <cellStyle name="Normal 80 2 2 2 3 2 2" xfId="14080" xr:uid="{00000000-0005-0000-0000-000011370000}"/>
    <cellStyle name="Normal 80 2 2 2 3 2 2 3" xfId="29175" xr:uid="{00000000-0005-0000-0000-00000B720000}"/>
    <cellStyle name="Normal 80 2 2 2 3 2 3" xfId="9060" xr:uid="{00000000-0005-0000-0000-000075230000}"/>
    <cellStyle name="Normal 80 2 2 2 3 2 3 3" xfId="24158" xr:uid="{00000000-0005-0000-0000-0000725E0000}"/>
    <cellStyle name="Normal 80 2 2 2 3 2 5" xfId="19145" xr:uid="{00000000-0005-0000-0000-0000DD4A0000}"/>
    <cellStyle name="Normal 80 2 2 2 3 3" xfId="5699" xr:uid="{00000000-0005-0000-0000-000054160000}"/>
    <cellStyle name="Normal 80 2 2 2 3 3 2" xfId="15751" xr:uid="{00000000-0005-0000-0000-0000983D0000}"/>
    <cellStyle name="Normal 80 2 2 2 3 3 2 3" xfId="30846" xr:uid="{00000000-0005-0000-0000-000092780000}"/>
    <cellStyle name="Normal 80 2 2 2 3 3 3" xfId="10731" xr:uid="{00000000-0005-0000-0000-0000FC290000}"/>
    <cellStyle name="Normal 80 2 2 2 3 3 3 3" xfId="25829" xr:uid="{00000000-0005-0000-0000-0000F9640000}"/>
    <cellStyle name="Normal 80 2 2 2 3 3 5" xfId="20816" xr:uid="{00000000-0005-0000-0000-000064510000}"/>
    <cellStyle name="Normal 80 2 2 2 3 4" xfId="12409" xr:uid="{00000000-0005-0000-0000-00008A300000}"/>
    <cellStyle name="Normal 80 2 2 2 3 4 3" xfId="27504" xr:uid="{00000000-0005-0000-0000-0000846B0000}"/>
    <cellStyle name="Normal 80 2 2 2 3 5" xfId="7388" xr:uid="{00000000-0005-0000-0000-0000ED1C0000}"/>
    <cellStyle name="Normal 80 2 2 2 3 5 3" xfId="22487" xr:uid="{00000000-0005-0000-0000-0000EB570000}"/>
    <cellStyle name="Normal 80 2 2 2 3 7" xfId="17474" xr:uid="{00000000-0005-0000-0000-000056440000}"/>
    <cellStyle name="Normal 80 2 2 2 4" xfId="3170" xr:uid="{00000000-0005-0000-0000-0000730C0000}"/>
    <cellStyle name="Normal 80 2 2 2 4 2" xfId="13244" xr:uid="{00000000-0005-0000-0000-0000CD330000}"/>
    <cellStyle name="Normal 80 2 2 2 4 2 3" xfId="28339" xr:uid="{00000000-0005-0000-0000-0000C76E0000}"/>
    <cellStyle name="Normal 80 2 2 2 4 3" xfId="8224" xr:uid="{00000000-0005-0000-0000-000031200000}"/>
    <cellStyle name="Normal 80 2 2 2 4 3 3" xfId="23322" xr:uid="{00000000-0005-0000-0000-00002E5B0000}"/>
    <cellStyle name="Normal 80 2 2 2 4 5" xfId="18309" xr:uid="{00000000-0005-0000-0000-000099470000}"/>
    <cellStyle name="Normal 80 2 2 2 5" xfId="4863" xr:uid="{00000000-0005-0000-0000-000010130000}"/>
    <cellStyle name="Normal 80 2 2 2 5 2" xfId="14915" xr:uid="{00000000-0005-0000-0000-0000543A0000}"/>
    <cellStyle name="Normal 80 2 2 2 5 2 3" xfId="30010" xr:uid="{00000000-0005-0000-0000-00004E750000}"/>
    <cellStyle name="Normal 80 2 2 2 5 3" xfId="9895" xr:uid="{00000000-0005-0000-0000-0000B8260000}"/>
    <cellStyle name="Normal 80 2 2 2 5 3 3" xfId="24993" xr:uid="{00000000-0005-0000-0000-0000B5610000}"/>
    <cellStyle name="Normal 80 2 2 2 5 5" xfId="19980" xr:uid="{00000000-0005-0000-0000-0000204E0000}"/>
    <cellStyle name="Normal 80 2 2 2 6" xfId="11573" xr:uid="{00000000-0005-0000-0000-0000462D0000}"/>
    <cellStyle name="Normal 80 2 2 2 6 3" xfId="26668" xr:uid="{00000000-0005-0000-0000-000040680000}"/>
    <cellStyle name="Normal 80 2 2 2 7" xfId="6552" xr:uid="{00000000-0005-0000-0000-0000A9190000}"/>
    <cellStyle name="Normal 80 2 2 2 7 3" xfId="21651" xr:uid="{00000000-0005-0000-0000-0000A7540000}"/>
    <cellStyle name="Normal 80 2 2 2 9" xfId="16638" xr:uid="{00000000-0005-0000-0000-000012410000}"/>
    <cellStyle name="Normal 80 2 2 3" xfId="1689" xr:uid="{00000000-0005-0000-0000-0000A9060000}"/>
    <cellStyle name="Normal 80 2 2 3 2" xfId="2528" xr:uid="{00000000-0005-0000-0000-0000F0090000}"/>
    <cellStyle name="Normal 80 2 2 3 2 2" xfId="4217" xr:uid="{00000000-0005-0000-0000-00008A100000}"/>
    <cellStyle name="Normal 80 2 2 3 2 2 2" xfId="14290" xr:uid="{00000000-0005-0000-0000-0000E3370000}"/>
    <cellStyle name="Normal 80 2 2 3 2 2 2 3" xfId="29385" xr:uid="{00000000-0005-0000-0000-0000DD720000}"/>
    <cellStyle name="Normal 80 2 2 3 2 2 3" xfId="9270" xr:uid="{00000000-0005-0000-0000-000047240000}"/>
    <cellStyle name="Normal 80 2 2 3 2 2 3 3" xfId="24368" xr:uid="{00000000-0005-0000-0000-0000445F0000}"/>
    <cellStyle name="Normal 80 2 2 3 2 2 5" xfId="19355" xr:uid="{00000000-0005-0000-0000-0000AF4B0000}"/>
    <cellStyle name="Normal 80 2 2 3 2 3" xfId="5909" xr:uid="{00000000-0005-0000-0000-000026170000}"/>
    <cellStyle name="Normal 80 2 2 3 2 3 2" xfId="15961" xr:uid="{00000000-0005-0000-0000-00006A3E0000}"/>
    <cellStyle name="Normal 80 2 2 3 2 3 2 3" xfId="31056" xr:uid="{00000000-0005-0000-0000-000064790000}"/>
    <cellStyle name="Normal 80 2 2 3 2 3 3" xfId="10941" xr:uid="{00000000-0005-0000-0000-0000CE2A0000}"/>
    <cellStyle name="Normal 80 2 2 3 2 3 3 3" xfId="26039" xr:uid="{00000000-0005-0000-0000-0000CB650000}"/>
    <cellStyle name="Normal 80 2 2 3 2 3 5" xfId="21026" xr:uid="{00000000-0005-0000-0000-000036520000}"/>
    <cellStyle name="Normal 80 2 2 3 2 4" xfId="12619" xr:uid="{00000000-0005-0000-0000-00005C310000}"/>
    <cellStyle name="Normal 80 2 2 3 2 4 3" xfId="27714" xr:uid="{00000000-0005-0000-0000-0000566C0000}"/>
    <cellStyle name="Normal 80 2 2 3 2 5" xfId="7598" xr:uid="{00000000-0005-0000-0000-0000BF1D0000}"/>
    <cellStyle name="Normal 80 2 2 3 2 5 3" xfId="22697" xr:uid="{00000000-0005-0000-0000-0000BD580000}"/>
    <cellStyle name="Normal 80 2 2 3 2 7" xfId="17684" xr:uid="{00000000-0005-0000-0000-000028450000}"/>
    <cellStyle name="Normal 80 2 2 3 3" xfId="3380" xr:uid="{00000000-0005-0000-0000-0000450D0000}"/>
    <cellStyle name="Normal 80 2 2 3 3 2" xfId="13454" xr:uid="{00000000-0005-0000-0000-00009F340000}"/>
    <cellStyle name="Normal 80 2 2 3 3 2 3" xfId="28549" xr:uid="{00000000-0005-0000-0000-0000996F0000}"/>
    <cellStyle name="Normal 80 2 2 3 3 3" xfId="8434" xr:uid="{00000000-0005-0000-0000-000003210000}"/>
    <cellStyle name="Normal 80 2 2 3 3 3 3" xfId="23532" xr:uid="{00000000-0005-0000-0000-0000005C0000}"/>
    <cellStyle name="Normal 80 2 2 3 3 5" xfId="18519" xr:uid="{00000000-0005-0000-0000-00006B480000}"/>
    <cellStyle name="Normal 80 2 2 3 4" xfId="5073" xr:uid="{00000000-0005-0000-0000-0000E2130000}"/>
    <cellStyle name="Normal 80 2 2 3 4 2" xfId="15125" xr:uid="{00000000-0005-0000-0000-0000263B0000}"/>
    <cellStyle name="Normal 80 2 2 3 4 2 3" xfId="30220" xr:uid="{00000000-0005-0000-0000-000020760000}"/>
    <cellStyle name="Normal 80 2 2 3 4 3" xfId="10105" xr:uid="{00000000-0005-0000-0000-00008A270000}"/>
    <cellStyle name="Normal 80 2 2 3 4 3 3" xfId="25203" xr:uid="{00000000-0005-0000-0000-000087620000}"/>
    <cellStyle name="Normal 80 2 2 3 4 5" xfId="20190" xr:uid="{00000000-0005-0000-0000-0000F24E0000}"/>
    <cellStyle name="Normal 80 2 2 3 5" xfId="11783" xr:uid="{00000000-0005-0000-0000-0000182E0000}"/>
    <cellStyle name="Normal 80 2 2 3 5 3" xfId="26878" xr:uid="{00000000-0005-0000-0000-000012690000}"/>
    <cellStyle name="Normal 80 2 2 3 6" xfId="6762" xr:uid="{00000000-0005-0000-0000-00007B1A0000}"/>
    <cellStyle name="Normal 80 2 2 3 6 3" xfId="21861" xr:uid="{00000000-0005-0000-0000-000079550000}"/>
    <cellStyle name="Normal 80 2 2 3 8" xfId="16848" xr:uid="{00000000-0005-0000-0000-0000E4410000}"/>
    <cellStyle name="Normal 80 2 2 4" xfId="2110" xr:uid="{00000000-0005-0000-0000-00004E080000}"/>
    <cellStyle name="Normal 80 2 2 4 2" xfId="3799" xr:uid="{00000000-0005-0000-0000-0000E80E0000}"/>
    <cellStyle name="Normal 80 2 2 4 2 2" xfId="13872" xr:uid="{00000000-0005-0000-0000-000041360000}"/>
    <cellStyle name="Normal 80 2 2 4 2 2 3" xfId="28967" xr:uid="{00000000-0005-0000-0000-00003B710000}"/>
    <cellStyle name="Normal 80 2 2 4 2 3" xfId="8852" xr:uid="{00000000-0005-0000-0000-0000A5220000}"/>
    <cellStyle name="Normal 80 2 2 4 2 3 3" xfId="23950" xr:uid="{00000000-0005-0000-0000-0000A25D0000}"/>
    <cellStyle name="Normal 80 2 2 4 2 5" xfId="18937" xr:uid="{00000000-0005-0000-0000-00000D4A0000}"/>
    <cellStyle name="Normal 80 2 2 4 3" xfId="5491" xr:uid="{00000000-0005-0000-0000-000084150000}"/>
    <cellStyle name="Normal 80 2 2 4 3 2" xfId="15543" xr:uid="{00000000-0005-0000-0000-0000C83C0000}"/>
    <cellStyle name="Normal 80 2 2 4 3 2 3" xfId="30638" xr:uid="{00000000-0005-0000-0000-0000C2770000}"/>
    <cellStyle name="Normal 80 2 2 4 3 3" xfId="10523" xr:uid="{00000000-0005-0000-0000-00002C290000}"/>
    <cellStyle name="Normal 80 2 2 4 3 3 3" xfId="25621" xr:uid="{00000000-0005-0000-0000-000029640000}"/>
    <cellStyle name="Normal 80 2 2 4 3 5" xfId="20608" xr:uid="{00000000-0005-0000-0000-000094500000}"/>
    <cellStyle name="Normal 80 2 2 4 4" xfId="12201" xr:uid="{00000000-0005-0000-0000-0000BA2F0000}"/>
    <cellStyle name="Normal 80 2 2 4 4 3" xfId="27296" xr:uid="{00000000-0005-0000-0000-0000B46A0000}"/>
    <cellStyle name="Normal 80 2 2 4 5" xfId="7180" xr:uid="{00000000-0005-0000-0000-00001D1C0000}"/>
    <cellStyle name="Normal 80 2 2 4 5 3" xfId="22279" xr:uid="{00000000-0005-0000-0000-00001B570000}"/>
    <cellStyle name="Normal 80 2 2 4 7" xfId="17266" xr:uid="{00000000-0005-0000-0000-000086430000}"/>
    <cellStyle name="Normal 80 2 2 5" xfId="2962" xr:uid="{00000000-0005-0000-0000-0000A30B0000}"/>
    <cellStyle name="Normal 80 2 2 5 2" xfId="13036" xr:uid="{00000000-0005-0000-0000-0000FD320000}"/>
    <cellStyle name="Normal 80 2 2 5 2 3" xfId="28131" xr:uid="{00000000-0005-0000-0000-0000F76D0000}"/>
    <cellStyle name="Normal 80 2 2 5 3" xfId="8016" xr:uid="{00000000-0005-0000-0000-0000611F0000}"/>
    <cellStyle name="Normal 80 2 2 5 3 3" xfId="23114" xr:uid="{00000000-0005-0000-0000-00005E5A0000}"/>
    <cellStyle name="Normal 80 2 2 5 5" xfId="18101" xr:uid="{00000000-0005-0000-0000-0000C9460000}"/>
    <cellStyle name="Normal 80 2 2 6" xfId="4655" xr:uid="{00000000-0005-0000-0000-000040120000}"/>
    <cellStyle name="Normal 80 2 2 6 2" xfId="14707" xr:uid="{00000000-0005-0000-0000-000084390000}"/>
    <cellStyle name="Normal 80 2 2 6 2 3" xfId="29802" xr:uid="{00000000-0005-0000-0000-00007E740000}"/>
    <cellStyle name="Normal 80 2 2 6 3" xfId="9687" xr:uid="{00000000-0005-0000-0000-0000E8250000}"/>
    <cellStyle name="Normal 80 2 2 6 3 3" xfId="24785" xr:uid="{00000000-0005-0000-0000-0000E5600000}"/>
    <cellStyle name="Normal 80 2 2 6 5" xfId="19772" xr:uid="{00000000-0005-0000-0000-0000504D0000}"/>
    <cellStyle name="Normal 80 2 2 7" xfId="11365" xr:uid="{00000000-0005-0000-0000-0000762C0000}"/>
    <cellStyle name="Normal 80 2 2 7 3" xfId="26460" xr:uid="{00000000-0005-0000-0000-000070670000}"/>
    <cellStyle name="Normal 80 2 2 8" xfId="6344" xr:uid="{00000000-0005-0000-0000-0000D9180000}"/>
    <cellStyle name="Normal 80 2 2 8 3" xfId="21443" xr:uid="{00000000-0005-0000-0000-0000D7530000}"/>
    <cellStyle name="Normal 80 2 3" xfId="1372" xr:uid="{00000000-0005-0000-0000-00006C050000}"/>
    <cellStyle name="Normal 80 2 3 2" xfId="1793" xr:uid="{00000000-0005-0000-0000-000011070000}"/>
    <cellStyle name="Normal 80 2 3 2 2" xfId="2632" xr:uid="{00000000-0005-0000-0000-0000580A0000}"/>
    <cellStyle name="Normal 80 2 3 2 2 2" xfId="4321" xr:uid="{00000000-0005-0000-0000-0000F2100000}"/>
    <cellStyle name="Normal 80 2 3 2 2 2 2" xfId="14394" xr:uid="{00000000-0005-0000-0000-00004B380000}"/>
    <cellStyle name="Normal 80 2 3 2 2 2 2 3" xfId="29489" xr:uid="{00000000-0005-0000-0000-000045730000}"/>
    <cellStyle name="Normal 80 2 3 2 2 2 3" xfId="9374" xr:uid="{00000000-0005-0000-0000-0000AF240000}"/>
    <cellStyle name="Normal 80 2 3 2 2 2 3 3" xfId="24472" xr:uid="{00000000-0005-0000-0000-0000AC5F0000}"/>
    <cellStyle name="Normal 80 2 3 2 2 2 5" xfId="19459" xr:uid="{00000000-0005-0000-0000-0000174C0000}"/>
    <cellStyle name="Normal 80 2 3 2 2 3" xfId="6013" xr:uid="{00000000-0005-0000-0000-00008E170000}"/>
    <cellStyle name="Normal 80 2 3 2 2 3 2" xfId="16065" xr:uid="{00000000-0005-0000-0000-0000D23E0000}"/>
    <cellStyle name="Normal 80 2 3 2 2 3 2 3" xfId="31160" xr:uid="{00000000-0005-0000-0000-0000CC790000}"/>
    <cellStyle name="Normal 80 2 3 2 2 3 3" xfId="11045" xr:uid="{00000000-0005-0000-0000-0000362B0000}"/>
    <cellStyle name="Normal 80 2 3 2 2 3 3 3" xfId="26143" xr:uid="{00000000-0005-0000-0000-000033660000}"/>
    <cellStyle name="Normal 80 2 3 2 2 3 5" xfId="21130" xr:uid="{00000000-0005-0000-0000-00009E520000}"/>
    <cellStyle name="Normal 80 2 3 2 2 4" xfId="12723" xr:uid="{00000000-0005-0000-0000-0000C4310000}"/>
    <cellStyle name="Normal 80 2 3 2 2 4 3" xfId="27818" xr:uid="{00000000-0005-0000-0000-0000BE6C0000}"/>
    <cellStyle name="Normal 80 2 3 2 2 5" xfId="7702" xr:uid="{00000000-0005-0000-0000-0000271E0000}"/>
    <cellStyle name="Normal 80 2 3 2 2 5 3" xfId="22801" xr:uid="{00000000-0005-0000-0000-000025590000}"/>
    <cellStyle name="Normal 80 2 3 2 2 7" xfId="17788" xr:uid="{00000000-0005-0000-0000-000090450000}"/>
    <cellStyle name="Normal 80 2 3 2 3" xfId="3484" xr:uid="{00000000-0005-0000-0000-0000AD0D0000}"/>
    <cellStyle name="Normal 80 2 3 2 3 2" xfId="13558" xr:uid="{00000000-0005-0000-0000-000007350000}"/>
    <cellStyle name="Normal 80 2 3 2 3 2 3" xfId="28653" xr:uid="{00000000-0005-0000-0000-000001700000}"/>
    <cellStyle name="Normal 80 2 3 2 3 3" xfId="8538" xr:uid="{00000000-0005-0000-0000-00006B210000}"/>
    <cellStyle name="Normal 80 2 3 2 3 3 3" xfId="23636" xr:uid="{00000000-0005-0000-0000-0000685C0000}"/>
    <cellStyle name="Normal 80 2 3 2 3 5" xfId="18623" xr:uid="{00000000-0005-0000-0000-0000D3480000}"/>
    <cellStyle name="Normal 80 2 3 2 4" xfId="5177" xr:uid="{00000000-0005-0000-0000-00004A140000}"/>
    <cellStyle name="Normal 80 2 3 2 4 2" xfId="15229" xr:uid="{00000000-0005-0000-0000-00008E3B0000}"/>
    <cellStyle name="Normal 80 2 3 2 4 2 3" xfId="30324" xr:uid="{00000000-0005-0000-0000-000088760000}"/>
    <cellStyle name="Normal 80 2 3 2 4 3" xfId="10209" xr:uid="{00000000-0005-0000-0000-0000F2270000}"/>
    <cellStyle name="Normal 80 2 3 2 4 3 3" xfId="25307" xr:uid="{00000000-0005-0000-0000-0000EF620000}"/>
    <cellStyle name="Normal 80 2 3 2 4 5" xfId="20294" xr:uid="{00000000-0005-0000-0000-00005A4F0000}"/>
    <cellStyle name="Normal 80 2 3 2 5" xfId="11887" xr:uid="{00000000-0005-0000-0000-0000802E0000}"/>
    <cellStyle name="Normal 80 2 3 2 5 3" xfId="26982" xr:uid="{00000000-0005-0000-0000-00007A690000}"/>
    <cellStyle name="Normal 80 2 3 2 6" xfId="6866" xr:uid="{00000000-0005-0000-0000-0000E31A0000}"/>
    <cellStyle name="Normal 80 2 3 2 6 3" xfId="21965" xr:uid="{00000000-0005-0000-0000-0000E1550000}"/>
    <cellStyle name="Normal 80 2 3 2 8" xfId="16952" xr:uid="{00000000-0005-0000-0000-00004C420000}"/>
    <cellStyle name="Normal 80 2 3 3" xfId="2214" xr:uid="{00000000-0005-0000-0000-0000B6080000}"/>
    <cellStyle name="Normal 80 2 3 3 2" xfId="3903" xr:uid="{00000000-0005-0000-0000-0000500F0000}"/>
    <cellStyle name="Normal 80 2 3 3 2 2" xfId="13976" xr:uid="{00000000-0005-0000-0000-0000A9360000}"/>
    <cellStyle name="Normal 80 2 3 3 2 2 3" xfId="29071" xr:uid="{00000000-0005-0000-0000-0000A3710000}"/>
    <cellStyle name="Normal 80 2 3 3 2 3" xfId="8956" xr:uid="{00000000-0005-0000-0000-00000D230000}"/>
    <cellStyle name="Normal 80 2 3 3 2 3 3" xfId="24054" xr:uid="{00000000-0005-0000-0000-00000A5E0000}"/>
    <cellStyle name="Normal 80 2 3 3 2 5" xfId="19041" xr:uid="{00000000-0005-0000-0000-0000754A0000}"/>
    <cellStyle name="Normal 80 2 3 3 3" xfId="5595" xr:uid="{00000000-0005-0000-0000-0000EC150000}"/>
    <cellStyle name="Normal 80 2 3 3 3 2" xfId="15647" xr:uid="{00000000-0005-0000-0000-0000303D0000}"/>
    <cellStyle name="Normal 80 2 3 3 3 2 3" xfId="30742" xr:uid="{00000000-0005-0000-0000-00002A780000}"/>
    <cellStyle name="Normal 80 2 3 3 3 3" xfId="10627" xr:uid="{00000000-0005-0000-0000-000094290000}"/>
    <cellStyle name="Normal 80 2 3 3 3 3 3" xfId="25725" xr:uid="{00000000-0005-0000-0000-000091640000}"/>
    <cellStyle name="Normal 80 2 3 3 3 5" xfId="20712" xr:uid="{00000000-0005-0000-0000-0000FC500000}"/>
    <cellStyle name="Normal 80 2 3 3 4" xfId="12305" xr:uid="{00000000-0005-0000-0000-000022300000}"/>
    <cellStyle name="Normal 80 2 3 3 4 3" xfId="27400" xr:uid="{00000000-0005-0000-0000-00001C6B0000}"/>
    <cellStyle name="Normal 80 2 3 3 5" xfId="7284" xr:uid="{00000000-0005-0000-0000-0000851C0000}"/>
    <cellStyle name="Normal 80 2 3 3 5 3" xfId="22383" xr:uid="{00000000-0005-0000-0000-000083570000}"/>
    <cellStyle name="Normal 80 2 3 3 7" xfId="17370" xr:uid="{00000000-0005-0000-0000-0000EE430000}"/>
    <cellStyle name="Normal 80 2 3 4" xfId="3066" xr:uid="{00000000-0005-0000-0000-00000B0C0000}"/>
    <cellStyle name="Normal 80 2 3 4 2" xfId="13140" xr:uid="{00000000-0005-0000-0000-000065330000}"/>
    <cellStyle name="Normal 80 2 3 4 2 3" xfId="28235" xr:uid="{00000000-0005-0000-0000-00005F6E0000}"/>
    <cellStyle name="Normal 80 2 3 4 3" xfId="8120" xr:uid="{00000000-0005-0000-0000-0000C91F0000}"/>
    <cellStyle name="Normal 80 2 3 4 3 3" xfId="23218" xr:uid="{00000000-0005-0000-0000-0000C65A0000}"/>
    <cellStyle name="Normal 80 2 3 4 5" xfId="18205" xr:uid="{00000000-0005-0000-0000-000031470000}"/>
    <cellStyle name="Normal 80 2 3 5" xfId="4759" xr:uid="{00000000-0005-0000-0000-0000A8120000}"/>
    <cellStyle name="Normal 80 2 3 5 2" xfId="14811" xr:uid="{00000000-0005-0000-0000-0000EC390000}"/>
    <cellStyle name="Normal 80 2 3 5 2 3" xfId="29906" xr:uid="{00000000-0005-0000-0000-0000E6740000}"/>
    <cellStyle name="Normal 80 2 3 5 3" xfId="9791" xr:uid="{00000000-0005-0000-0000-000050260000}"/>
    <cellStyle name="Normal 80 2 3 5 3 3" xfId="24889" xr:uid="{00000000-0005-0000-0000-00004D610000}"/>
    <cellStyle name="Normal 80 2 3 5 5" xfId="19876" xr:uid="{00000000-0005-0000-0000-0000B84D0000}"/>
    <cellStyle name="Normal 80 2 3 6" xfId="11469" xr:uid="{00000000-0005-0000-0000-0000DE2C0000}"/>
    <cellStyle name="Normal 80 2 3 6 3" xfId="26564" xr:uid="{00000000-0005-0000-0000-0000D8670000}"/>
    <cellStyle name="Normal 80 2 3 7" xfId="6448" xr:uid="{00000000-0005-0000-0000-000041190000}"/>
    <cellStyle name="Normal 80 2 3 7 3" xfId="21547" xr:uid="{00000000-0005-0000-0000-00003F540000}"/>
    <cellStyle name="Normal 80 2 3 9" xfId="16534" xr:uid="{00000000-0005-0000-0000-0000AA400000}"/>
    <cellStyle name="Normal 80 2 4" xfId="1585" xr:uid="{00000000-0005-0000-0000-000041060000}"/>
    <cellStyle name="Normal 80 2 4 2" xfId="2424" xr:uid="{00000000-0005-0000-0000-000088090000}"/>
    <cellStyle name="Normal 80 2 4 2 2" xfId="4113" xr:uid="{00000000-0005-0000-0000-000022100000}"/>
    <cellStyle name="Normal 80 2 4 2 2 2" xfId="14186" xr:uid="{00000000-0005-0000-0000-00007B370000}"/>
    <cellStyle name="Normal 80 2 4 2 2 2 3" xfId="29281" xr:uid="{00000000-0005-0000-0000-000075720000}"/>
    <cellStyle name="Normal 80 2 4 2 2 3" xfId="9166" xr:uid="{00000000-0005-0000-0000-0000DF230000}"/>
    <cellStyle name="Normal 80 2 4 2 2 3 3" xfId="24264" xr:uid="{00000000-0005-0000-0000-0000DC5E0000}"/>
    <cellStyle name="Normal 80 2 4 2 2 5" xfId="19251" xr:uid="{00000000-0005-0000-0000-0000474B0000}"/>
    <cellStyle name="Normal 80 2 4 2 3" xfId="5805" xr:uid="{00000000-0005-0000-0000-0000BE160000}"/>
    <cellStyle name="Normal 80 2 4 2 3 2" xfId="15857" xr:uid="{00000000-0005-0000-0000-0000023E0000}"/>
    <cellStyle name="Normal 80 2 4 2 3 2 3" xfId="30952" xr:uid="{00000000-0005-0000-0000-0000FC780000}"/>
    <cellStyle name="Normal 80 2 4 2 3 3" xfId="10837" xr:uid="{00000000-0005-0000-0000-0000662A0000}"/>
    <cellStyle name="Normal 80 2 4 2 3 3 3" xfId="25935" xr:uid="{00000000-0005-0000-0000-000063650000}"/>
    <cellStyle name="Normal 80 2 4 2 3 5" xfId="20922" xr:uid="{00000000-0005-0000-0000-0000CE510000}"/>
    <cellStyle name="Normal 80 2 4 2 4" xfId="12515" xr:uid="{00000000-0005-0000-0000-0000F4300000}"/>
    <cellStyle name="Normal 80 2 4 2 4 3" xfId="27610" xr:uid="{00000000-0005-0000-0000-0000EE6B0000}"/>
    <cellStyle name="Normal 80 2 4 2 5" xfId="7494" xr:uid="{00000000-0005-0000-0000-0000571D0000}"/>
    <cellStyle name="Normal 80 2 4 2 5 3" xfId="22593" xr:uid="{00000000-0005-0000-0000-000055580000}"/>
    <cellStyle name="Normal 80 2 4 2 7" xfId="17580" xr:uid="{00000000-0005-0000-0000-0000C0440000}"/>
    <cellStyle name="Normal 80 2 4 3" xfId="3276" xr:uid="{00000000-0005-0000-0000-0000DD0C0000}"/>
    <cellStyle name="Normal 80 2 4 3 2" xfId="13350" xr:uid="{00000000-0005-0000-0000-000037340000}"/>
    <cellStyle name="Normal 80 2 4 3 2 3" xfId="28445" xr:uid="{00000000-0005-0000-0000-0000316F0000}"/>
    <cellStyle name="Normal 80 2 4 3 3" xfId="8330" xr:uid="{00000000-0005-0000-0000-00009B200000}"/>
    <cellStyle name="Normal 80 2 4 3 3 3" xfId="23428" xr:uid="{00000000-0005-0000-0000-0000985B0000}"/>
    <cellStyle name="Normal 80 2 4 3 5" xfId="18415" xr:uid="{00000000-0005-0000-0000-000003480000}"/>
    <cellStyle name="Normal 80 2 4 4" xfId="4969" xr:uid="{00000000-0005-0000-0000-00007A130000}"/>
    <cellStyle name="Normal 80 2 4 4 2" xfId="15021" xr:uid="{00000000-0005-0000-0000-0000BE3A0000}"/>
    <cellStyle name="Normal 80 2 4 4 2 3" xfId="30116" xr:uid="{00000000-0005-0000-0000-0000B8750000}"/>
    <cellStyle name="Normal 80 2 4 4 3" xfId="10001" xr:uid="{00000000-0005-0000-0000-000022270000}"/>
    <cellStyle name="Normal 80 2 4 4 3 3" xfId="25099" xr:uid="{00000000-0005-0000-0000-00001F620000}"/>
    <cellStyle name="Normal 80 2 4 4 5" xfId="20086" xr:uid="{00000000-0005-0000-0000-00008A4E0000}"/>
    <cellStyle name="Normal 80 2 4 5" xfId="11679" xr:uid="{00000000-0005-0000-0000-0000B02D0000}"/>
    <cellStyle name="Normal 80 2 4 5 3" xfId="26774" xr:uid="{00000000-0005-0000-0000-0000AA680000}"/>
    <cellStyle name="Normal 80 2 4 6" xfId="6658" xr:uid="{00000000-0005-0000-0000-0000131A0000}"/>
    <cellStyle name="Normal 80 2 4 6 3" xfId="21757" xr:uid="{00000000-0005-0000-0000-000011550000}"/>
    <cellStyle name="Normal 80 2 4 8" xfId="16744" xr:uid="{00000000-0005-0000-0000-00007C410000}"/>
    <cellStyle name="Normal 80 2 5" xfId="2006" xr:uid="{00000000-0005-0000-0000-0000E6070000}"/>
    <cellStyle name="Normal 80 2 5 2" xfId="3695" xr:uid="{00000000-0005-0000-0000-0000800E0000}"/>
    <cellStyle name="Normal 80 2 5 2 2" xfId="13768" xr:uid="{00000000-0005-0000-0000-0000D9350000}"/>
    <cellStyle name="Normal 80 2 5 2 2 3" xfId="28863" xr:uid="{00000000-0005-0000-0000-0000D3700000}"/>
    <cellStyle name="Normal 80 2 5 2 3" xfId="8748" xr:uid="{00000000-0005-0000-0000-00003D220000}"/>
    <cellStyle name="Normal 80 2 5 2 3 3" xfId="23846" xr:uid="{00000000-0005-0000-0000-00003A5D0000}"/>
    <cellStyle name="Normal 80 2 5 2 5" xfId="18833" xr:uid="{00000000-0005-0000-0000-0000A5490000}"/>
    <cellStyle name="Normal 80 2 5 3" xfId="5387" xr:uid="{00000000-0005-0000-0000-00001C150000}"/>
    <cellStyle name="Normal 80 2 5 3 2" xfId="15439" xr:uid="{00000000-0005-0000-0000-0000603C0000}"/>
    <cellStyle name="Normal 80 2 5 3 2 3" xfId="30534" xr:uid="{00000000-0005-0000-0000-00005A770000}"/>
    <cellStyle name="Normal 80 2 5 3 3" xfId="10419" xr:uid="{00000000-0005-0000-0000-0000C4280000}"/>
    <cellStyle name="Normal 80 2 5 3 3 3" xfId="25517" xr:uid="{00000000-0005-0000-0000-0000C1630000}"/>
    <cellStyle name="Normal 80 2 5 3 5" xfId="20504" xr:uid="{00000000-0005-0000-0000-00002C500000}"/>
    <cellStyle name="Normal 80 2 5 4" xfId="12097" xr:uid="{00000000-0005-0000-0000-0000522F0000}"/>
    <cellStyle name="Normal 80 2 5 4 3" xfId="27192" xr:uid="{00000000-0005-0000-0000-00004C6A0000}"/>
    <cellStyle name="Normal 80 2 5 5" xfId="7076" xr:uid="{00000000-0005-0000-0000-0000B51B0000}"/>
    <cellStyle name="Normal 80 2 5 5 3" xfId="22175" xr:uid="{00000000-0005-0000-0000-0000B3560000}"/>
    <cellStyle name="Normal 80 2 5 7" xfId="17162" xr:uid="{00000000-0005-0000-0000-00001E430000}"/>
    <cellStyle name="Normal 80 2 6" xfId="2858" xr:uid="{00000000-0005-0000-0000-00003B0B0000}"/>
    <cellStyle name="Normal 80 2 6 2" xfId="12932" xr:uid="{00000000-0005-0000-0000-000095320000}"/>
    <cellStyle name="Normal 80 2 6 2 3" xfId="28027" xr:uid="{00000000-0005-0000-0000-00008F6D0000}"/>
    <cellStyle name="Normal 80 2 6 3" xfId="7912" xr:uid="{00000000-0005-0000-0000-0000F91E0000}"/>
    <cellStyle name="Normal 80 2 6 3 3" xfId="23010" xr:uid="{00000000-0005-0000-0000-0000F6590000}"/>
    <cellStyle name="Normal 80 2 6 5" xfId="17997" xr:uid="{00000000-0005-0000-0000-000061460000}"/>
    <cellStyle name="Normal 80 2 7" xfId="4551" xr:uid="{00000000-0005-0000-0000-0000D8110000}"/>
    <cellStyle name="Normal 80 2 7 2" xfId="14603" xr:uid="{00000000-0005-0000-0000-00001C390000}"/>
    <cellStyle name="Normal 80 2 7 2 3" xfId="29698" xr:uid="{00000000-0005-0000-0000-000016740000}"/>
    <cellStyle name="Normal 80 2 7 3" xfId="9583" xr:uid="{00000000-0005-0000-0000-000080250000}"/>
    <cellStyle name="Normal 80 2 7 3 3" xfId="24681" xr:uid="{00000000-0005-0000-0000-00007D600000}"/>
    <cellStyle name="Normal 80 2 7 5" xfId="19668" xr:uid="{00000000-0005-0000-0000-0000E84C0000}"/>
    <cellStyle name="Normal 80 2 8" xfId="11261" xr:uid="{00000000-0005-0000-0000-00000E2C0000}"/>
    <cellStyle name="Normal 80 2 8 3" xfId="26356" xr:uid="{00000000-0005-0000-0000-000008670000}"/>
    <cellStyle name="Normal 80 2 9" xfId="6240" xr:uid="{00000000-0005-0000-0000-000071180000}"/>
    <cellStyle name="Normal 80 2 9 3" xfId="21339" xr:uid="{00000000-0005-0000-0000-00006F530000}"/>
    <cellStyle name="Normal 80 3" xfId="1205" xr:uid="{00000000-0005-0000-0000-0000C5040000}"/>
    <cellStyle name="Normal 80 3 10" xfId="16378" xr:uid="{00000000-0005-0000-0000-00000E400000}"/>
    <cellStyle name="Normal 80 3 2" xfId="1424" xr:uid="{00000000-0005-0000-0000-0000A0050000}"/>
    <cellStyle name="Normal 80 3 2 2" xfId="1845" xr:uid="{00000000-0005-0000-0000-000045070000}"/>
    <cellStyle name="Normal 80 3 2 2 2" xfId="2684" xr:uid="{00000000-0005-0000-0000-00008C0A0000}"/>
    <cellStyle name="Normal 80 3 2 2 2 2" xfId="4373" xr:uid="{00000000-0005-0000-0000-000026110000}"/>
    <cellStyle name="Normal 80 3 2 2 2 2 2" xfId="14446" xr:uid="{00000000-0005-0000-0000-00007F380000}"/>
    <cellStyle name="Normal 80 3 2 2 2 2 2 3" xfId="29541" xr:uid="{00000000-0005-0000-0000-000079730000}"/>
    <cellStyle name="Normal 80 3 2 2 2 2 3" xfId="9426" xr:uid="{00000000-0005-0000-0000-0000E3240000}"/>
    <cellStyle name="Normal 80 3 2 2 2 2 3 3" xfId="24524" xr:uid="{00000000-0005-0000-0000-0000E05F0000}"/>
    <cellStyle name="Normal 80 3 2 2 2 2 5" xfId="19511" xr:uid="{00000000-0005-0000-0000-00004B4C0000}"/>
    <cellStyle name="Normal 80 3 2 2 2 3" xfId="6065" xr:uid="{00000000-0005-0000-0000-0000C2170000}"/>
    <cellStyle name="Normal 80 3 2 2 2 3 2" xfId="16117" xr:uid="{00000000-0005-0000-0000-0000063F0000}"/>
    <cellStyle name="Normal 80 3 2 2 2 3 2 3" xfId="31212" xr:uid="{00000000-0005-0000-0000-0000007A0000}"/>
    <cellStyle name="Normal 80 3 2 2 2 3 3" xfId="11097" xr:uid="{00000000-0005-0000-0000-00006A2B0000}"/>
    <cellStyle name="Normal 80 3 2 2 2 3 3 3" xfId="26195" xr:uid="{00000000-0005-0000-0000-000067660000}"/>
    <cellStyle name="Normal 80 3 2 2 2 3 5" xfId="21182" xr:uid="{00000000-0005-0000-0000-0000D2520000}"/>
    <cellStyle name="Normal 80 3 2 2 2 4" xfId="12775" xr:uid="{00000000-0005-0000-0000-0000F8310000}"/>
    <cellStyle name="Normal 80 3 2 2 2 4 3" xfId="27870" xr:uid="{00000000-0005-0000-0000-0000F26C0000}"/>
    <cellStyle name="Normal 80 3 2 2 2 5" xfId="7754" xr:uid="{00000000-0005-0000-0000-00005B1E0000}"/>
    <cellStyle name="Normal 80 3 2 2 2 5 3" xfId="22853" xr:uid="{00000000-0005-0000-0000-000059590000}"/>
    <cellStyle name="Normal 80 3 2 2 2 7" xfId="17840" xr:uid="{00000000-0005-0000-0000-0000C4450000}"/>
    <cellStyle name="Normal 80 3 2 2 3" xfId="3536" xr:uid="{00000000-0005-0000-0000-0000E10D0000}"/>
    <cellStyle name="Normal 80 3 2 2 3 2" xfId="13610" xr:uid="{00000000-0005-0000-0000-00003B350000}"/>
    <cellStyle name="Normal 80 3 2 2 3 2 3" xfId="28705" xr:uid="{00000000-0005-0000-0000-000035700000}"/>
    <cellStyle name="Normal 80 3 2 2 3 3" xfId="8590" xr:uid="{00000000-0005-0000-0000-00009F210000}"/>
    <cellStyle name="Normal 80 3 2 2 3 3 3" xfId="23688" xr:uid="{00000000-0005-0000-0000-00009C5C0000}"/>
    <cellStyle name="Normal 80 3 2 2 3 5" xfId="18675" xr:uid="{00000000-0005-0000-0000-000007490000}"/>
    <cellStyle name="Normal 80 3 2 2 4" xfId="5229" xr:uid="{00000000-0005-0000-0000-00007E140000}"/>
    <cellStyle name="Normal 80 3 2 2 4 2" xfId="15281" xr:uid="{00000000-0005-0000-0000-0000C23B0000}"/>
    <cellStyle name="Normal 80 3 2 2 4 2 3" xfId="30376" xr:uid="{00000000-0005-0000-0000-0000BC760000}"/>
    <cellStyle name="Normal 80 3 2 2 4 3" xfId="10261" xr:uid="{00000000-0005-0000-0000-000026280000}"/>
    <cellStyle name="Normal 80 3 2 2 4 3 3" xfId="25359" xr:uid="{00000000-0005-0000-0000-000023630000}"/>
    <cellStyle name="Normal 80 3 2 2 4 5" xfId="20346" xr:uid="{00000000-0005-0000-0000-00008E4F0000}"/>
    <cellStyle name="Normal 80 3 2 2 5" xfId="11939" xr:uid="{00000000-0005-0000-0000-0000B42E0000}"/>
    <cellStyle name="Normal 80 3 2 2 5 3" xfId="27034" xr:uid="{00000000-0005-0000-0000-0000AE690000}"/>
    <cellStyle name="Normal 80 3 2 2 6" xfId="6918" xr:uid="{00000000-0005-0000-0000-0000171B0000}"/>
    <cellStyle name="Normal 80 3 2 2 6 3" xfId="22017" xr:uid="{00000000-0005-0000-0000-000015560000}"/>
    <cellStyle name="Normal 80 3 2 2 8" xfId="17004" xr:uid="{00000000-0005-0000-0000-000080420000}"/>
    <cellStyle name="Normal 80 3 2 3" xfId="2266" xr:uid="{00000000-0005-0000-0000-0000EA080000}"/>
    <cellStyle name="Normal 80 3 2 3 2" xfId="3955" xr:uid="{00000000-0005-0000-0000-0000840F0000}"/>
    <cellStyle name="Normal 80 3 2 3 2 2" xfId="14028" xr:uid="{00000000-0005-0000-0000-0000DD360000}"/>
    <cellStyle name="Normal 80 3 2 3 2 2 3" xfId="29123" xr:uid="{00000000-0005-0000-0000-0000D7710000}"/>
    <cellStyle name="Normal 80 3 2 3 2 3" xfId="9008" xr:uid="{00000000-0005-0000-0000-000041230000}"/>
    <cellStyle name="Normal 80 3 2 3 2 3 3" xfId="24106" xr:uid="{00000000-0005-0000-0000-00003E5E0000}"/>
    <cellStyle name="Normal 80 3 2 3 2 5" xfId="19093" xr:uid="{00000000-0005-0000-0000-0000A94A0000}"/>
    <cellStyle name="Normal 80 3 2 3 3" xfId="5647" xr:uid="{00000000-0005-0000-0000-000020160000}"/>
    <cellStyle name="Normal 80 3 2 3 3 2" xfId="15699" xr:uid="{00000000-0005-0000-0000-0000643D0000}"/>
    <cellStyle name="Normal 80 3 2 3 3 2 3" xfId="30794" xr:uid="{00000000-0005-0000-0000-00005E780000}"/>
    <cellStyle name="Normal 80 3 2 3 3 3" xfId="10679" xr:uid="{00000000-0005-0000-0000-0000C8290000}"/>
    <cellStyle name="Normal 80 3 2 3 3 3 3" xfId="25777" xr:uid="{00000000-0005-0000-0000-0000C5640000}"/>
    <cellStyle name="Normal 80 3 2 3 3 5" xfId="20764" xr:uid="{00000000-0005-0000-0000-000030510000}"/>
    <cellStyle name="Normal 80 3 2 3 4" xfId="12357" xr:uid="{00000000-0005-0000-0000-000056300000}"/>
    <cellStyle name="Normal 80 3 2 3 4 3" xfId="27452" xr:uid="{00000000-0005-0000-0000-0000506B0000}"/>
    <cellStyle name="Normal 80 3 2 3 5" xfId="7336" xr:uid="{00000000-0005-0000-0000-0000B91C0000}"/>
    <cellStyle name="Normal 80 3 2 3 5 3" xfId="22435" xr:uid="{00000000-0005-0000-0000-0000B7570000}"/>
    <cellStyle name="Normal 80 3 2 3 7" xfId="17422" xr:uid="{00000000-0005-0000-0000-000022440000}"/>
    <cellStyle name="Normal 80 3 2 4" xfId="3118" xr:uid="{00000000-0005-0000-0000-00003F0C0000}"/>
    <cellStyle name="Normal 80 3 2 4 2" xfId="13192" xr:uid="{00000000-0005-0000-0000-000099330000}"/>
    <cellStyle name="Normal 80 3 2 4 2 3" xfId="28287" xr:uid="{00000000-0005-0000-0000-0000936E0000}"/>
    <cellStyle name="Normal 80 3 2 4 3" xfId="8172" xr:uid="{00000000-0005-0000-0000-0000FD1F0000}"/>
    <cellStyle name="Normal 80 3 2 4 3 3" xfId="23270" xr:uid="{00000000-0005-0000-0000-0000FA5A0000}"/>
    <cellStyle name="Normal 80 3 2 4 5" xfId="18257" xr:uid="{00000000-0005-0000-0000-000065470000}"/>
    <cellStyle name="Normal 80 3 2 5" xfId="4811" xr:uid="{00000000-0005-0000-0000-0000DC120000}"/>
    <cellStyle name="Normal 80 3 2 5 2" xfId="14863" xr:uid="{00000000-0005-0000-0000-0000203A0000}"/>
    <cellStyle name="Normal 80 3 2 5 2 3" xfId="29958" xr:uid="{00000000-0005-0000-0000-00001A750000}"/>
    <cellStyle name="Normal 80 3 2 5 3" xfId="9843" xr:uid="{00000000-0005-0000-0000-000084260000}"/>
    <cellStyle name="Normal 80 3 2 5 3 3" xfId="24941" xr:uid="{00000000-0005-0000-0000-000081610000}"/>
    <cellStyle name="Normal 80 3 2 5 5" xfId="19928" xr:uid="{00000000-0005-0000-0000-0000EC4D0000}"/>
    <cellStyle name="Normal 80 3 2 6" xfId="11521" xr:uid="{00000000-0005-0000-0000-0000122D0000}"/>
    <cellStyle name="Normal 80 3 2 6 3" xfId="26616" xr:uid="{00000000-0005-0000-0000-00000C680000}"/>
    <cellStyle name="Normal 80 3 2 7" xfId="6500" xr:uid="{00000000-0005-0000-0000-000075190000}"/>
    <cellStyle name="Normal 80 3 2 7 3" xfId="21599" xr:uid="{00000000-0005-0000-0000-000073540000}"/>
    <cellStyle name="Normal 80 3 2 9" xfId="16586" xr:uid="{00000000-0005-0000-0000-0000DE400000}"/>
    <cellStyle name="Normal 80 3 3" xfId="1637" xr:uid="{00000000-0005-0000-0000-000075060000}"/>
    <cellStyle name="Normal 80 3 3 2" xfId="2476" xr:uid="{00000000-0005-0000-0000-0000BC090000}"/>
    <cellStyle name="Normal 80 3 3 2 2" xfId="4165" xr:uid="{00000000-0005-0000-0000-000056100000}"/>
    <cellStyle name="Normal 80 3 3 2 2 2" xfId="14238" xr:uid="{00000000-0005-0000-0000-0000AF370000}"/>
    <cellStyle name="Normal 80 3 3 2 2 2 3" xfId="29333" xr:uid="{00000000-0005-0000-0000-0000A9720000}"/>
    <cellStyle name="Normal 80 3 3 2 2 3" xfId="9218" xr:uid="{00000000-0005-0000-0000-000013240000}"/>
    <cellStyle name="Normal 80 3 3 2 2 3 3" xfId="24316" xr:uid="{00000000-0005-0000-0000-0000105F0000}"/>
    <cellStyle name="Normal 80 3 3 2 2 5" xfId="19303" xr:uid="{00000000-0005-0000-0000-00007B4B0000}"/>
    <cellStyle name="Normal 80 3 3 2 3" xfId="5857" xr:uid="{00000000-0005-0000-0000-0000F2160000}"/>
    <cellStyle name="Normal 80 3 3 2 3 2" xfId="15909" xr:uid="{00000000-0005-0000-0000-0000363E0000}"/>
    <cellStyle name="Normal 80 3 3 2 3 2 3" xfId="31004" xr:uid="{00000000-0005-0000-0000-000030790000}"/>
    <cellStyle name="Normal 80 3 3 2 3 3" xfId="10889" xr:uid="{00000000-0005-0000-0000-00009A2A0000}"/>
    <cellStyle name="Normal 80 3 3 2 3 3 3" xfId="25987" xr:uid="{00000000-0005-0000-0000-000097650000}"/>
    <cellStyle name="Normal 80 3 3 2 3 5" xfId="20974" xr:uid="{00000000-0005-0000-0000-000002520000}"/>
    <cellStyle name="Normal 80 3 3 2 4" xfId="12567" xr:uid="{00000000-0005-0000-0000-000028310000}"/>
    <cellStyle name="Normal 80 3 3 2 4 3" xfId="27662" xr:uid="{00000000-0005-0000-0000-0000226C0000}"/>
    <cellStyle name="Normal 80 3 3 2 5" xfId="7546" xr:uid="{00000000-0005-0000-0000-00008B1D0000}"/>
    <cellStyle name="Normal 80 3 3 2 5 3" xfId="22645" xr:uid="{00000000-0005-0000-0000-000089580000}"/>
    <cellStyle name="Normal 80 3 3 2 7" xfId="17632" xr:uid="{00000000-0005-0000-0000-0000F4440000}"/>
    <cellStyle name="Normal 80 3 3 3" xfId="3328" xr:uid="{00000000-0005-0000-0000-0000110D0000}"/>
    <cellStyle name="Normal 80 3 3 3 2" xfId="13402" xr:uid="{00000000-0005-0000-0000-00006B340000}"/>
    <cellStyle name="Normal 80 3 3 3 2 3" xfId="28497" xr:uid="{00000000-0005-0000-0000-0000656F0000}"/>
    <cellStyle name="Normal 80 3 3 3 3" xfId="8382" xr:uid="{00000000-0005-0000-0000-0000CF200000}"/>
    <cellStyle name="Normal 80 3 3 3 3 3" xfId="23480" xr:uid="{00000000-0005-0000-0000-0000CC5B0000}"/>
    <cellStyle name="Normal 80 3 3 3 5" xfId="18467" xr:uid="{00000000-0005-0000-0000-000037480000}"/>
    <cellStyle name="Normal 80 3 3 4" xfId="5021" xr:uid="{00000000-0005-0000-0000-0000AE130000}"/>
    <cellStyle name="Normal 80 3 3 4 2" xfId="15073" xr:uid="{00000000-0005-0000-0000-0000F23A0000}"/>
    <cellStyle name="Normal 80 3 3 4 2 3" xfId="30168" xr:uid="{00000000-0005-0000-0000-0000EC750000}"/>
    <cellStyle name="Normal 80 3 3 4 3" xfId="10053" xr:uid="{00000000-0005-0000-0000-000056270000}"/>
    <cellStyle name="Normal 80 3 3 4 3 3" xfId="25151" xr:uid="{00000000-0005-0000-0000-000053620000}"/>
    <cellStyle name="Normal 80 3 3 4 5" xfId="20138" xr:uid="{00000000-0005-0000-0000-0000BE4E0000}"/>
    <cellStyle name="Normal 80 3 3 5" xfId="11731" xr:uid="{00000000-0005-0000-0000-0000E42D0000}"/>
    <cellStyle name="Normal 80 3 3 5 3" xfId="26826" xr:uid="{00000000-0005-0000-0000-0000DE680000}"/>
    <cellStyle name="Normal 80 3 3 6" xfId="6710" xr:uid="{00000000-0005-0000-0000-0000471A0000}"/>
    <cellStyle name="Normal 80 3 3 6 3" xfId="21809" xr:uid="{00000000-0005-0000-0000-000045550000}"/>
    <cellStyle name="Normal 80 3 3 8" xfId="16796" xr:uid="{00000000-0005-0000-0000-0000B0410000}"/>
    <cellStyle name="Normal 80 3 4" xfId="2058" xr:uid="{00000000-0005-0000-0000-00001A080000}"/>
    <cellStyle name="Normal 80 3 4 2" xfId="3747" xr:uid="{00000000-0005-0000-0000-0000B40E0000}"/>
    <cellStyle name="Normal 80 3 4 2 2" xfId="13820" xr:uid="{00000000-0005-0000-0000-00000D360000}"/>
    <cellStyle name="Normal 80 3 4 2 2 3" xfId="28915" xr:uid="{00000000-0005-0000-0000-000007710000}"/>
    <cellStyle name="Normal 80 3 4 2 3" xfId="8800" xr:uid="{00000000-0005-0000-0000-000071220000}"/>
    <cellStyle name="Normal 80 3 4 2 3 3" xfId="23898" xr:uid="{00000000-0005-0000-0000-00006E5D0000}"/>
    <cellStyle name="Normal 80 3 4 2 5" xfId="18885" xr:uid="{00000000-0005-0000-0000-0000D9490000}"/>
    <cellStyle name="Normal 80 3 4 3" xfId="5439" xr:uid="{00000000-0005-0000-0000-000050150000}"/>
    <cellStyle name="Normal 80 3 4 3 2" xfId="15491" xr:uid="{00000000-0005-0000-0000-0000943C0000}"/>
    <cellStyle name="Normal 80 3 4 3 2 3" xfId="30586" xr:uid="{00000000-0005-0000-0000-00008E770000}"/>
    <cellStyle name="Normal 80 3 4 3 3" xfId="10471" xr:uid="{00000000-0005-0000-0000-0000F8280000}"/>
    <cellStyle name="Normal 80 3 4 3 3 3" xfId="25569" xr:uid="{00000000-0005-0000-0000-0000F5630000}"/>
    <cellStyle name="Normal 80 3 4 3 5" xfId="20556" xr:uid="{00000000-0005-0000-0000-000060500000}"/>
    <cellStyle name="Normal 80 3 4 4" xfId="12149" xr:uid="{00000000-0005-0000-0000-0000862F0000}"/>
    <cellStyle name="Normal 80 3 4 4 3" xfId="27244" xr:uid="{00000000-0005-0000-0000-0000806A0000}"/>
    <cellStyle name="Normal 80 3 4 5" xfId="7128" xr:uid="{00000000-0005-0000-0000-0000E91B0000}"/>
    <cellStyle name="Normal 80 3 4 5 3" xfId="22227" xr:uid="{00000000-0005-0000-0000-0000E7560000}"/>
    <cellStyle name="Normal 80 3 4 7" xfId="17214" xr:uid="{00000000-0005-0000-0000-000052430000}"/>
    <cellStyle name="Normal 80 3 5" xfId="2910" xr:uid="{00000000-0005-0000-0000-00006F0B0000}"/>
    <cellStyle name="Normal 80 3 5 2" xfId="12984" xr:uid="{00000000-0005-0000-0000-0000C9320000}"/>
    <cellStyle name="Normal 80 3 5 2 3" xfId="28079" xr:uid="{00000000-0005-0000-0000-0000C36D0000}"/>
    <cellStyle name="Normal 80 3 5 3" xfId="7964" xr:uid="{00000000-0005-0000-0000-00002D1F0000}"/>
    <cellStyle name="Normal 80 3 5 3 3" xfId="23062" xr:uid="{00000000-0005-0000-0000-00002A5A0000}"/>
    <cellStyle name="Normal 80 3 5 5" xfId="18049" xr:uid="{00000000-0005-0000-0000-000095460000}"/>
    <cellStyle name="Normal 80 3 6" xfId="4603" xr:uid="{00000000-0005-0000-0000-00000C120000}"/>
    <cellStyle name="Normal 80 3 6 2" xfId="14655" xr:uid="{00000000-0005-0000-0000-000050390000}"/>
    <cellStyle name="Normal 80 3 6 2 3" xfId="29750" xr:uid="{00000000-0005-0000-0000-00004A740000}"/>
    <cellStyle name="Normal 80 3 6 3" xfId="9635" xr:uid="{00000000-0005-0000-0000-0000B4250000}"/>
    <cellStyle name="Normal 80 3 6 3 3" xfId="24733" xr:uid="{00000000-0005-0000-0000-0000B1600000}"/>
    <cellStyle name="Normal 80 3 6 5" xfId="19720" xr:uid="{00000000-0005-0000-0000-00001C4D0000}"/>
    <cellStyle name="Normal 80 3 7" xfId="11313" xr:uid="{00000000-0005-0000-0000-0000422C0000}"/>
    <cellStyle name="Normal 80 3 7 3" xfId="26408" xr:uid="{00000000-0005-0000-0000-00003C670000}"/>
    <cellStyle name="Normal 80 3 8" xfId="6292" xr:uid="{00000000-0005-0000-0000-0000A5180000}"/>
    <cellStyle name="Normal 80 3 8 3" xfId="21391" xr:uid="{00000000-0005-0000-0000-0000A3530000}"/>
    <cellStyle name="Normal 80 4" xfId="1318" xr:uid="{00000000-0005-0000-0000-000036050000}"/>
    <cellStyle name="Normal 80 4 2" xfId="1741" xr:uid="{00000000-0005-0000-0000-0000DD060000}"/>
    <cellStyle name="Normal 80 4 2 2" xfId="2580" xr:uid="{00000000-0005-0000-0000-0000240A0000}"/>
    <cellStyle name="Normal 80 4 2 2 2" xfId="4269" xr:uid="{00000000-0005-0000-0000-0000BE100000}"/>
    <cellStyle name="Normal 80 4 2 2 2 2" xfId="14342" xr:uid="{00000000-0005-0000-0000-000017380000}"/>
    <cellStyle name="Normal 80 4 2 2 2 2 3" xfId="29437" xr:uid="{00000000-0005-0000-0000-000011730000}"/>
    <cellStyle name="Normal 80 4 2 2 2 3" xfId="9322" xr:uid="{00000000-0005-0000-0000-00007B240000}"/>
    <cellStyle name="Normal 80 4 2 2 2 3 3" xfId="24420" xr:uid="{00000000-0005-0000-0000-0000785F0000}"/>
    <cellStyle name="Normal 80 4 2 2 2 5" xfId="19407" xr:uid="{00000000-0005-0000-0000-0000E34B0000}"/>
    <cellStyle name="Normal 80 4 2 2 3" xfId="5961" xr:uid="{00000000-0005-0000-0000-00005A170000}"/>
    <cellStyle name="Normal 80 4 2 2 3 2" xfId="16013" xr:uid="{00000000-0005-0000-0000-00009E3E0000}"/>
    <cellStyle name="Normal 80 4 2 2 3 2 3" xfId="31108" xr:uid="{00000000-0005-0000-0000-000098790000}"/>
    <cellStyle name="Normal 80 4 2 2 3 3" xfId="10993" xr:uid="{00000000-0005-0000-0000-0000022B0000}"/>
    <cellStyle name="Normal 80 4 2 2 3 3 3" xfId="26091" xr:uid="{00000000-0005-0000-0000-0000FF650000}"/>
    <cellStyle name="Normal 80 4 2 2 3 5" xfId="21078" xr:uid="{00000000-0005-0000-0000-00006A520000}"/>
    <cellStyle name="Normal 80 4 2 2 4" xfId="12671" xr:uid="{00000000-0005-0000-0000-000090310000}"/>
    <cellStyle name="Normal 80 4 2 2 4 3" xfId="27766" xr:uid="{00000000-0005-0000-0000-00008A6C0000}"/>
    <cellStyle name="Normal 80 4 2 2 5" xfId="7650" xr:uid="{00000000-0005-0000-0000-0000F31D0000}"/>
    <cellStyle name="Normal 80 4 2 2 5 3" xfId="22749" xr:uid="{00000000-0005-0000-0000-0000F1580000}"/>
    <cellStyle name="Normal 80 4 2 2 7" xfId="17736" xr:uid="{00000000-0005-0000-0000-00005C450000}"/>
    <cellStyle name="Normal 80 4 2 3" xfId="3432" xr:uid="{00000000-0005-0000-0000-0000790D0000}"/>
    <cellStyle name="Normal 80 4 2 3 2" xfId="13506" xr:uid="{00000000-0005-0000-0000-0000D3340000}"/>
    <cellStyle name="Normal 80 4 2 3 2 3" xfId="28601" xr:uid="{00000000-0005-0000-0000-0000CD6F0000}"/>
    <cellStyle name="Normal 80 4 2 3 3" xfId="8486" xr:uid="{00000000-0005-0000-0000-000037210000}"/>
    <cellStyle name="Normal 80 4 2 3 3 3" xfId="23584" xr:uid="{00000000-0005-0000-0000-0000345C0000}"/>
    <cellStyle name="Normal 80 4 2 3 5" xfId="18571" xr:uid="{00000000-0005-0000-0000-00009F480000}"/>
    <cellStyle name="Normal 80 4 2 4" xfId="5125" xr:uid="{00000000-0005-0000-0000-000016140000}"/>
    <cellStyle name="Normal 80 4 2 4 2" xfId="15177" xr:uid="{00000000-0005-0000-0000-00005A3B0000}"/>
    <cellStyle name="Normal 80 4 2 4 2 3" xfId="30272" xr:uid="{00000000-0005-0000-0000-000054760000}"/>
    <cellStyle name="Normal 80 4 2 4 3" xfId="10157" xr:uid="{00000000-0005-0000-0000-0000BE270000}"/>
    <cellStyle name="Normal 80 4 2 4 3 3" xfId="25255" xr:uid="{00000000-0005-0000-0000-0000BB620000}"/>
    <cellStyle name="Normal 80 4 2 4 5" xfId="20242" xr:uid="{00000000-0005-0000-0000-0000264F0000}"/>
    <cellStyle name="Normal 80 4 2 5" xfId="11835" xr:uid="{00000000-0005-0000-0000-00004C2E0000}"/>
    <cellStyle name="Normal 80 4 2 5 3" xfId="26930" xr:uid="{00000000-0005-0000-0000-000046690000}"/>
    <cellStyle name="Normal 80 4 2 6" xfId="6814" xr:uid="{00000000-0005-0000-0000-0000AF1A0000}"/>
    <cellStyle name="Normal 80 4 2 6 3" xfId="21913" xr:uid="{00000000-0005-0000-0000-0000AD550000}"/>
    <cellStyle name="Normal 80 4 2 8" xfId="16900" xr:uid="{00000000-0005-0000-0000-000018420000}"/>
    <cellStyle name="Normal 80 4 3" xfId="2162" xr:uid="{00000000-0005-0000-0000-000082080000}"/>
    <cellStyle name="Normal 80 4 3 2" xfId="3851" xr:uid="{00000000-0005-0000-0000-00001C0F0000}"/>
    <cellStyle name="Normal 80 4 3 2 2" xfId="13924" xr:uid="{00000000-0005-0000-0000-000075360000}"/>
    <cellStyle name="Normal 80 4 3 2 2 3" xfId="29019" xr:uid="{00000000-0005-0000-0000-00006F710000}"/>
    <cellStyle name="Normal 80 4 3 2 3" xfId="8904" xr:uid="{00000000-0005-0000-0000-0000D9220000}"/>
    <cellStyle name="Normal 80 4 3 2 3 3" xfId="24002" xr:uid="{00000000-0005-0000-0000-0000D65D0000}"/>
    <cellStyle name="Normal 80 4 3 2 5" xfId="18989" xr:uid="{00000000-0005-0000-0000-0000414A0000}"/>
    <cellStyle name="Normal 80 4 3 3" xfId="5543" xr:uid="{00000000-0005-0000-0000-0000B8150000}"/>
    <cellStyle name="Normal 80 4 3 3 2" xfId="15595" xr:uid="{00000000-0005-0000-0000-0000FC3C0000}"/>
    <cellStyle name="Normal 80 4 3 3 2 3" xfId="30690" xr:uid="{00000000-0005-0000-0000-0000F6770000}"/>
    <cellStyle name="Normal 80 4 3 3 3" xfId="10575" xr:uid="{00000000-0005-0000-0000-000060290000}"/>
    <cellStyle name="Normal 80 4 3 3 3 3" xfId="25673" xr:uid="{00000000-0005-0000-0000-00005D640000}"/>
    <cellStyle name="Normal 80 4 3 3 5" xfId="20660" xr:uid="{00000000-0005-0000-0000-0000C8500000}"/>
    <cellStyle name="Normal 80 4 3 4" xfId="12253" xr:uid="{00000000-0005-0000-0000-0000EE2F0000}"/>
    <cellStyle name="Normal 80 4 3 4 3" xfId="27348" xr:uid="{00000000-0005-0000-0000-0000E86A0000}"/>
    <cellStyle name="Normal 80 4 3 5" xfId="7232" xr:uid="{00000000-0005-0000-0000-0000511C0000}"/>
    <cellStyle name="Normal 80 4 3 5 3" xfId="22331" xr:uid="{00000000-0005-0000-0000-00004F570000}"/>
    <cellStyle name="Normal 80 4 3 7" xfId="17318" xr:uid="{00000000-0005-0000-0000-0000BA430000}"/>
    <cellStyle name="Normal 80 4 4" xfId="3014" xr:uid="{00000000-0005-0000-0000-0000D70B0000}"/>
    <cellStyle name="Normal 80 4 4 2" xfId="13088" xr:uid="{00000000-0005-0000-0000-000031330000}"/>
    <cellStyle name="Normal 80 4 4 2 3" xfId="28183" xr:uid="{00000000-0005-0000-0000-00002B6E0000}"/>
    <cellStyle name="Normal 80 4 4 3" xfId="8068" xr:uid="{00000000-0005-0000-0000-0000951F0000}"/>
    <cellStyle name="Normal 80 4 4 3 3" xfId="23166" xr:uid="{00000000-0005-0000-0000-0000925A0000}"/>
    <cellStyle name="Normal 80 4 4 5" xfId="18153" xr:uid="{00000000-0005-0000-0000-0000FD460000}"/>
    <cellStyle name="Normal 80 4 5" xfId="4707" xr:uid="{00000000-0005-0000-0000-000074120000}"/>
    <cellStyle name="Normal 80 4 5 2" xfId="14759" xr:uid="{00000000-0005-0000-0000-0000B8390000}"/>
    <cellStyle name="Normal 80 4 5 2 3" xfId="29854" xr:uid="{00000000-0005-0000-0000-0000B2740000}"/>
    <cellStyle name="Normal 80 4 5 3" xfId="9739" xr:uid="{00000000-0005-0000-0000-00001C260000}"/>
    <cellStyle name="Normal 80 4 5 3 3" xfId="24837" xr:uid="{00000000-0005-0000-0000-000019610000}"/>
    <cellStyle name="Normal 80 4 5 5" xfId="19824" xr:uid="{00000000-0005-0000-0000-0000844D0000}"/>
    <cellStyle name="Normal 80 4 6" xfId="11417" xr:uid="{00000000-0005-0000-0000-0000AA2C0000}"/>
    <cellStyle name="Normal 80 4 6 3" xfId="26512" xr:uid="{00000000-0005-0000-0000-0000A4670000}"/>
    <cellStyle name="Normal 80 4 7" xfId="6396" xr:uid="{00000000-0005-0000-0000-00000D190000}"/>
    <cellStyle name="Normal 80 4 7 3" xfId="21495" xr:uid="{00000000-0005-0000-0000-00000B540000}"/>
    <cellStyle name="Normal 80 4 9" xfId="16482" xr:uid="{00000000-0005-0000-0000-000076400000}"/>
    <cellStyle name="Normal 80 5" xfId="1531" xr:uid="{00000000-0005-0000-0000-00000B060000}"/>
    <cellStyle name="Normal 80 5 2" xfId="2372" xr:uid="{00000000-0005-0000-0000-000054090000}"/>
    <cellStyle name="Normal 80 5 2 2" xfId="4061" xr:uid="{00000000-0005-0000-0000-0000EE0F0000}"/>
    <cellStyle name="Normal 80 5 2 2 2" xfId="14134" xr:uid="{00000000-0005-0000-0000-000047370000}"/>
    <cellStyle name="Normal 80 5 2 2 2 3" xfId="29229" xr:uid="{00000000-0005-0000-0000-000041720000}"/>
    <cellStyle name="Normal 80 5 2 2 3" xfId="9114" xr:uid="{00000000-0005-0000-0000-0000AB230000}"/>
    <cellStyle name="Normal 80 5 2 2 3 3" xfId="24212" xr:uid="{00000000-0005-0000-0000-0000A85E0000}"/>
    <cellStyle name="Normal 80 5 2 2 5" xfId="19199" xr:uid="{00000000-0005-0000-0000-0000134B0000}"/>
    <cellStyle name="Normal 80 5 2 3" xfId="5753" xr:uid="{00000000-0005-0000-0000-00008A160000}"/>
    <cellStyle name="Normal 80 5 2 3 2" xfId="15805" xr:uid="{00000000-0005-0000-0000-0000CE3D0000}"/>
    <cellStyle name="Normal 80 5 2 3 2 3" xfId="30900" xr:uid="{00000000-0005-0000-0000-0000C8780000}"/>
    <cellStyle name="Normal 80 5 2 3 3" xfId="10785" xr:uid="{00000000-0005-0000-0000-0000322A0000}"/>
    <cellStyle name="Normal 80 5 2 3 3 3" xfId="25883" xr:uid="{00000000-0005-0000-0000-00002F650000}"/>
    <cellStyle name="Normal 80 5 2 3 5" xfId="20870" xr:uid="{00000000-0005-0000-0000-00009A510000}"/>
    <cellStyle name="Normal 80 5 2 4" xfId="12463" xr:uid="{00000000-0005-0000-0000-0000C0300000}"/>
    <cellStyle name="Normal 80 5 2 4 3" xfId="27558" xr:uid="{00000000-0005-0000-0000-0000BA6B0000}"/>
    <cellStyle name="Normal 80 5 2 5" xfId="7442" xr:uid="{00000000-0005-0000-0000-0000231D0000}"/>
    <cellStyle name="Normal 80 5 2 5 3" xfId="22541" xr:uid="{00000000-0005-0000-0000-000021580000}"/>
    <cellStyle name="Normal 80 5 2 7" xfId="17528" xr:uid="{00000000-0005-0000-0000-00008C440000}"/>
    <cellStyle name="Normal 80 5 3" xfId="3224" xr:uid="{00000000-0005-0000-0000-0000A90C0000}"/>
    <cellStyle name="Normal 80 5 3 2" xfId="13298" xr:uid="{00000000-0005-0000-0000-000003340000}"/>
    <cellStyle name="Normal 80 5 3 2 3" xfId="28393" xr:uid="{00000000-0005-0000-0000-0000FD6E0000}"/>
    <cellStyle name="Normal 80 5 3 3" xfId="8278" xr:uid="{00000000-0005-0000-0000-000067200000}"/>
    <cellStyle name="Normal 80 5 3 3 3" xfId="23376" xr:uid="{00000000-0005-0000-0000-0000645B0000}"/>
    <cellStyle name="Normal 80 5 3 5" xfId="18363" xr:uid="{00000000-0005-0000-0000-0000CF470000}"/>
    <cellStyle name="Normal 80 5 4" xfId="4917" xr:uid="{00000000-0005-0000-0000-000046130000}"/>
    <cellStyle name="Normal 80 5 4 2" xfId="14969" xr:uid="{00000000-0005-0000-0000-00008A3A0000}"/>
    <cellStyle name="Normal 80 5 4 2 3" xfId="30064" xr:uid="{00000000-0005-0000-0000-000084750000}"/>
    <cellStyle name="Normal 80 5 4 3" xfId="9949" xr:uid="{00000000-0005-0000-0000-0000EE260000}"/>
    <cellStyle name="Normal 80 5 4 3 3" xfId="25047" xr:uid="{00000000-0005-0000-0000-0000EB610000}"/>
    <cellStyle name="Normal 80 5 4 5" xfId="20034" xr:uid="{00000000-0005-0000-0000-0000564E0000}"/>
    <cellStyle name="Normal 80 5 5" xfId="11627" xr:uid="{00000000-0005-0000-0000-00007C2D0000}"/>
    <cellStyle name="Normal 80 5 5 3" xfId="26722" xr:uid="{00000000-0005-0000-0000-000076680000}"/>
    <cellStyle name="Normal 80 5 6" xfId="6606" xr:uid="{00000000-0005-0000-0000-0000DF190000}"/>
    <cellStyle name="Normal 80 5 6 3" xfId="21705" xr:uid="{00000000-0005-0000-0000-0000DD540000}"/>
    <cellStyle name="Normal 80 5 8" xfId="16692" xr:uid="{00000000-0005-0000-0000-000048410000}"/>
    <cellStyle name="Normal 80 6" xfId="1952" xr:uid="{00000000-0005-0000-0000-0000B0070000}"/>
    <cellStyle name="Normal 80 6 2" xfId="3643" xr:uid="{00000000-0005-0000-0000-00004C0E0000}"/>
    <cellStyle name="Normal 80 6 2 2" xfId="13716" xr:uid="{00000000-0005-0000-0000-0000A5350000}"/>
    <cellStyle name="Normal 80 6 2 2 3" xfId="28811" xr:uid="{00000000-0005-0000-0000-00009F700000}"/>
    <cellStyle name="Normal 80 6 2 3" xfId="8696" xr:uid="{00000000-0005-0000-0000-000009220000}"/>
    <cellStyle name="Normal 80 6 2 3 3" xfId="23794" xr:uid="{00000000-0005-0000-0000-0000065D0000}"/>
    <cellStyle name="Normal 80 6 2 5" xfId="18781" xr:uid="{00000000-0005-0000-0000-000071490000}"/>
    <cellStyle name="Normal 80 6 3" xfId="5335" xr:uid="{00000000-0005-0000-0000-0000E8140000}"/>
    <cellStyle name="Normal 80 6 3 2" xfId="15387" xr:uid="{00000000-0005-0000-0000-00002C3C0000}"/>
    <cellStyle name="Normal 80 6 3 2 3" xfId="30482" xr:uid="{00000000-0005-0000-0000-000026770000}"/>
    <cellStyle name="Normal 80 6 3 3" xfId="10367" xr:uid="{00000000-0005-0000-0000-000090280000}"/>
    <cellStyle name="Normal 80 6 3 3 3" xfId="25465" xr:uid="{00000000-0005-0000-0000-00008D630000}"/>
    <cellStyle name="Normal 80 6 3 5" xfId="20452" xr:uid="{00000000-0005-0000-0000-0000F84F0000}"/>
    <cellStyle name="Normal 80 6 4" xfId="12045" xr:uid="{00000000-0005-0000-0000-00001E2F0000}"/>
    <cellStyle name="Normal 80 6 4 3" xfId="27140" xr:uid="{00000000-0005-0000-0000-0000186A0000}"/>
    <cellStyle name="Normal 80 6 5" xfId="7024" xr:uid="{00000000-0005-0000-0000-0000811B0000}"/>
    <cellStyle name="Normal 80 6 5 3" xfId="22123" xr:uid="{00000000-0005-0000-0000-00007F560000}"/>
    <cellStyle name="Normal 80 6 7" xfId="17110" xr:uid="{00000000-0005-0000-0000-0000EA420000}"/>
    <cellStyle name="Normal 80 7" xfId="2797" xr:uid="{00000000-0005-0000-0000-0000FE0A0000}"/>
    <cellStyle name="Normal 80 7 2" xfId="12880" xr:uid="{00000000-0005-0000-0000-000061320000}"/>
    <cellStyle name="Normal 80 7 2 3" xfId="27975" xr:uid="{00000000-0005-0000-0000-00005B6D0000}"/>
    <cellStyle name="Normal 80 7 3" xfId="7859" xr:uid="{00000000-0005-0000-0000-0000C41E0000}"/>
    <cellStyle name="Normal 80 7 3 3" xfId="22958" xr:uid="{00000000-0005-0000-0000-0000C2590000}"/>
    <cellStyle name="Normal 80 7 5" xfId="17945" xr:uid="{00000000-0005-0000-0000-00002D460000}"/>
    <cellStyle name="Normal 80 8" xfId="4495" xr:uid="{00000000-0005-0000-0000-0000A0110000}"/>
    <cellStyle name="Normal 80 8 2" xfId="14551" xr:uid="{00000000-0005-0000-0000-0000E8380000}"/>
    <cellStyle name="Normal 80 8 2 3" xfId="29646" xr:uid="{00000000-0005-0000-0000-0000E2730000}"/>
    <cellStyle name="Normal 80 8 3" xfId="9531" xr:uid="{00000000-0005-0000-0000-00004C250000}"/>
    <cellStyle name="Normal 80 8 3 3" xfId="24629" xr:uid="{00000000-0005-0000-0000-000049600000}"/>
    <cellStyle name="Normal 80 8 5" xfId="19616" xr:uid="{00000000-0005-0000-0000-0000B44C0000}"/>
    <cellStyle name="Normal 80 9" xfId="11207" xr:uid="{00000000-0005-0000-0000-0000D82B0000}"/>
    <cellStyle name="Normal 80 9 3" xfId="26304" xr:uid="{00000000-0005-0000-0000-0000D4660000}"/>
    <cellStyle name="Normal 81" xfId="1146" xr:uid="{00000000-0005-0000-0000-00008A040000}"/>
    <cellStyle name="Normal 81 10" xfId="6235" xr:uid="{00000000-0005-0000-0000-00006C180000}"/>
    <cellStyle name="Normal 81 10 3" xfId="21336" xr:uid="{00000000-0005-0000-0000-00006C530000}"/>
    <cellStyle name="Normal 81 12" xfId="16321" xr:uid="{00000000-0005-0000-0000-0000D53F0000}"/>
    <cellStyle name="Normal 81 2" xfId="1200" xr:uid="{00000000-0005-0000-0000-0000C0040000}"/>
    <cellStyle name="Normal 81 2 11" xfId="16375" xr:uid="{00000000-0005-0000-0000-00000B400000}"/>
    <cellStyle name="Normal 81 2 2" xfId="1308" xr:uid="{00000000-0005-0000-0000-00002C050000}"/>
    <cellStyle name="Normal 81 2 2 10" xfId="16479" xr:uid="{00000000-0005-0000-0000-000073400000}"/>
    <cellStyle name="Normal 81 2 2 2" xfId="1525" xr:uid="{00000000-0005-0000-0000-000005060000}"/>
    <cellStyle name="Normal 81 2 2 2 2" xfId="1946" xr:uid="{00000000-0005-0000-0000-0000AA070000}"/>
    <cellStyle name="Normal 81 2 2 2 2 2" xfId="2785" xr:uid="{00000000-0005-0000-0000-0000F10A0000}"/>
    <cellStyle name="Normal 81 2 2 2 2 2 2" xfId="4474" xr:uid="{00000000-0005-0000-0000-00008B110000}"/>
    <cellStyle name="Normal 81 2 2 2 2 2 2 2" xfId="14547" xr:uid="{00000000-0005-0000-0000-0000E4380000}"/>
    <cellStyle name="Normal 81 2 2 2 2 2 2 2 3" xfId="29642" xr:uid="{00000000-0005-0000-0000-0000DE730000}"/>
    <cellStyle name="Normal 81 2 2 2 2 2 2 3" xfId="9527" xr:uid="{00000000-0005-0000-0000-000048250000}"/>
    <cellStyle name="Normal 81 2 2 2 2 2 2 3 3" xfId="24625" xr:uid="{00000000-0005-0000-0000-000045600000}"/>
    <cellStyle name="Normal 81 2 2 2 2 2 2 5" xfId="19612" xr:uid="{00000000-0005-0000-0000-0000B04C0000}"/>
    <cellStyle name="Normal 81 2 2 2 2 2 3" xfId="6166" xr:uid="{00000000-0005-0000-0000-000027180000}"/>
    <cellStyle name="Normal 81 2 2 2 2 2 3 2" xfId="16218" xr:uid="{00000000-0005-0000-0000-00006B3F0000}"/>
    <cellStyle name="Normal 81 2 2 2 2 2 3 3" xfId="11198" xr:uid="{00000000-0005-0000-0000-0000CF2B0000}"/>
    <cellStyle name="Normal 81 2 2 2 2 2 3 3 3" xfId="26296" xr:uid="{00000000-0005-0000-0000-0000CC660000}"/>
    <cellStyle name="Normal 81 2 2 2 2 2 3 5" xfId="21283" xr:uid="{00000000-0005-0000-0000-000037530000}"/>
    <cellStyle name="Normal 81 2 2 2 2 2 4" xfId="12876" xr:uid="{00000000-0005-0000-0000-00005D320000}"/>
    <cellStyle name="Normal 81 2 2 2 2 2 4 3" xfId="27971" xr:uid="{00000000-0005-0000-0000-0000576D0000}"/>
    <cellStyle name="Normal 81 2 2 2 2 2 5" xfId="7855" xr:uid="{00000000-0005-0000-0000-0000C01E0000}"/>
    <cellStyle name="Normal 81 2 2 2 2 2 5 3" xfId="22954" xr:uid="{00000000-0005-0000-0000-0000BE590000}"/>
    <cellStyle name="Normal 81 2 2 2 2 2 7" xfId="17941" xr:uid="{00000000-0005-0000-0000-000029460000}"/>
    <cellStyle name="Normal 81 2 2 2 2 3" xfId="3637" xr:uid="{00000000-0005-0000-0000-0000460E0000}"/>
    <cellStyle name="Normal 81 2 2 2 2 3 2" xfId="13711" xr:uid="{00000000-0005-0000-0000-0000A0350000}"/>
    <cellStyle name="Normal 81 2 2 2 2 3 2 3" xfId="28806" xr:uid="{00000000-0005-0000-0000-00009A700000}"/>
    <cellStyle name="Normal 81 2 2 2 2 3 3" xfId="8691" xr:uid="{00000000-0005-0000-0000-000004220000}"/>
    <cellStyle name="Normal 81 2 2 2 2 3 3 3" xfId="23789" xr:uid="{00000000-0005-0000-0000-0000015D0000}"/>
    <cellStyle name="Normal 81 2 2 2 2 3 5" xfId="18776" xr:uid="{00000000-0005-0000-0000-00006C490000}"/>
    <cellStyle name="Normal 81 2 2 2 2 4" xfId="5330" xr:uid="{00000000-0005-0000-0000-0000E3140000}"/>
    <cellStyle name="Normal 81 2 2 2 2 4 2" xfId="15382" xr:uid="{00000000-0005-0000-0000-0000273C0000}"/>
    <cellStyle name="Normal 81 2 2 2 2 4 2 3" xfId="30477" xr:uid="{00000000-0005-0000-0000-000021770000}"/>
    <cellStyle name="Normal 81 2 2 2 2 4 3" xfId="10362" xr:uid="{00000000-0005-0000-0000-00008B280000}"/>
    <cellStyle name="Normal 81 2 2 2 2 4 3 3" xfId="25460" xr:uid="{00000000-0005-0000-0000-000088630000}"/>
    <cellStyle name="Normal 81 2 2 2 2 4 5" xfId="20447" xr:uid="{00000000-0005-0000-0000-0000F34F0000}"/>
    <cellStyle name="Normal 81 2 2 2 2 5" xfId="12040" xr:uid="{00000000-0005-0000-0000-0000192F0000}"/>
    <cellStyle name="Normal 81 2 2 2 2 5 3" xfId="27135" xr:uid="{00000000-0005-0000-0000-0000136A0000}"/>
    <cellStyle name="Normal 81 2 2 2 2 6" xfId="7019" xr:uid="{00000000-0005-0000-0000-00007C1B0000}"/>
    <cellStyle name="Normal 81 2 2 2 2 6 3" xfId="22118" xr:uid="{00000000-0005-0000-0000-00007A560000}"/>
    <cellStyle name="Normal 81 2 2 2 2 8" xfId="17105" xr:uid="{00000000-0005-0000-0000-0000E5420000}"/>
    <cellStyle name="Normal 81 2 2 2 3" xfId="2367" xr:uid="{00000000-0005-0000-0000-00004F090000}"/>
    <cellStyle name="Normal 81 2 2 2 3 2" xfId="4056" xr:uid="{00000000-0005-0000-0000-0000E90F0000}"/>
    <cellStyle name="Normal 81 2 2 2 3 2 2" xfId="14129" xr:uid="{00000000-0005-0000-0000-000042370000}"/>
    <cellStyle name="Normal 81 2 2 2 3 2 2 3" xfId="29224" xr:uid="{00000000-0005-0000-0000-00003C720000}"/>
    <cellStyle name="Normal 81 2 2 2 3 2 3" xfId="9109" xr:uid="{00000000-0005-0000-0000-0000A6230000}"/>
    <cellStyle name="Normal 81 2 2 2 3 2 3 3" xfId="24207" xr:uid="{00000000-0005-0000-0000-0000A35E0000}"/>
    <cellStyle name="Normal 81 2 2 2 3 2 5" xfId="19194" xr:uid="{00000000-0005-0000-0000-00000E4B0000}"/>
    <cellStyle name="Normal 81 2 2 2 3 3" xfId="5748" xr:uid="{00000000-0005-0000-0000-000085160000}"/>
    <cellStyle name="Normal 81 2 2 2 3 3 2" xfId="15800" xr:uid="{00000000-0005-0000-0000-0000C93D0000}"/>
    <cellStyle name="Normal 81 2 2 2 3 3 2 3" xfId="30895" xr:uid="{00000000-0005-0000-0000-0000C3780000}"/>
    <cellStyle name="Normal 81 2 2 2 3 3 3" xfId="10780" xr:uid="{00000000-0005-0000-0000-00002D2A0000}"/>
    <cellStyle name="Normal 81 2 2 2 3 3 3 3" xfId="25878" xr:uid="{00000000-0005-0000-0000-00002A650000}"/>
    <cellStyle name="Normal 81 2 2 2 3 3 5" xfId="20865" xr:uid="{00000000-0005-0000-0000-000095510000}"/>
    <cellStyle name="Normal 81 2 2 2 3 4" xfId="12458" xr:uid="{00000000-0005-0000-0000-0000BB300000}"/>
    <cellStyle name="Normal 81 2 2 2 3 4 3" xfId="27553" xr:uid="{00000000-0005-0000-0000-0000B56B0000}"/>
    <cellStyle name="Normal 81 2 2 2 3 5" xfId="7437" xr:uid="{00000000-0005-0000-0000-00001E1D0000}"/>
    <cellStyle name="Normal 81 2 2 2 3 5 3" xfId="22536" xr:uid="{00000000-0005-0000-0000-00001C580000}"/>
    <cellStyle name="Normal 81 2 2 2 3 7" xfId="17523" xr:uid="{00000000-0005-0000-0000-000087440000}"/>
    <cellStyle name="Normal 81 2 2 2 4" xfId="3219" xr:uid="{00000000-0005-0000-0000-0000A40C0000}"/>
    <cellStyle name="Normal 81 2 2 2 4 2" xfId="13293" xr:uid="{00000000-0005-0000-0000-0000FE330000}"/>
    <cellStyle name="Normal 81 2 2 2 4 2 3" xfId="28388" xr:uid="{00000000-0005-0000-0000-0000F86E0000}"/>
    <cellStyle name="Normal 81 2 2 2 4 3" xfId="8273" xr:uid="{00000000-0005-0000-0000-000062200000}"/>
    <cellStyle name="Normal 81 2 2 2 4 3 3" xfId="23371" xr:uid="{00000000-0005-0000-0000-00005F5B0000}"/>
    <cellStyle name="Normal 81 2 2 2 4 5" xfId="18358" xr:uid="{00000000-0005-0000-0000-0000CA470000}"/>
    <cellStyle name="Normal 81 2 2 2 5" xfId="4912" xr:uid="{00000000-0005-0000-0000-000041130000}"/>
    <cellStyle name="Normal 81 2 2 2 5 2" xfId="14964" xr:uid="{00000000-0005-0000-0000-0000853A0000}"/>
    <cellStyle name="Normal 81 2 2 2 5 2 3" xfId="30059" xr:uid="{00000000-0005-0000-0000-00007F750000}"/>
    <cellStyle name="Normal 81 2 2 2 5 3" xfId="9944" xr:uid="{00000000-0005-0000-0000-0000E9260000}"/>
    <cellStyle name="Normal 81 2 2 2 5 3 3" xfId="25042" xr:uid="{00000000-0005-0000-0000-0000E6610000}"/>
    <cellStyle name="Normal 81 2 2 2 5 5" xfId="20029" xr:uid="{00000000-0005-0000-0000-0000514E0000}"/>
    <cellStyle name="Normal 81 2 2 2 6" xfId="11622" xr:uid="{00000000-0005-0000-0000-0000772D0000}"/>
    <cellStyle name="Normal 81 2 2 2 6 3" xfId="26717" xr:uid="{00000000-0005-0000-0000-000071680000}"/>
    <cellStyle name="Normal 81 2 2 2 7" xfId="6601" xr:uid="{00000000-0005-0000-0000-0000DA190000}"/>
    <cellStyle name="Normal 81 2 2 2 7 3" xfId="21700" xr:uid="{00000000-0005-0000-0000-0000D8540000}"/>
    <cellStyle name="Normal 81 2 2 2 9" xfId="16687" xr:uid="{00000000-0005-0000-0000-000043410000}"/>
    <cellStyle name="Normal 81 2 2 3" xfId="1738" xr:uid="{00000000-0005-0000-0000-0000DA060000}"/>
    <cellStyle name="Normal 81 2 2 3 2" xfId="2577" xr:uid="{00000000-0005-0000-0000-0000210A0000}"/>
    <cellStyle name="Normal 81 2 2 3 2 2" xfId="4266" xr:uid="{00000000-0005-0000-0000-0000BB100000}"/>
    <cellStyle name="Normal 81 2 2 3 2 2 2" xfId="14339" xr:uid="{00000000-0005-0000-0000-000014380000}"/>
    <cellStyle name="Normal 81 2 2 3 2 2 2 3" xfId="29434" xr:uid="{00000000-0005-0000-0000-00000E730000}"/>
    <cellStyle name="Normal 81 2 2 3 2 2 3" xfId="9319" xr:uid="{00000000-0005-0000-0000-000078240000}"/>
    <cellStyle name="Normal 81 2 2 3 2 2 3 3" xfId="24417" xr:uid="{00000000-0005-0000-0000-0000755F0000}"/>
    <cellStyle name="Normal 81 2 2 3 2 2 5" xfId="19404" xr:uid="{00000000-0005-0000-0000-0000E04B0000}"/>
    <cellStyle name="Normal 81 2 2 3 2 3" xfId="5958" xr:uid="{00000000-0005-0000-0000-000057170000}"/>
    <cellStyle name="Normal 81 2 2 3 2 3 2" xfId="16010" xr:uid="{00000000-0005-0000-0000-00009B3E0000}"/>
    <cellStyle name="Normal 81 2 2 3 2 3 2 3" xfId="31105" xr:uid="{00000000-0005-0000-0000-000095790000}"/>
    <cellStyle name="Normal 81 2 2 3 2 3 3" xfId="10990" xr:uid="{00000000-0005-0000-0000-0000FF2A0000}"/>
    <cellStyle name="Normal 81 2 2 3 2 3 3 3" xfId="26088" xr:uid="{00000000-0005-0000-0000-0000FC650000}"/>
    <cellStyle name="Normal 81 2 2 3 2 3 5" xfId="21075" xr:uid="{00000000-0005-0000-0000-000067520000}"/>
    <cellStyle name="Normal 81 2 2 3 2 4" xfId="12668" xr:uid="{00000000-0005-0000-0000-00008D310000}"/>
    <cellStyle name="Normal 81 2 2 3 2 4 3" xfId="27763" xr:uid="{00000000-0005-0000-0000-0000876C0000}"/>
    <cellStyle name="Normal 81 2 2 3 2 5" xfId="7647" xr:uid="{00000000-0005-0000-0000-0000F01D0000}"/>
    <cellStyle name="Normal 81 2 2 3 2 5 3" xfId="22746" xr:uid="{00000000-0005-0000-0000-0000EE580000}"/>
    <cellStyle name="Normal 81 2 2 3 2 7" xfId="17733" xr:uid="{00000000-0005-0000-0000-000059450000}"/>
    <cellStyle name="Normal 81 2 2 3 3" xfId="3429" xr:uid="{00000000-0005-0000-0000-0000760D0000}"/>
    <cellStyle name="Normal 81 2 2 3 3 2" xfId="13503" xr:uid="{00000000-0005-0000-0000-0000D0340000}"/>
    <cellStyle name="Normal 81 2 2 3 3 2 3" xfId="28598" xr:uid="{00000000-0005-0000-0000-0000CA6F0000}"/>
    <cellStyle name="Normal 81 2 2 3 3 3" xfId="8483" xr:uid="{00000000-0005-0000-0000-000034210000}"/>
    <cellStyle name="Normal 81 2 2 3 3 3 3" xfId="23581" xr:uid="{00000000-0005-0000-0000-0000315C0000}"/>
    <cellStyle name="Normal 81 2 2 3 3 5" xfId="18568" xr:uid="{00000000-0005-0000-0000-00009C480000}"/>
    <cellStyle name="Normal 81 2 2 3 4" xfId="5122" xr:uid="{00000000-0005-0000-0000-000013140000}"/>
    <cellStyle name="Normal 81 2 2 3 4 2" xfId="15174" xr:uid="{00000000-0005-0000-0000-0000573B0000}"/>
    <cellStyle name="Normal 81 2 2 3 4 2 3" xfId="30269" xr:uid="{00000000-0005-0000-0000-000051760000}"/>
    <cellStyle name="Normal 81 2 2 3 4 3" xfId="10154" xr:uid="{00000000-0005-0000-0000-0000BB270000}"/>
    <cellStyle name="Normal 81 2 2 3 4 3 3" xfId="25252" xr:uid="{00000000-0005-0000-0000-0000B8620000}"/>
    <cellStyle name="Normal 81 2 2 3 4 5" xfId="20239" xr:uid="{00000000-0005-0000-0000-0000234F0000}"/>
    <cellStyle name="Normal 81 2 2 3 5" xfId="11832" xr:uid="{00000000-0005-0000-0000-0000492E0000}"/>
    <cellStyle name="Normal 81 2 2 3 5 3" xfId="26927" xr:uid="{00000000-0005-0000-0000-000043690000}"/>
    <cellStyle name="Normal 81 2 2 3 6" xfId="6811" xr:uid="{00000000-0005-0000-0000-0000AC1A0000}"/>
    <cellStyle name="Normal 81 2 2 3 6 3" xfId="21910" xr:uid="{00000000-0005-0000-0000-0000AA550000}"/>
    <cellStyle name="Normal 81 2 2 3 8" xfId="16897" xr:uid="{00000000-0005-0000-0000-000015420000}"/>
    <cellStyle name="Normal 81 2 2 4" xfId="2159" xr:uid="{00000000-0005-0000-0000-00007F080000}"/>
    <cellStyle name="Normal 81 2 2 4 2" xfId="3848" xr:uid="{00000000-0005-0000-0000-0000190F0000}"/>
    <cellStyle name="Normal 81 2 2 4 2 2" xfId="13921" xr:uid="{00000000-0005-0000-0000-000072360000}"/>
    <cellStyle name="Normal 81 2 2 4 2 2 3" xfId="29016" xr:uid="{00000000-0005-0000-0000-00006C710000}"/>
    <cellStyle name="Normal 81 2 2 4 2 3" xfId="8901" xr:uid="{00000000-0005-0000-0000-0000D6220000}"/>
    <cellStyle name="Normal 81 2 2 4 2 3 3" xfId="23999" xr:uid="{00000000-0005-0000-0000-0000D35D0000}"/>
    <cellStyle name="Normal 81 2 2 4 2 5" xfId="18986" xr:uid="{00000000-0005-0000-0000-00003E4A0000}"/>
    <cellStyle name="Normal 81 2 2 4 3" xfId="5540" xr:uid="{00000000-0005-0000-0000-0000B5150000}"/>
    <cellStyle name="Normal 81 2 2 4 3 2" xfId="15592" xr:uid="{00000000-0005-0000-0000-0000F93C0000}"/>
    <cellStyle name="Normal 81 2 2 4 3 2 3" xfId="30687" xr:uid="{00000000-0005-0000-0000-0000F3770000}"/>
    <cellStyle name="Normal 81 2 2 4 3 3" xfId="10572" xr:uid="{00000000-0005-0000-0000-00005D290000}"/>
    <cellStyle name="Normal 81 2 2 4 3 3 3" xfId="25670" xr:uid="{00000000-0005-0000-0000-00005A640000}"/>
    <cellStyle name="Normal 81 2 2 4 3 5" xfId="20657" xr:uid="{00000000-0005-0000-0000-0000C5500000}"/>
    <cellStyle name="Normal 81 2 2 4 4" xfId="12250" xr:uid="{00000000-0005-0000-0000-0000EB2F0000}"/>
    <cellStyle name="Normal 81 2 2 4 4 3" xfId="27345" xr:uid="{00000000-0005-0000-0000-0000E56A0000}"/>
    <cellStyle name="Normal 81 2 2 4 5" xfId="7229" xr:uid="{00000000-0005-0000-0000-00004E1C0000}"/>
    <cellStyle name="Normal 81 2 2 4 5 3" xfId="22328" xr:uid="{00000000-0005-0000-0000-00004C570000}"/>
    <cellStyle name="Normal 81 2 2 4 7" xfId="17315" xr:uid="{00000000-0005-0000-0000-0000B7430000}"/>
    <cellStyle name="Normal 81 2 2 5" xfId="3011" xr:uid="{00000000-0005-0000-0000-0000D40B0000}"/>
    <cellStyle name="Normal 81 2 2 5 2" xfId="13085" xr:uid="{00000000-0005-0000-0000-00002E330000}"/>
    <cellStyle name="Normal 81 2 2 5 2 3" xfId="28180" xr:uid="{00000000-0005-0000-0000-0000286E0000}"/>
    <cellStyle name="Normal 81 2 2 5 3" xfId="8065" xr:uid="{00000000-0005-0000-0000-0000921F0000}"/>
    <cellStyle name="Normal 81 2 2 5 3 3" xfId="23163" xr:uid="{00000000-0005-0000-0000-00008F5A0000}"/>
    <cellStyle name="Normal 81 2 2 5 5" xfId="18150" xr:uid="{00000000-0005-0000-0000-0000FA460000}"/>
    <cellStyle name="Normal 81 2 2 6" xfId="4704" xr:uid="{00000000-0005-0000-0000-000071120000}"/>
    <cellStyle name="Normal 81 2 2 6 2" xfId="14756" xr:uid="{00000000-0005-0000-0000-0000B5390000}"/>
    <cellStyle name="Normal 81 2 2 6 2 3" xfId="29851" xr:uid="{00000000-0005-0000-0000-0000AF740000}"/>
    <cellStyle name="Normal 81 2 2 6 3" xfId="9736" xr:uid="{00000000-0005-0000-0000-000019260000}"/>
    <cellStyle name="Normal 81 2 2 6 3 3" xfId="24834" xr:uid="{00000000-0005-0000-0000-000016610000}"/>
    <cellStyle name="Normal 81 2 2 6 5" xfId="19821" xr:uid="{00000000-0005-0000-0000-0000814D0000}"/>
    <cellStyle name="Normal 81 2 2 7" xfId="11414" xr:uid="{00000000-0005-0000-0000-0000A72C0000}"/>
    <cellStyle name="Normal 81 2 2 7 3" xfId="26509" xr:uid="{00000000-0005-0000-0000-0000A1670000}"/>
    <cellStyle name="Normal 81 2 2 8" xfId="6393" xr:uid="{00000000-0005-0000-0000-00000A190000}"/>
    <cellStyle name="Normal 81 2 2 8 3" xfId="21492" xr:uid="{00000000-0005-0000-0000-000008540000}"/>
    <cellStyle name="Normal 81 2 3" xfId="1421" xr:uid="{00000000-0005-0000-0000-00009D050000}"/>
    <cellStyle name="Normal 81 2 3 2" xfId="1842" xr:uid="{00000000-0005-0000-0000-000042070000}"/>
    <cellStyle name="Normal 81 2 3 2 2" xfId="2681" xr:uid="{00000000-0005-0000-0000-0000890A0000}"/>
    <cellStyle name="Normal 81 2 3 2 2 2" xfId="4370" xr:uid="{00000000-0005-0000-0000-000023110000}"/>
    <cellStyle name="Normal 81 2 3 2 2 2 2" xfId="14443" xr:uid="{00000000-0005-0000-0000-00007C380000}"/>
    <cellStyle name="Normal 81 2 3 2 2 2 2 3" xfId="29538" xr:uid="{00000000-0005-0000-0000-000076730000}"/>
    <cellStyle name="Normal 81 2 3 2 2 2 3" xfId="9423" xr:uid="{00000000-0005-0000-0000-0000E0240000}"/>
    <cellStyle name="Normal 81 2 3 2 2 2 3 3" xfId="24521" xr:uid="{00000000-0005-0000-0000-0000DD5F0000}"/>
    <cellStyle name="Normal 81 2 3 2 2 2 5" xfId="19508" xr:uid="{00000000-0005-0000-0000-0000484C0000}"/>
    <cellStyle name="Normal 81 2 3 2 2 3" xfId="6062" xr:uid="{00000000-0005-0000-0000-0000BF170000}"/>
    <cellStyle name="Normal 81 2 3 2 2 3 2" xfId="16114" xr:uid="{00000000-0005-0000-0000-0000033F0000}"/>
    <cellStyle name="Normal 81 2 3 2 2 3 2 3" xfId="31209" xr:uid="{00000000-0005-0000-0000-0000FD790000}"/>
    <cellStyle name="Normal 81 2 3 2 2 3 3" xfId="11094" xr:uid="{00000000-0005-0000-0000-0000672B0000}"/>
    <cellStyle name="Normal 81 2 3 2 2 3 3 3" xfId="26192" xr:uid="{00000000-0005-0000-0000-000064660000}"/>
    <cellStyle name="Normal 81 2 3 2 2 3 5" xfId="21179" xr:uid="{00000000-0005-0000-0000-0000CF520000}"/>
    <cellStyle name="Normal 81 2 3 2 2 4" xfId="12772" xr:uid="{00000000-0005-0000-0000-0000F5310000}"/>
    <cellStyle name="Normal 81 2 3 2 2 4 3" xfId="27867" xr:uid="{00000000-0005-0000-0000-0000EF6C0000}"/>
    <cellStyle name="Normal 81 2 3 2 2 5" xfId="7751" xr:uid="{00000000-0005-0000-0000-0000581E0000}"/>
    <cellStyle name="Normal 81 2 3 2 2 5 3" xfId="22850" xr:uid="{00000000-0005-0000-0000-000056590000}"/>
    <cellStyle name="Normal 81 2 3 2 2 7" xfId="17837" xr:uid="{00000000-0005-0000-0000-0000C1450000}"/>
    <cellStyle name="Normal 81 2 3 2 3" xfId="3533" xr:uid="{00000000-0005-0000-0000-0000DE0D0000}"/>
    <cellStyle name="Normal 81 2 3 2 3 2" xfId="13607" xr:uid="{00000000-0005-0000-0000-000038350000}"/>
    <cellStyle name="Normal 81 2 3 2 3 2 3" xfId="28702" xr:uid="{00000000-0005-0000-0000-000032700000}"/>
    <cellStyle name="Normal 81 2 3 2 3 3" xfId="8587" xr:uid="{00000000-0005-0000-0000-00009C210000}"/>
    <cellStyle name="Normal 81 2 3 2 3 3 3" xfId="23685" xr:uid="{00000000-0005-0000-0000-0000995C0000}"/>
    <cellStyle name="Normal 81 2 3 2 3 5" xfId="18672" xr:uid="{00000000-0005-0000-0000-000004490000}"/>
    <cellStyle name="Normal 81 2 3 2 4" xfId="5226" xr:uid="{00000000-0005-0000-0000-00007B140000}"/>
    <cellStyle name="Normal 81 2 3 2 4 2" xfId="15278" xr:uid="{00000000-0005-0000-0000-0000BF3B0000}"/>
    <cellStyle name="Normal 81 2 3 2 4 2 3" xfId="30373" xr:uid="{00000000-0005-0000-0000-0000B9760000}"/>
    <cellStyle name="Normal 81 2 3 2 4 3" xfId="10258" xr:uid="{00000000-0005-0000-0000-000023280000}"/>
    <cellStyle name="Normal 81 2 3 2 4 3 3" xfId="25356" xr:uid="{00000000-0005-0000-0000-000020630000}"/>
    <cellStyle name="Normal 81 2 3 2 4 5" xfId="20343" xr:uid="{00000000-0005-0000-0000-00008B4F0000}"/>
    <cellStyle name="Normal 81 2 3 2 5" xfId="11936" xr:uid="{00000000-0005-0000-0000-0000B12E0000}"/>
    <cellStyle name="Normal 81 2 3 2 5 3" xfId="27031" xr:uid="{00000000-0005-0000-0000-0000AB690000}"/>
    <cellStyle name="Normal 81 2 3 2 6" xfId="6915" xr:uid="{00000000-0005-0000-0000-0000141B0000}"/>
    <cellStyle name="Normal 81 2 3 2 6 3" xfId="22014" xr:uid="{00000000-0005-0000-0000-000012560000}"/>
    <cellStyle name="Normal 81 2 3 2 8" xfId="17001" xr:uid="{00000000-0005-0000-0000-00007D420000}"/>
    <cellStyle name="Normal 81 2 3 3" xfId="2263" xr:uid="{00000000-0005-0000-0000-0000E7080000}"/>
    <cellStyle name="Normal 81 2 3 3 2" xfId="3952" xr:uid="{00000000-0005-0000-0000-0000810F0000}"/>
    <cellStyle name="Normal 81 2 3 3 2 2" xfId="14025" xr:uid="{00000000-0005-0000-0000-0000DA360000}"/>
    <cellStyle name="Normal 81 2 3 3 2 2 3" xfId="29120" xr:uid="{00000000-0005-0000-0000-0000D4710000}"/>
    <cellStyle name="Normal 81 2 3 3 2 3" xfId="9005" xr:uid="{00000000-0005-0000-0000-00003E230000}"/>
    <cellStyle name="Normal 81 2 3 3 2 3 3" xfId="24103" xr:uid="{00000000-0005-0000-0000-00003B5E0000}"/>
    <cellStyle name="Normal 81 2 3 3 2 5" xfId="19090" xr:uid="{00000000-0005-0000-0000-0000A64A0000}"/>
    <cellStyle name="Normal 81 2 3 3 3" xfId="5644" xr:uid="{00000000-0005-0000-0000-00001D160000}"/>
    <cellStyle name="Normal 81 2 3 3 3 2" xfId="15696" xr:uid="{00000000-0005-0000-0000-0000613D0000}"/>
    <cellStyle name="Normal 81 2 3 3 3 2 3" xfId="30791" xr:uid="{00000000-0005-0000-0000-00005B780000}"/>
    <cellStyle name="Normal 81 2 3 3 3 3" xfId="10676" xr:uid="{00000000-0005-0000-0000-0000C5290000}"/>
    <cellStyle name="Normal 81 2 3 3 3 3 3" xfId="25774" xr:uid="{00000000-0005-0000-0000-0000C2640000}"/>
    <cellStyle name="Normal 81 2 3 3 3 5" xfId="20761" xr:uid="{00000000-0005-0000-0000-00002D510000}"/>
    <cellStyle name="Normal 81 2 3 3 4" xfId="12354" xr:uid="{00000000-0005-0000-0000-000053300000}"/>
    <cellStyle name="Normal 81 2 3 3 4 3" xfId="27449" xr:uid="{00000000-0005-0000-0000-00004D6B0000}"/>
    <cellStyle name="Normal 81 2 3 3 5" xfId="7333" xr:uid="{00000000-0005-0000-0000-0000B61C0000}"/>
    <cellStyle name="Normal 81 2 3 3 5 3" xfId="22432" xr:uid="{00000000-0005-0000-0000-0000B4570000}"/>
    <cellStyle name="Normal 81 2 3 3 7" xfId="17419" xr:uid="{00000000-0005-0000-0000-00001F440000}"/>
    <cellStyle name="Normal 81 2 3 4" xfId="3115" xr:uid="{00000000-0005-0000-0000-00003C0C0000}"/>
    <cellStyle name="Normal 81 2 3 4 2" xfId="13189" xr:uid="{00000000-0005-0000-0000-000096330000}"/>
    <cellStyle name="Normal 81 2 3 4 2 3" xfId="28284" xr:uid="{00000000-0005-0000-0000-0000906E0000}"/>
    <cellStyle name="Normal 81 2 3 4 3" xfId="8169" xr:uid="{00000000-0005-0000-0000-0000FA1F0000}"/>
    <cellStyle name="Normal 81 2 3 4 3 3" xfId="23267" xr:uid="{00000000-0005-0000-0000-0000F75A0000}"/>
    <cellStyle name="Normal 81 2 3 4 5" xfId="18254" xr:uid="{00000000-0005-0000-0000-000062470000}"/>
    <cellStyle name="Normal 81 2 3 5" xfId="4808" xr:uid="{00000000-0005-0000-0000-0000D9120000}"/>
    <cellStyle name="Normal 81 2 3 5 2" xfId="14860" xr:uid="{00000000-0005-0000-0000-00001D3A0000}"/>
    <cellStyle name="Normal 81 2 3 5 2 3" xfId="29955" xr:uid="{00000000-0005-0000-0000-000017750000}"/>
    <cellStyle name="Normal 81 2 3 5 3" xfId="9840" xr:uid="{00000000-0005-0000-0000-000081260000}"/>
    <cellStyle name="Normal 81 2 3 5 3 3" xfId="24938" xr:uid="{00000000-0005-0000-0000-00007E610000}"/>
    <cellStyle name="Normal 81 2 3 5 5" xfId="19925" xr:uid="{00000000-0005-0000-0000-0000E94D0000}"/>
    <cellStyle name="Normal 81 2 3 6" xfId="11518" xr:uid="{00000000-0005-0000-0000-00000F2D0000}"/>
    <cellStyle name="Normal 81 2 3 6 3" xfId="26613" xr:uid="{00000000-0005-0000-0000-000009680000}"/>
    <cellStyle name="Normal 81 2 3 7" xfId="6497" xr:uid="{00000000-0005-0000-0000-000072190000}"/>
    <cellStyle name="Normal 81 2 3 7 3" xfId="21596" xr:uid="{00000000-0005-0000-0000-000070540000}"/>
    <cellStyle name="Normal 81 2 3 9" xfId="16583" xr:uid="{00000000-0005-0000-0000-0000DB400000}"/>
    <cellStyle name="Normal 81 2 4" xfId="1634" xr:uid="{00000000-0005-0000-0000-000072060000}"/>
    <cellStyle name="Normal 81 2 4 2" xfId="2473" xr:uid="{00000000-0005-0000-0000-0000B9090000}"/>
    <cellStyle name="Normal 81 2 4 2 2" xfId="4162" xr:uid="{00000000-0005-0000-0000-000053100000}"/>
    <cellStyle name="Normal 81 2 4 2 2 2" xfId="14235" xr:uid="{00000000-0005-0000-0000-0000AC370000}"/>
    <cellStyle name="Normal 81 2 4 2 2 2 3" xfId="29330" xr:uid="{00000000-0005-0000-0000-0000A6720000}"/>
    <cellStyle name="Normal 81 2 4 2 2 3" xfId="9215" xr:uid="{00000000-0005-0000-0000-000010240000}"/>
    <cellStyle name="Normal 81 2 4 2 2 3 3" xfId="24313" xr:uid="{00000000-0005-0000-0000-00000D5F0000}"/>
    <cellStyle name="Normal 81 2 4 2 2 5" xfId="19300" xr:uid="{00000000-0005-0000-0000-0000784B0000}"/>
    <cellStyle name="Normal 81 2 4 2 3" xfId="5854" xr:uid="{00000000-0005-0000-0000-0000EF160000}"/>
    <cellStyle name="Normal 81 2 4 2 3 2" xfId="15906" xr:uid="{00000000-0005-0000-0000-0000333E0000}"/>
    <cellStyle name="Normal 81 2 4 2 3 2 3" xfId="31001" xr:uid="{00000000-0005-0000-0000-00002D790000}"/>
    <cellStyle name="Normal 81 2 4 2 3 3" xfId="10886" xr:uid="{00000000-0005-0000-0000-0000972A0000}"/>
    <cellStyle name="Normal 81 2 4 2 3 3 3" xfId="25984" xr:uid="{00000000-0005-0000-0000-000094650000}"/>
    <cellStyle name="Normal 81 2 4 2 3 5" xfId="20971" xr:uid="{00000000-0005-0000-0000-0000FF510000}"/>
    <cellStyle name="Normal 81 2 4 2 4" xfId="12564" xr:uid="{00000000-0005-0000-0000-000025310000}"/>
    <cellStyle name="Normal 81 2 4 2 4 3" xfId="27659" xr:uid="{00000000-0005-0000-0000-00001F6C0000}"/>
    <cellStyle name="Normal 81 2 4 2 5" xfId="7543" xr:uid="{00000000-0005-0000-0000-0000881D0000}"/>
    <cellStyle name="Normal 81 2 4 2 5 3" xfId="22642" xr:uid="{00000000-0005-0000-0000-000086580000}"/>
    <cellStyle name="Normal 81 2 4 2 7" xfId="17629" xr:uid="{00000000-0005-0000-0000-0000F1440000}"/>
    <cellStyle name="Normal 81 2 4 3" xfId="3325" xr:uid="{00000000-0005-0000-0000-00000E0D0000}"/>
    <cellStyle name="Normal 81 2 4 3 2" xfId="13399" xr:uid="{00000000-0005-0000-0000-000068340000}"/>
    <cellStyle name="Normal 81 2 4 3 2 3" xfId="28494" xr:uid="{00000000-0005-0000-0000-0000626F0000}"/>
    <cellStyle name="Normal 81 2 4 3 3" xfId="8379" xr:uid="{00000000-0005-0000-0000-0000CC200000}"/>
    <cellStyle name="Normal 81 2 4 3 3 3" xfId="23477" xr:uid="{00000000-0005-0000-0000-0000C95B0000}"/>
    <cellStyle name="Normal 81 2 4 3 5" xfId="18464" xr:uid="{00000000-0005-0000-0000-000034480000}"/>
    <cellStyle name="Normal 81 2 4 4" xfId="5018" xr:uid="{00000000-0005-0000-0000-0000AB130000}"/>
    <cellStyle name="Normal 81 2 4 4 2" xfId="15070" xr:uid="{00000000-0005-0000-0000-0000EF3A0000}"/>
    <cellStyle name="Normal 81 2 4 4 2 3" xfId="30165" xr:uid="{00000000-0005-0000-0000-0000E9750000}"/>
    <cellStyle name="Normal 81 2 4 4 3" xfId="10050" xr:uid="{00000000-0005-0000-0000-000053270000}"/>
    <cellStyle name="Normal 81 2 4 4 3 3" xfId="25148" xr:uid="{00000000-0005-0000-0000-000050620000}"/>
    <cellStyle name="Normal 81 2 4 4 5" xfId="20135" xr:uid="{00000000-0005-0000-0000-0000BB4E0000}"/>
    <cellStyle name="Normal 81 2 4 5" xfId="11728" xr:uid="{00000000-0005-0000-0000-0000E12D0000}"/>
    <cellStyle name="Normal 81 2 4 5 3" xfId="26823" xr:uid="{00000000-0005-0000-0000-0000DB680000}"/>
    <cellStyle name="Normal 81 2 4 6" xfId="6707" xr:uid="{00000000-0005-0000-0000-0000441A0000}"/>
    <cellStyle name="Normal 81 2 4 6 3" xfId="21806" xr:uid="{00000000-0005-0000-0000-000042550000}"/>
    <cellStyle name="Normal 81 2 4 8" xfId="16793" xr:uid="{00000000-0005-0000-0000-0000AD410000}"/>
    <cellStyle name="Normal 81 2 5" xfId="2055" xr:uid="{00000000-0005-0000-0000-000017080000}"/>
    <cellStyle name="Normal 81 2 5 2" xfId="3744" xr:uid="{00000000-0005-0000-0000-0000B10E0000}"/>
    <cellStyle name="Normal 81 2 5 2 2" xfId="13817" xr:uid="{00000000-0005-0000-0000-00000A360000}"/>
    <cellStyle name="Normal 81 2 5 2 2 3" xfId="28912" xr:uid="{00000000-0005-0000-0000-000004710000}"/>
    <cellStyle name="Normal 81 2 5 2 3" xfId="8797" xr:uid="{00000000-0005-0000-0000-00006E220000}"/>
    <cellStyle name="Normal 81 2 5 2 3 3" xfId="23895" xr:uid="{00000000-0005-0000-0000-00006B5D0000}"/>
    <cellStyle name="Normal 81 2 5 2 5" xfId="18882" xr:uid="{00000000-0005-0000-0000-0000D6490000}"/>
    <cellStyle name="Normal 81 2 5 3" xfId="5436" xr:uid="{00000000-0005-0000-0000-00004D150000}"/>
    <cellStyle name="Normal 81 2 5 3 2" xfId="15488" xr:uid="{00000000-0005-0000-0000-0000913C0000}"/>
    <cellStyle name="Normal 81 2 5 3 2 3" xfId="30583" xr:uid="{00000000-0005-0000-0000-00008B770000}"/>
    <cellStyle name="Normal 81 2 5 3 3" xfId="10468" xr:uid="{00000000-0005-0000-0000-0000F5280000}"/>
    <cellStyle name="Normal 81 2 5 3 3 3" xfId="25566" xr:uid="{00000000-0005-0000-0000-0000F2630000}"/>
    <cellStyle name="Normal 81 2 5 3 5" xfId="20553" xr:uid="{00000000-0005-0000-0000-00005D500000}"/>
    <cellStyle name="Normal 81 2 5 4" xfId="12146" xr:uid="{00000000-0005-0000-0000-0000832F0000}"/>
    <cellStyle name="Normal 81 2 5 4 3" xfId="27241" xr:uid="{00000000-0005-0000-0000-00007D6A0000}"/>
    <cellStyle name="Normal 81 2 5 5" xfId="7125" xr:uid="{00000000-0005-0000-0000-0000E61B0000}"/>
    <cellStyle name="Normal 81 2 5 5 3" xfId="22224" xr:uid="{00000000-0005-0000-0000-0000E4560000}"/>
    <cellStyle name="Normal 81 2 5 7" xfId="17211" xr:uid="{00000000-0005-0000-0000-00004F430000}"/>
    <cellStyle name="Normal 81 2 6" xfId="2907" xr:uid="{00000000-0005-0000-0000-00006C0B0000}"/>
    <cellStyle name="Normal 81 2 6 2" xfId="12981" xr:uid="{00000000-0005-0000-0000-0000C6320000}"/>
    <cellStyle name="Normal 81 2 6 2 3" xfId="28076" xr:uid="{00000000-0005-0000-0000-0000C06D0000}"/>
    <cellStyle name="Normal 81 2 6 3" xfId="7961" xr:uid="{00000000-0005-0000-0000-00002A1F0000}"/>
    <cellStyle name="Normal 81 2 6 3 3" xfId="23059" xr:uid="{00000000-0005-0000-0000-0000275A0000}"/>
    <cellStyle name="Normal 81 2 6 5" xfId="18046" xr:uid="{00000000-0005-0000-0000-000092460000}"/>
    <cellStyle name="Normal 81 2 7" xfId="4600" xr:uid="{00000000-0005-0000-0000-000009120000}"/>
    <cellStyle name="Normal 81 2 7 2" xfId="14652" xr:uid="{00000000-0005-0000-0000-00004D390000}"/>
    <cellStyle name="Normal 81 2 7 2 3" xfId="29747" xr:uid="{00000000-0005-0000-0000-000047740000}"/>
    <cellStyle name="Normal 81 2 7 3" xfId="9632" xr:uid="{00000000-0005-0000-0000-0000B1250000}"/>
    <cellStyle name="Normal 81 2 7 3 3" xfId="24730" xr:uid="{00000000-0005-0000-0000-0000AE600000}"/>
    <cellStyle name="Normal 81 2 7 5" xfId="19717" xr:uid="{00000000-0005-0000-0000-0000194D0000}"/>
    <cellStyle name="Normal 81 2 8" xfId="11310" xr:uid="{00000000-0005-0000-0000-00003F2C0000}"/>
    <cellStyle name="Normal 81 2 8 3" xfId="26405" xr:uid="{00000000-0005-0000-0000-000039670000}"/>
    <cellStyle name="Normal 81 2 9" xfId="6289" xr:uid="{00000000-0005-0000-0000-0000A2180000}"/>
    <cellStyle name="Normal 81 2 9 3" xfId="21388" xr:uid="{00000000-0005-0000-0000-0000A0530000}"/>
    <cellStyle name="Normal 81 3" xfId="1254" xr:uid="{00000000-0005-0000-0000-0000F6040000}"/>
    <cellStyle name="Normal 81 3 10" xfId="16427" xr:uid="{00000000-0005-0000-0000-00003F400000}"/>
    <cellStyle name="Normal 81 3 2" xfId="1473" xr:uid="{00000000-0005-0000-0000-0000D1050000}"/>
    <cellStyle name="Normal 81 3 2 2" xfId="1894" xr:uid="{00000000-0005-0000-0000-000076070000}"/>
    <cellStyle name="Normal 81 3 2 2 2" xfId="2733" xr:uid="{00000000-0005-0000-0000-0000BD0A0000}"/>
    <cellStyle name="Normal 81 3 2 2 2 2" xfId="4422" xr:uid="{00000000-0005-0000-0000-000057110000}"/>
    <cellStyle name="Normal 81 3 2 2 2 2 2" xfId="14495" xr:uid="{00000000-0005-0000-0000-0000B0380000}"/>
    <cellStyle name="Normal 81 3 2 2 2 2 2 3" xfId="29590" xr:uid="{00000000-0005-0000-0000-0000AA730000}"/>
    <cellStyle name="Normal 81 3 2 2 2 2 3" xfId="9475" xr:uid="{00000000-0005-0000-0000-000014250000}"/>
    <cellStyle name="Normal 81 3 2 2 2 2 3 3" xfId="24573" xr:uid="{00000000-0005-0000-0000-000011600000}"/>
    <cellStyle name="Normal 81 3 2 2 2 2 5" xfId="19560" xr:uid="{00000000-0005-0000-0000-00007C4C0000}"/>
    <cellStyle name="Normal 81 3 2 2 2 3" xfId="6114" xr:uid="{00000000-0005-0000-0000-0000F3170000}"/>
    <cellStyle name="Normal 81 3 2 2 2 3 2" xfId="16166" xr:uid="{00000000-0005-0000-0000-0000373F0000}"/>
    <cellStyle name="Normal 81 3 2 2 2 3 2 3" xfId="31261" xr:uid="{00000000-0005-0000-0000-0000317A0000}"/>
    <cellStyle name="Normal 81 3 2 2 2 3 3" xfId="11146" xr:uid="{00000000-0005-0000-0000-00009B2B0000}"/>
    <cellStyle name="Normal 81 3 2 2 2 3 3 3" xfId="26244" xr:uid="{00000000-0005-0000-0000-000098660000}"/>
    <cellStyle name="Normal 81 3 2 2 2 3 5" xfId="21231" xr:uid="{00000000-0005-0000-0000-000003530000}"/>
    <cellStyle name="Normal 81 3 2 2 2 4" xfId="12824" xr:uid="{00000000-0005-0000-0000-000029320000}"/>
    <cellStyle name="Normal 81 3 2 2 2 4 3" xfId="27919" xr:uid="{00000000-0005-0000-0000-0000236D0000}"/>
    <cellStyle name="Normal 81 3 2 2 2 5" xfId="7803" xr:uid="{00000000-0005-0000-0000-00008C1E0000}"/>
    <cellStyle name="Normal 81 3 2 2 2 5 3" xfId="22902" xr:uid="{00000000-0005-0000-0000-00008A590000}"/>
    <cellStyle name="Normal 81 3 2 2 2 7" xfId="17889" xr:uid="{00000000-0005-0000-0000-0000F5450000}"/>
    <cellStyle name="Normal 81 3 2 2 3" xfId="3585" xr:uid="{00000000-0005-0000-0000-0000120E0000}"/>
    <cellStyle name="Normal 81 3 2 2 3 2" xfId="13659" xr:uid="{00000000-0005-0000-0000-00006C350000}"/>
    <cellStyle name="Normal 81 3 2 2 3 2 3" xfId="28754" xr:uid="{00000000-0005-0000-0000-000066700000}"/>
    <cellStyle name="Normal 81 3 2 2 3 3" xfId="8639" xr:uid="{00000000-0005-0000-0000-0000D0210000}"/>
    <cellStyle name="Normal 81 3 2 2 3 3 3" xfId="23737" xr:uid="{00000000-0005-0000-0000-0000CD5C0000}"/>
    <cellStyle name="Normal 81 3 2 2 3 5" xfId="18724" xr:uid="{00000000-0005-0000-0000-000038490000}"/>
    <cellStyle name="Normal 81 3 2 2 4" xfId="5278" xr:uid="{00000000-0005-0000-0000-0000AF140000}"/>
    <cellStyle name="Normal 81 3 2 2 4 2" xfId="15330" xr:uid="{00000000-0005-0000-0000-0000F33B0000}"/>
    <cellStyle name="Normal 81 3 2 2 4 2 3" xfId="30425" xr:uid="{00000000-0005-0000-0000-0000ED760000}"/>
    <cellStyle name="Normal 81 3 2 2 4 3" xfId="10310" xr:uid="{00000000-0005-0000-0000-000057280000}"/>
    <cellStyle name="Normal 81 3 2 2 4 3 3" xfId="25408" xr:uid="{00000000-0005-0000-0000-000054630000}"/>
    <cellStyle name="Normal 81 3 2 2 4 5" xfId="20395" xr:uid="{00000000-0005-0000-0000-0000BF4F0000}"/>
    <cellStyle name="Normal 81 3 2 2 5" xfId="11988" xr:uid="{00000000-0005-0000-0000-0000E52E0000}"/>
    <cellStyle name="Normal 81 3 2 2 5 3" xfId="27083" xr:uid="{00000000-0005-0000-0000-0000DF690000}"/>
    <cellStyle name="Normal 81 3 2 2 6" xfId="6967" xr:uid="{00000000-0005-0000-0000-0000481B0000}"/>
    <cellStyle name="Normal 81 3 2 2 6 3" xfId="22066" xr:uid="{00000000-0005-0000-0000-000046560000}"/>
    <cellStyle name="Normal 81 3 2 2 8" xfId="17053" xr:uid="{00000000-0005-0000-0000-0000B1420000}"/>
    <cellStyle name="Normal 81 3 2 3" xfId="2315" xr:uid="{00000000-0005-0000-0000-00001B090000}"/>
    <cellStyle name="Normal 81 3 2 3 2" xfId="4004" xr:uid="{00000000-0005-0000-0000-0000B50F0000}"/>
    <cellStyle name="Normal 81 3 2 3 2 2" xfId="14077" xr:uid="{00000000-0005-0000-0000-00000E370000}"/>
    <cellStyle name="Normal 81 3 2 3 2 2 3" xfId="29172" xr:uid="{00000000-0005-0000-0000-000008720000}"/>
    <cellStyle name="Normal 81 3 2 3 2 3" xfId="9057" xr:uid="{00000000-0005-0000-0000-000072230000}"/>
    <cellStyle name="Normal 81 3 2 3 2 3 3" xfId="24155" xr:uid="{00000000-0005-0000-0000-00006F5E0000}"/>
    <cellStyle name="Normal 81 3 2 3 2 5" xfId="19142" xr:uid="{00000000-0005-0000-0000-0000DA4A0000}"/>
    <cellStyle name="Normal 81 3 2 3 3" xfId="5696" xr:uid="{00000000-0005-0000-0000-000051160000}"/>
    <cellStyle name="Normal 81 3 2 3 3 2" xfId="15748" xr:uid="{00000000-0005-0000-0000-0000953D0000}"/>
    <cellStyle name="Normal 81 3 2 3 3 2 3" xfId="30843" xr:uid="{00000000-0005-0000-0000-00008F780000}"/>
    <cellStyle name="Normal 81 3 2 3 3 3" xfId="10728" xr:uid="{00000000-0005-0000-0000-0000F9290000}"/>
    <cellStyle name="Normal 81 3 2 3 3 3 3" xfId="25826" xr:uid="{00000000-0005-0000-0000-0000F6640000}"/>
    <cellStyle name="Normal 81 3 2 3 3 5" xfId="20813" xr:uid="{00000000-0005-0000-0000-000061510000}"/>
    <cellStyle name="Normal 81 3 2 3 4" xfId="12406" xr:uid="{00000000-0005-0000-0000-000087300000}"/>
    <cellStyle name="Normal 81 3 2 3 4 3" xfId="27501" xr:uid="{00000000-0005-0000-0000-0000816B0000}"/>
    <cellStyle name="Normal 81 3 2 3 5" xfId="7385" xr:uid="{00000000-0005-0000-0000-0000EA1C0000}"/>
    <cellStyle name="Normal 81 3 2 3 5 3" xfId="22484" xr:uid="{00000000-0005-0000-0000-0000E8570000}"/>
    <cellStyle name="Normal 81 3 2 3 7" xfId="17471" xr:uid="{00000000-0005-0000-0000-000053440000}"/>
    <cellStyle name="Normal 81 3 2 4" xfId="3167" xr:uid="{00000000-0005-0000-0000-0000700C0000}"/>
    <cellStyle name="Normal 81 3 2 4 2" xfId="13241" xr:uid="{00000000-0005-0000-0000-0000CA330000}"/>
    <cellStyle name="Normal 81 3 2 4 2 3" xfId="28336" xr:uid="{00000000-0005-0000-0000-0000C46E0000}"/>
    <cellStyle name="Normal 81 3 2 4 3" xfId="8221" xr:uid="{00000000-0005-0000-0000-00002E200000}"/>
    <cellStyle name="Normal 81 3 2 4 3 3" xfId="23319" xr:uid="{00000000-0005-0000-0000-00002B5B0000}"/>
    <cellStyle name="Normal 81 3 2 4 5" xfId="18306" xr:uid="{00000000-0005-0000-0000-000096470000}"/>
    <cellStyle name="Normal 81 3 2 5" xfId="4860" xr:uid="{00000000-0005-0000-0000-00000D130000}"/>
    <cellStyle name="Normal 81 3 2 5 2" xfId="14912" xr:uid="{00000000-0005-0000-0000-0000513A0000}"/>
    <cellStyle name="Normal 81 3 2 5 2 3" xfId="30007" xr:uid="{00000000-0005-0000-0000-00004B750000}"/>
    <cellStyle name="Normal 81 3 2 5 3" xfId="9892" xr:uid="{00000000-0005-0000-0000-0000B5260000}"/>
    <cellStyle name="Normal 81 3 2 5 3 3" xfId="24990" xr:uid="{00000000-0005-0000-0000-0000B2610000}"/>
    <cellStyle name="Normal 81 3 2 5 5" xfId="19977" xr:uid="{00000000-0005-0000-0000-00001D4E0000}"/>
    <cellStyle name="Normal 81 3 2 6" xfId="11570" xr:uid="{00000000-0005-0000-0000-0000432D0000}"/>
    <cellStyle name="Normal 81 3 2 6 3" xfId="26665" xr:uid="{00000000-0005-0000-0000-00003D680000}"/>
    <cellStyle name="Normal 81 3 2 7" xfId="6549" xr:uid="{00000000-0005-0000-0000-0000A6190000}"/>
    <cellStyle name="Normal 81 3 2 7 3" xfId="21648" xr:uid="{00000000-0005-0000-0000-0000A4540000}"/>
    <cellStyle name="Normal 81 3 2 9" xfId="16635" xr:uid="{00000000-0005-0000-0000-00000F410000}"/>
    <cellStyle name="Normal 81 3 3" xfId="1686" xr:uid="{00000000-0005-0000-0000-0000A6060000}"/>
    <cellStyle name="Normal 81 3 3 2" xfId="2525" xr:uid="{00000000-0005-0000-0000-0000ED090000}"/>
    <cellStyle name="Normal 81 3 3 2 2" xfId="4214" xr:uid="{00000000-0005-0000-0000-000087100000}"/>
    <cellStyle name="Normal 81 3 3 2 2 2" xfId="14287" xr:uid="{00000000-0005-0000-0000-0000E0370000}"/>
    <cellStyle name="Normal 81 3 3 2 2 2 3" xfId="29382" xr:uid="{00000000-0005-0000-0000-0000DA720000}"/>
    <cellStyle name="Normal 81 3 3 2 2 3" xfId="9267" xr:uid="{00000000-0005-0000-0000-000044240000}"/>
    <cellStyle name="Normal 81 3 3 2 2 3 3" xfId="24365" xr:uid="{00000000-0005-0000-0000-0000415F0000}"/>
    <cellStyle name="Normal 81 3 3 2 2 5" xfId="19352" xr:uid="{00000000-0005-0000-0000-0000AC4B0000}"/>
    <cellStyle name="Normal 81 3 3 2 3" xfId="5906" xr:uid="{00000000-0005-0000-0000-000023170000}"/>
    <cellStyle name="Normal 81 3 3 2 3 2" xfId="15958" xr:uid="{00000000-0005-0000-0000-0000673E0000}"/>
    <cellStyle name="Normal 81 3 3 2 3 2 3" xfId="31053" xr:uid="{00000000-0005-0000-0000-000061790000}"/>
    <cellStyle name="Normal 81 3 3 2 3 3" xfId="10938" xr:uid="{00000000-0005-0000-0000-0000CB2A0000}"/>
    <cellStyle name="Normal 81 3 3 2 3 3 3" xfId="26036" xr:uid="{00000000-0005-0000-0000-0000C8650000}"/>
    <cellStyle name="Normal 81 3 3 2 3 5" xfId="21023" xr:uid="{00000000-0005-0000-0000-000033520000}"/>
    <cellStyle name="Normal 81 3 3 2 4" xfId="12616" xr:uid="{00000000-0005-0000-0000-000059310000}"/>
    <cellStyle name="Normal 81 3 3 2 4 3" xfId="27711" xr:uid="{00000000-0005-0000-0000-0000536C0000}"/>
    <cellStyle name="Normal 81 3 3 2 5" xfId="7595" xr:uid="{00000000-0005-0000-0000-0000BC1D0000}"/>
    <cellStyle name="Normal 81 3 3 2 5 3" xfId="22694" xr:uid="{00000000-0005-0000-0000-0000BA580000}"/>
    <cellStyle name="Normal 81 3 3 2 7" xfId="17681" xr:uid="{00000000-0005-0000-0000-000025450000}"/>
    <cellStyle name="Normal 81 3 3 3" xfId="3377" xr:uid="{00000000-0005-0000-0000-0000420D0000}"/>
    <cellStyle name="Normal 81 3 3 3 2" xfId="13451" xr:uid="{00000000-0005-0000-0000-00009C340000}"/>
    <cellStyle name="Normal 81 3 3 3 2 3" xfId="28546" xr:uid="{00000000-0005-0000-0000-0000966F0000}"/>
    <cellStyle name="Normal 81 3 3 3 3" xfId="8431" xr:uid="{00000000-0005-0000-0000-000000210000}"/>
    <cellStyle name="Normal 81 3 3 3 3 3" xfId="23529" xr:uid="{00000000-0005-0000-0000-0000FD5B0000}"/>
    <cellStyle name="Normal 81 3 3 3 5" xfId="18516" xr:uid="{00000000-0005-0000-0000-000068480000}"/>
    <cellStyle name="Normal 81 3 3 4" xfId="5070" xr:uid="{00000000-0005-0000-0000-0000DF130000}"/>
    <cellStyle name="Normal 81 3 3 4 2" xfId="15122" xr:uid="{00000000-0005-0000-0000-0000233B0000}"/>
    <cellStyle name="Normal 81 3 3 4 2 3" xfId="30217" xr:uid="{00000000-0005-0000-0000-00001D760000}"/>
    <cellStyle name="Normal 81 3 3 4 3" xfId="10102" xr:uid="{00000000-0005-0000-0000-000087270000}"/>
    <cellStyle name="Normal 81 3 3 4 3 3" xfId="25200" xr:uid="{00000000-0005-0000-0000-000084620000}"/>
    <cellStyle name="Normal 81 3 3 4 5" xfId="20187" xr:uid="{00000000-0005-0000-0000-0000EF4E0000}"/>
    <cellStyle name="Normal 81 3 3 5" xfId="11780" xr:uid="{00000000-0005-0000-0000-0000152E0000}"/>
    <cellStyle name="Normal 81 3 3 5 3" xfId="26875" xr:uid="{00000000-0005-0000-0000-00000F690000}"/>
    <cellStyle name="Normal 81 3 3 6" xfId="6759" xr:uid="{00000000-0005-0000-0000-0000781A0000}"/>
    <cellStyle name="Normal 81 3 3 6 3" xfId="21858" xr:uid="{00000000-0005-0000-0000-000076550000}"/>
    <cellStyle name="Normal 81 3 3 8" xfId="16845" xr:uid="{00000000-0005-0000-0000-0000E1410000}"/>
    <cellStyle name="Normal 81 3 4" xfId="2107" xr:uid="{00000000-0005-0000-0000-00004B080000}"/>
    <cellStyle name="Normal 81 3 4 2" xfId="3796" xr:uid="{00000000-0005-0000-0000-0000E50E0000}"/>
    <cellStyle name="Normal 81 3 4 2 2" xfId="13869" xr:uid="{00000000-0005-0000-0000-00003E360000}"/>
    <cellStyle name="Normal 81 3 4 2 2 3" xfId="28964" xr:uid="{00000000-0005-0000-0000-000038710000}"/>
    <cellStyle name="Normal 81 3 4 2 3" xfId="8849" xr:uid="{00000000-0005-0000-0000-0000A2220000}"/>
    <cellStyle name="Normal 81 3 4 2 3 3" xfId="23947" xr:uid="{00000000-0005-0000-0000-00009F5D0000}"/>
    <cellStyle name="Normal 81 3 4 2 5" xfId="18934" xr:uid="{00000000-0005-0000-0000-00000A4A0000}"/>
    <cellStyle name="Normal 81 3 4 3" xfId="5488" xr:uid="{00000000-0005-0000-0000-000081150000}"/>
    <cellStyle name="Normal 81 3 4 3 2" xfId="15540" xr:uid="{00000000-0005-0000-0000-0000C53C0000}"/>
    <cellStyle name="Normal 81 3 4 3 2 3" xfId="30635" xr:uid="{00000000-0005-0000-0000-0000BF770000}"/>
    <cellStyle name="Normal 81 3 4 3 3" xfId="10520" xr:uid="{00000000-0005-0000-0000-000029290000}"/>
    <cellStyle name="Normal 81 3 4 3 3 3" xfId="25618" xr:uid="{00000000-0005-0000-0000-000026640000}"/>
    <cellStyle name="Normal 81 3 4 3 5" xfId="20605" xr:uid="{00000000-0005-0000-0000-000091500000}"/>
    <cellStyle name="Normal 81 3 4 4" xfId="12198" xr:uid="{00000000-0005-0000-0000-0000B72F0000}"/>
    <cellStyle name="Normal 81 3 4 4 3" xfId="27293" xr:uid="{00000000-0005-0000-0000-0000B16A0000}"/>
    <cellStyle name="Normal 81 3 4 5" xfId="7177" xr:uid="{00000000-0005-0000-0000-00001A1C0000}"/>
    <cellStyle name="Normal 81 3 4 5 3" xfId="22276" xr:uid="{00000000-0005-0000-0000-000018570000}"/>
    <cellStyle name="Normal 81 3 4 7" xfId="17263" xr:uid="{00000000-0005-0000-0000-000083430000}"/>
    <cellStyle name="Normal 81 3 5" xfId="2959" xr:uid="{00000000-0005-0000-0000-0000A00B0000}"/>
    <cellStyle name="Normal 81 3 5 2" xfId="13033" xr:uid="{00000000-0005-0000-0000-0000FA320000}"/>
    <cellStyle name="Normal 81 3 5 2 3" xfId="28128" xr:uid="{00000000-0005-0000-0000-0000F46D0000}"/>
    <cellStyle name="Normal 81 3 5 3" xfId="8013" xr:uid="{00000000-0005-0000-0000-00005E1F0000}"/>
    <cellStyle name="Normal 81 3 5 3 3" xfId="23111" xr:uid="{00000000-0005-0000-0000-00005B5A0000}"/>
    <cellStyle name="Normal 81 3 5 5" xfId="18098" xr:uid="{00000000-0005-0000-0000-0000C6460000}"/>
    <cellStyle name="Normal 81 3 6" xfId="4652" xr:uid="{00000000-0005-0000-0000-00003D120000}"/>
    <cellStyle name="Normal 81 3 6 2" xfId="14704" xr:uid="{00000000-0005-0000-0000-000081390000}"/>
    <cellStyle name="Normal 81 3 6 2 3" xfId="29799" xr:uid="{00000000-0005-0000-0000-00007B740000}"/>
    <cellStyle name="Normal 81 3 6 3" xfId="9684" xr:uid="{00000000-0005-0000-0000-0000E5250000}"/>
    <cellStyle name="Normal 81 3 6 3 3" xfId="24782" xr:uid="{00000000-0005-0000-0000-0000E2600000}"/>
    <cellStyle name="Normal 81 3 6 5" xfId="19769" xr:uid="{00000000-0005-0000-0000-00004D4D0000}"/>
    <cellStyle name="Normal 81 3 7" xfId="11362" xr:uid="{00000000-0005-0000-0000-0000732C0000}"/>
    <cellStyle name="Normal 81 3 7 3" xfId="26457" xr:uid="{00000000-0005-0000-0000-00006D670000}"/>
    <cellStyle name="Normal 81 3 8" xfId="6341" xr:uid="{00000000-0005-0000-0000-0000D6180000}"/>
    <cellStyle name="Normal 81 3 8 3" xfId="21440" xr:uid="{00000000-0005-0000-0000-0000D4530000}"/>
    <cellStyle name="Normal 81 4" xfId="1367" xr:uid="{00000000-0005-0000-0000-000067050000}"/>
    <cellStyle name="Normal 81 4 2" xfId="1790" xr:uid="{00000000-0005-0000-0000-00000E070000}"/>
    <cellStyle name="Normal 81 4 2 2" xfId="2629" xr:uid="{00000000-0005-0000-0000-0000550A0000}"/>
    <cellStyle name="Normal 81 4 2 2 2" xfId="4318" xr:uid="{00000000-0005-0000-0000-0000EF100000}"/>
    <cellStyle name="Normal 81 4 2 2 2 2" xfId="14391" xr:uid="{00000000-0005-0000-0000-000048380000}"/>
    <cellStyle name="Normal 81 4 2 2 2 2 3" xfId="29486" xr:uid="{00000000-0005-0000-0000-000042730000}"/>
    <cellStyle name="Normal 81 4 2 2 2 3" xfId="9371" xr:uid="{00000000-0005-0000-0000-0000AC240000}"/>
    <cellStyle name="Normal 81 4 2 2 2 3 3" xfId="24469" xr:uid="{00000000-0005-0000-0000-0000A95F0000}"/>
    <cellStyle name="Normal 81 4 2 2 2 5" xfId="19456" xr:uid="{00000000-0005-0000-0000-0000144C0000}"/>
    <cellStyle name="Normal 81 4 2 2 3" xfId="6010" xr:uid="{00000000-0005-0000-0000-00008B170000}"/>
    <cellStyle name="Normal 81 4 2 2 3 2" xfId="16062" xr:uid="{00000000-0005-0000-0000-0000CF3E0000}"/>
    <cellStyle name="Normal 81 4 2 2 3 2 3" xfId="31157" xr:uid="{00000000-0005-0000-0000-0000C9790000}"/>
    <cellStyle name="Normal 81 4 2 2 3 3" xfId="11042" xr:uid="{00000000-0005-0000-0000-0000332B0000}"/>
    <cellStyle name="Normal 81 4 2 2 3 3 3" xfId="26140" xr:uid="{00000000-0005-0000-0000-000030660000}"/>
    <cellStyle name="Normal 81 4 2 2 3 5" xfId="21127" xr:uid="{00000000-0005-0000-0000-00009B520000}"/>
    <cellStyle name="Normal 81 4 2 2 4" xfId="12720" xr:uid="{00000000-0005-0000-0000-0000C1310000}"/>
    <cellStyle name="Normal 81 4 2 2 4 3" xfId="27815" xr:uid="{00000000-0005-0000-0000-0000BB6C0000}"/>
    <cellStyle name="Normal 81 4 2 2 5" xfId="7699" xr:uid="{00000000-0005-0000-0000-0000241E0000}"/>
    <cellStyle name="Normal 81 4 2 2 5 3" xfId="22798" xr:uid="{00000000-0005-0000-0000-000022590000}"/>
    <cellStyle name="Normal 81 4 2 2 7" xfId="17785" xr:uid="{00000000-0005-0000-0000-00008D450000}"/>
    <cellStyle name="Normal 81 4 2 3" xfId="3481" xr:uid="{00000000-0005-0000-0000-0000AA0D0000}"/>
    <cellStyle name="Normal 81 4 2 3 2" xfId="13555" xr:uid="{00000000-0005-0000-0000-000004350000}"/>
    <cellStyle name="Normal 81 4 2 3 2 3" xfId="28650" xr:uid="{00000000-0005-0000-0000-0000FE6F0000}"/>
    <cellStyle name="Normal 81 4 2 3 3" xfId="8535" xr:uid="{00000000-0005-0000-0000-000068210000}"/>
    <cellStyle name="Normal 81 4 2 3 3 3" xfId="23633" xr:uid="{00000000-0005-0000-0000-0000655C0000}"/>
    <cellStyle name="Normal 81 4 2 3 5" xfId="18620" xr:uid="{00000000-0005-0000-0000-0000D0480000}"/>
    <cellStyle name="Normal 81 4 2 4" xfId="5174" xr:uid="{00000000-0005-0000-0000-000047140000}"/>
    <cellStyle name="Normal 81 4 2 4 2" xfId="15226" xr:uid="{00000000-0005-0000-0000-00008B3B0000}"/>
    <cellStyle name="Normal 81 4 2 4 2 3" xfId="30321" xr:uid="{00000000-0005-0000-0000-000085760000}"/>
    <cellStyle name="Normal 81 4 2 4 3" xfId="10206" xr:uid="{00000000-0005-0000-0000-0000EF270000}"/>
    <cellStyle name="Normal 81 4 2 4 3 3" xfId="25304" xr:uid="{00000000-0005-0000-0000-0000EC620000}"/>
    <cellStyle name="Normal 81 4 2 4 5" xfId="20291" xr:uid="{00000000-0005-0000-0000-0000574F0000}"/>
    <cellStyle name="Normal 81 4 2 5" xfId="11884" xr:uid="{00000000-0005-0000-0000-00007D2E0000}"/>
    <cellStyle name="Normal 81 4 2 5 3" xfId="26979" xr:uid="{00000000-0005-0000-0000-000077690000}"/>
    <cellStyle name="Normal 81 4 2 6" xfId="6863" xr:uid="{00000000-0005-0000-0000-0000E01A0000}"/>
    <cellStyle name="Normal 81 4 2 6 3" xfId="21962" xr:uid="{00000000-0005-0000-0000-0000DE550000}"/>
    <cellStyle name="Normal 81 4 2 8" xfId="16949" xr:uid="{00000000-0005-0000-0000-000049420000}"/>
    <cellStyle name="Normal 81 4 3" xfId="2211" xr:uid="{00000000-0005-0000-0000-0000B3080000}"/>
    <cellStyle name="Normal 81 4 3 2" xfId="3900" xr:uid="{00000000-0005-0000-0000-00004D0F0000}"/>
    <cellStyle name="Normal 81 4 3 2 2" xfId="13973" xr:uid="{00000000-0005-0000-0000-0000A6360000}"/>
    <cellStyle name="Normal 81 4 3 2 2 3" xfId="29068" xr:uid="{00000000-0005-0000-0000-0000A0710000}"/>
    <cellStyle name="Normal 81 4 3 2 3" xfId="8953" xr:uid="{00000000-0005-0000-0000-00000A230000}"/>
    <cellStyle name="Normal 81 4 3 2 3 3" xfId="24051" xr:uid="{00000000-0005-0000-0000-0000075E0000}"/>
    <cellStyle name="Normal 81 4 3 2 5" xfId="19038" xr:uid="{00000000-0005-0000-0000-0000724A0000}"/>
    <cellStyle name="Normal 81 4 3 3" xfId="5592" xr:uid="{00000000-0005-0000-0000-0000E9150000}"/>
    <cellStyle name="Normal 81 4 3 3 2" xfId="15644" xr:uid="{00000000-0005-0000-0000-00002D3D0000}"/>
    <cellStyle name="Normal 81 4 3 3 2 3" xfId="30739" xr:uid="{00000000-0005-0000-0000-000027780000}"/>
    <cellStyle name="Normal 81 4 3 3 3" xfId="10624" xr:uid="{00000000-0005-0000-0000-000091290000}"/>
    <cellStyle name="Normal 81 4 3 3 3 3" xfId="25722" xr:uid="{00000000-0005-0000-0000-00008E640000}"/>
    <cellStyle name="Normal 81 4 3 3 5" xfId="20709" xr:uid="{00000000-0005-0000-0000-0000F9500000}"/>
    <cellStyle name="Normal 81 4 3 4" xfId="12302" xr:uid="{00000000-0005-0000-0000-00001F300000}"/>
    <cellStyle name="Normal 81 4 3 4 3" xfId="27397" xr:uid="{00000000-0005-0000-0000-0000196B0000}"/>
    <cellStyle name="Normal 81 4 3 5" xfId="7281" xr:uid="{00000000-0005-0000-0000-0000821C0000}"/>
    <cellStyle name="Normal 81 4 3 5 3" xfId="22380" xr:uid="{00000000-0005-0000-0000-000080570000}"/>
    <cellStyle name="Normal 81 4 3 7" xfId="17367" xr:uid="{00000000-0005-0000-0000-0000EB430000}"/>
    <cellStyle name="Normal 81 4 4" xfId="3063" xr:uid="{00000000-0005-0000-0000-0000080C0000}"/>
    <cellStyle name="Normal 81 4 4 2" xfId="13137" xr:uid="{00000000-0005-0000-0000-000062330000}"/>
    <cellStyle name="Normal 81 4 4 2 3" xfId="28232" xr:uid="{00000000-0005-0000-0000-00005C6E0000}"/>
    <cellStyle name="Normal 81 4 4 3" xfId="8117" xr:uid="{00000000-0005-0000-0000-0000C61F0000}"/>
    <cellStyle name="Normal 81 4 4 3 3" xfId="23215" xr:uid="{00000000-0005-0000-0000-0000C35A0000}"/>
    <cellStyle name="Normal 81 4 4 5" xfId="18202" xr:uid="{00000000-0005-0000-0000-00002E470000}"/>
    <cellStyle name="Normal 81 4 5" xfId="4756" xr:uid="{00000000-0005-0000-0000-0000A5120000}"/>
    <cellStyle name="Normal 81 4 5 2" xfId="14808" xr:uid="{00000000-0005-0000-0000-0000E9390000}"/>
    <cellStyle name="Normal 81 4 5 2 3" xfId="29903" xr:uid="{00000000-0005-0000-0000-0000E3740000}"/>
    <cellStyle name="Normal 81 4 5 3" xfId="9788" xr:uid="{00000000-0005-0000-0000-00004D260000}"/>
    <cellStyle name="Normal 81 4 5 3 3" xfId="24886" xr:uid="{00000000-0005-0000-0000-00004A610000}"/>
    <cellStyle name="Normal 81 4 5 5" xfId="19873" xr:uid="{00000000-0005-0000-0000-0000B54D0000}"/>
    <cellStyle name="Normal 81 4 6" xfId="11466" xr:uid="{00000000-0005-0000-0000-0000DB2C0000}"/>
    <cellStyle name="Normal 81 4 6 3" xfId="26561" xr:uid="{00000000-0005-0000-0000-0000D5670000}"/>
    <cellStyle name="Normal 81 4 7" xfId="6445" xr:uid="{00000000-0005-0000-0000-00003E190000}"/>
    <cellStyle name="Normal 81 4 7 3" xfId="21544" xr:uid="{00000000-0005-0000-0000-00003C540000}"/>
    <cellStyle name="Normal 81 4 9" xfId="16531" xr:uid="{00000000-0005-0000-0000-0000A7400000}"/>
    <cellStyle name="Normal 81 5" xfId="1580" xr:uid="{00000000-0005-0000-0000-00003C060000}"/>
    <cellStyle name="Normal 81 5 2" xfId="2421" xr:uid="{00000000-0005-0000-0000-000085090000}"/>
    <cellStyle name="Normal 81 5 2 2" xfId="4110" xr:uid="{00000000-0005-0000-0000-00001F100000}"/>
    <cellStyle name="Normal 81 5 2 2 2" xfId="14183" xr:uid="{00000000-0005-0000-0000-000078370000}"/>
    <cellStyle name="Normal 81 5 2 2 2 3" xfId="29278" xr:uid="{00000000-0005-0000-0000-000072720000}"/>
    <cellStyle name="Normal 81 5 2 2 3" xfId="9163" xr:uid="{00000000-0005-0000-0000-0000DC230000}"/>
    <cellStyle name="Normal 81 5 2 2 3 3" xfId="24261" xr:uid="{00000000-0005-0000-0000-0000D95E0000}"/>
    <cellStyle name="Normal 81 5 2 2 5" xfId="19248" xr:uid="{00000000-0005-0000-0000-0000444B0000}"/>
    <cellStyle name="Normal 81 5 2 3" xfId="5802" xr:uid="{00000000-0005-0000-0000-0000BB160000}"/>
    <cellStyle name="Normal 81 5 2 3 2" xfId="15854" xr:uid="{00000000-0005-0000-0000-0000FF3D0000}"/>
    <cellStyle name="Normal 81 5 2 3 2 3" xfId="30949" xr:uid="{00000000-0005-0000-0000-0000F9780000}"/>
    <cellStyle name="Normal 81 5 2 3 3" xfId="10834" xr:uid="{00000000-0005-0000-0000-0000632A0000}"/>
    <cellStyle name="Normal 81 5 2 3 3 3" xfId="25932" xr:uid="{00000000-0005-0000-0000-000060650000}"/>
    <cellStyle name="Normal 81 5 2 3 5" xfId="20919" xr:uid="{00000000-0005-0000-0000-0000CB510000}"/>
    <cellStyle name="Normal 81 5 2 4" xfId="12512" xr:uid="{00000000-0005-0000-0000-0000F1300000}"/>
    <cellStyle name="Normal 81 5 2 4 3" xfId="27607" xr:uid="{00000000-0005-0000-0000-0000EB6B0000}"/>
    <cellStyle name="Normal 81 5 2 5" xfId="7491" xr:uid="{00000000-0005-0000-0000-0000541D0000}"/>
    <cellStyle name="Normal 81 5 2 5 3" xfId="22590" xr:uid="{00000000-0005-0000-0000-000052580000}"/>
    <cellStyle name="Normal 81 5 2 7" xfId="17577" xr:uid="{00000000-0005-0000-0000-0000BD440000}"/>
    <cellStyle name="Normal 81 5 3" xfId="3273" xr:uid="{00000000-0005-0000-0000-0000DA0C0000}"/>
    <cellStyle name="Normal 81 5 3 2" xfId="13347" xr:uid="{00000000-0005-0000-0000-000034340000}"/>
    <cellStyle name="Normal 81 5 3 2 3" xfId="28442" xr:uid="{00000000-0005-0000-0000-00002E6F0000}"/>
    <cellStyle name="Normal 81 5 3 3" xfId="8327" xr:uid="{00000000-0005-0000-0000-000098200000}"/>
    <cellStyle name="Normal 81 5 3 3 3" xfId="23425" xr:uid="{00000000-0005-0000-0000-0000955B0000}"/>
    <cellStyle name="Normal 81 5 3 5" xfId="18412" xr:uid="{00000000-0005-0000-0000-000000480000}"/>
    <cellStyle name="Normal 81 5 4" xfId="4966" xr:uid="{00000000-0005-0000-0000-000077130000}"/>
    <cellStyle name="Normal 81 5 4 2" xfId="15018" xr:uid="{00000000-0005-0000-0000-0000BB3A0000}"/>
    <cellStyle name="Normal 81 5 4 2 3" xfId="30113" xr:uid="{00000000-0005-0000-0000-0000B5750000}"/>
    <cellStyle name="Normal 81 5 4 3" xfId="9998" xr:uid="{00000000-0005-0000-0000-00001F270000}"/>
    <cellStyle name="Normal 81 5 4 3 3" xfId="25096" xr:uid="{00000000-0005-0000-0000-00001C620000}"/>
    <cellStyle name="Normal 81 5 4 5" xfId="20083" xr:uid="{00000000-0005-0000-0000-0000874E0000}"/>
    <cellStyle name="Normal 81 5 5" xfId="11676" xr:uid="{00000000-0005-0000-0000-0000AD2D0000}"/>
    <cellStyle name="Normal 81 5 5 3" xfId="26771" xr:uid="{00000000-0005-0000-0000-0000A7680000}"/>
    <cellStyle name="Normal 81 5 6" xfId="6655" xr:uid="{00000000-0005-0000-0000-0000101A0000}"/>
    <cellStyle name="Normal 81 5 6 3" xfId="21754" xr:uid="{00000000-0005-0000-0000-00000E550000}"/>
    <cellStyle name="Normal 81 5 8" xfId="16741" xr:uid="{00000000-0005-0000-0000-000079410000}"/>
    <cellStyle name="Normal 81 6" xfId="2001" xr:uid="{00000000-0005-0000-0000-0000E1070000}"/>
    <cellStyle name="Normal 81 6 2" xfId="3692" xr:uid="{00000000-0005-0000-0000-00007D0E0000}"/>
    <cellStyle name="Normal 81 6 2 2" xfId="13765" xr:uid="{00000000-0005-0000-0000-0000D6350000}"/>
    <cellStyle name="Normal 81 6 2 2 3" xfId="28860" xr:uid="{00000000-0005-0000-0000-0000D0700000}"/>
    <cellStyle name="Normal 81 6 2 3" xfId="8745" xr:uid="{00000000-0005-0000-0000-00003A220000}"/>
    <cellStyle name="Normal 81 6 2 3 3" xfId="23843" xr:uid="{00000000-0005-0000-0000-0000375D0000}"/>
    <cellStyle name="Normal 81 6 2 5" xfId="18830" xr:uid="{00000000-0005-0000-0000-0000A2490000}"/>
    <cellStyle name="Normal 81 6 3" xfId="5384" xr:uid="{00000000-0005-0000-0000-000019150000}"/>
    <cellStyle name="Normal 81 6 3 2" xfId="15436" xr:uid="{00000000-0005-0000-0000-00005D3C0000}"/>
    <cellStyle name="Normal 81 6 3 2 3" xfId="30531" xr:uid="{00000000-0005-0000-0000-000057770000}"/>
    <cellStyle name="Normal 81 6 3 3" xfId="10416" xr:uid="{00000000-0005-0000-0000-0000C1280000}"/>
    <cellStyle name="Normal 81 6 3 3 3" xfId="25514" xr:uid="{00000000-0005-0000-0000-0000BE630000}"/>
    <cellStyle name="Normal 81 6 3 5" xfId="20501" xr:uid="{00000000-0005-0000-0000-000029500000}"/>
    <cellStyle name="Normal 81 6 4" xfId="12094" xr:uid="{00000000-0005-0000-0000-00004F2F0000}"/>
    <cellStyle name="Normal 81 6 4 3" xfId="27189" xr:uid="{00000000-0005-0000-0000-0000496A0000}"/>
    <cellStyle name="Normal 81 6 5" xfId="7073" xr:uid="{00000000-0005-0000-0000-0000B21B0000}"/>
    <cellStyle name="Normal 81 6 5 3" xfId="22172" xr:uid="{00000000-0005-0000-0000-0000B0560000}"/>
    <cellStyle name="Normal 81 6 7" xfId="17159" xr:uid="{00000000-0005-0000-0000-00001B430000}"/>
    <cellStyle name="Normal 81 7" xfId="2853" xr:uid="{00000000-0005-0000-0000-0000360B0000}"/>
    <cellStyle name="Normal 81 7 2" xfId="12929" xr:uid="{00000000-0005-0000-0000-000092320000}"/>
    <cellStyle name="Normal 81 7 2 3" xfId="28024" xr:uid="{00000000-0005-0000-0000-00008C6D0000}"/>
    <cellStyle name="Normal 81 7 3" xfId="7909" xr:uid="{00000000-0005-0000-0000-0000F61E0000}"/>
    <cellStyle name="Normal 81 7 3 3" xfId="23007" xr:uid="{00000000-0005-0000-0000-0000F3590000}"/>
    <cellStyle name="Normal 81 7 5" xfId="17994" xr:uid="{00000000-0005-0000-0000-00005E460000}"/>
    <cellStyle name="Normal 81 8" xfId="4546" xr:uid="{00000000-0005-0000-0000-0000D3110000}"/>
    <cellStyle name="Normal 81 8 2" xfId="14600" xr:uid="{00000000-0005-0000-0000-000019390000}"/>
    <cellStyle name="Normal 81 8 2 3" xfId="29695" xr:uid="{00000000-0005-0000-0000-000013740000}"/>
    <cellStyle name="Normal 81 8 3" xfId="9580" xr:uid="{00000000-0005-0000-0000-00007D250000}"/>
    <cellStyle name="Normal 81 8 3 3" xfId="24678" xr:uid="{00000000-0005-0000-0000-00007A600000}"/>
    <cellStyle name="Normal 81 8 5" xfId="19665" xr:uid="{00000000-0005-0000-0000-0000E54C0000}"/>
    <cellStyle name="Normal 81 9" xfId="11256" xr:uid="{00000000-0005-0000-0000-0000092C0000}"/>
    <cellStyle name="Normal 81 9 3" xfId="26353" xr:uid="{00000000-0005-0000-0000-000005670000}"/>
    <cellStyle name="Normal 82" xfId="1147" xr:uid="{00000000-0005-0000-0000-00008B040000}"/>
    <cellStyle name="Normal 83" xfId="1154" xr:uid="{00000000-0005-0000-0000-000092040000}"/>
    <cellStyle name="Normal 84" xfId="1202" xr:uid="{00000000-0005-0000-0000-0000C2040000}"/>
    <cellStyle name="Normal 85" xfId="1201" xr:uid="{00000000-0005-0000-0000-0000C1040000}"/>
    <cellStyle name="Normal 86" xfId="1309" xr:uid="{00000000-0005-0000-0000-00002D050000}"/>
    <cellStyle name="Normal 87" xfId="1311" xr:uid="{00000000-0005-0000-0000-00002F050000}"/>
    <cellStyle name="Normal 88" xfId="1310" xr:uid="{00000000-0005-0000-0000-00002E050000}"/>
    <cellStyle name="Normal 89" xfId="1527" xr:uid="{00000000-0005-0000-0000-000007060000}"/>
    <cellStyle name="Normal 9" xfId="174" xr:uid="{00000000-0005-0000-0000-0000B4000000}"/>
    <cellStyle name="Normal 9 2" xfId="904" xr:uid="{00000000-0005-0000-0000-000097030000}"/>
    <cellStyle name="Normal 9 2 2" xfId="31378" xr:uid="{75277E3D-4A76-4680-A1BB-9D4141D1628C}"/>
    <cellStyle name="Normal 9 3" xfId="905" xr:uid="{00000000-0005-0000-0000-000098030000}"/>
    <cellStyle name="Normal 9 3 2" xfId="31383" xr:uid="{AE62C5B8-5F99-48CB-A938-D99881487E5E}"/>
    <cellStyle name="Normal 9 4" xfId="906" xr:uid="{00000000-0005-0000-0000-000099030000}"/>
    <cellStyle name="Normal 9 5" xfId="31376" xr:uid="{5945479E-807D-4FBF-9CE1-C73F0AE954E3}"/>
    <cellStyle name="Normal 90" xfId="1526" xr:uid="{00000000-0005-0000-0000-000006060000}"/>
    <cellStyle name="Normal 90 2" xfId="2368" xr:uid="{00000000-0005-0000-0000-000050090000}"/>
    <cellStyle name="Normal 90 2 2" xfId="4057" xr:uid="{00000000-0005-0000-0000-0000EA0F0000}"/>
    <cellStyle name="Normal 90 2 2 2" xfId="14130" xr:uid="{00000000-0005-0000-0000-000043370000}"/>
    <cellStyle name="Normal 90 2 2 2 3" xfId="29225" xr:uid="{00000000-0005-0000-0000-00003D720000}"/>
    <cellStyle name="Normal 90 2 2 3" xfId="9110" xr:uid="{00000000-0005-0000-0000-0000A7230000}"/>
    <cellStyle name="Normal 90 2 2 3 3" xfId="24208" xr:uid="{00000000-0005-0000-0000-0000A45E0000}"/>
    <cellStyle name="Normal 90 2 2 5" xfId="19195" xr:uid="{00000000-0005-0000-0000-00000F4B0000}"/>
    <cellStyle name="Normal 90 2 3" xfId="5749" xr:uid="{00000000-0005-0000-0000-000086160000}"/>
    <cellStyle name="Normal 90 2 3 2" xfId="15801" xr:uid="{00000000-0005-0000-0000-0000CA3D0000}"/>
    <cellStyle name="Normal 90 2 3 2 3" xfId="30896" xr:uid="{00000000-0005-0000-0000-0000C4780000}"/>
    <cellStyle name="Normal 90 2 3 3" xfId="10781" xr:uid="{00000000-0005-0000-0000-00002E2A0000}"/>
    <cellStyle name="Normal 90 2 3 3 3" xfId="25879" xr:uid="{00000000-0005-0000-0000-00002B650000}"/>
    <cellStyle name="Normal 90 2 3 5" xfId="20866" xr:uid="{00000000-0005-0000-0000-000096510000}"/>
    <cellStyle name="Normal 90 2 4" xfId="12459" xr:uid="{00000000-0005-0000-0000-0000BC300000}"/>
    <cellStyle name="Normal 90 2 4 3" xfId="27554" xr:uid="{00000000-0005-0000-0000-0000B66B0000}"/>
    <cellStyle name="Normal 90 2 5" xfId="7438" xr:uid="{00000000-0005-0000-0000-00001F1D0000}"/>
    <cellStyle name="Normal 90 2 5 3" xfId="22537" xr:uid="{00000000-0005-0000-0000-00001D580000}"/>
    <cellStyle name="Normal 90 2 7" xfId="17524" xr:uid="{00000000-0005-0000-0000-000088440000}"/>
    <cellStyle name="Normal 90 3" xfId="3220" xr:uid="{00000000-0005-0000-0000-0000A50C0000}"/>
    <cellStyle name="Normal 90 3 2" xfId="13294" xr:uid="{00000000-0005-0000-0000-0000FF330000}"/>
    <cellStyle name="Normal 90 3 2 3" xfId="28389" xr:uid="{00000000-0005-0000-0000-0000F96E0000}"/>
    <cellStyle name="Normal 90 3 3" xfId="8274" xr:uid="{00000000-0005-0000-0000-000063200000}"/>
    <cellStyle name="Normal 90 3 3 3" xfId="23372" xr:uid="{00000000-0005-0000-0000-0000605B0000}"/>
    <cellStyle name="Normal 90 3 5" xfId="18359" xr:uid="{00000000-0005-0000-0000-0000CB470000}"/>
    <cellStyle name="Normal 90 4" xfId="4913" xr:uid="{00000000-0005-0000-0000-000042130000}"/>
    <cellStyle name="Normal 90 4 2" xfId="14965" xr:uid="{00000000-0005-0000-0000-0000863A0000}"/>
    <cellStyle name="Normal 90 4 2 3" xfId="30060" xr:uid="{00000000-0005-0000-0000-000080750000}"/>
    <cellStyle name="Normal 90 4 3" xfId="9945" xr:uid="{00000000-0005-0000-0000-0000EA260000}"/>
    <cellStyle name="Normal 90 4 3 3" xfId="25043" xr:uid="{00000000-0005-0000-0000-0000E7610000}"/>
    <cellStyle name="Normal 90 4 5" xfId="20030" xr:uid="{00000000-0005-0000-0000-0000524E0000}"/>
    <cellStyle name="Normal 90 5" xfId="11623" xr:uid="{00000000-0005-0000-0000-0000782D0000}"/>
    <cellStyle name="Normal 90 5 3" xfId="26718" xr:uid="{00000000-0005-0000-0000-000072680000}"/>
    <cellStyle name="Normal 90 6" xfId="6602" xr:uid="{00000000-0005-0000-0000-0000DB190000}"/>
    <cellStyle name="Normal 90 6 3" xfId="21701" xr:uid="{00000000-0005-0000-0000-0000D9540000}"/>
    <cellStyle name="Normal 90 8" xfId="16688" xr:uid="{00000000-0005-0000-0000-000044410000}"/>
    <cellStyle name="Normal 91" xfId="1529" xr:uid="{00000000-0005-0000-0000-000009060000}"/>
    <cellStyle name="Normal 91 2" xfId="2370" xr:uid="{00000000-0005-0000-0000-000052090000}"/>
    <cellStyle name="Normal 91 2 2" xfId="4059" xr:uid="{00000000-0005-0000-0000-0000EC0F0000}"/>
    <cellStyle name="Normal 91 2 2 2" xfId="14132" xr:uid="{00000000-0005-0000-0000-000045370000}"/>
    <cellStyle name="Normal 91 2 2 2 3" xfId="29227" xr:uid="{00000000-0005-0000-0000-00003F720000}"/>
    <cellStyle name="Normal 91 2 2 3" xfId="9112" xr:uid="{00000000-0005-0000-0000-0000A9230000}"/>
    <cellStyle name="Normal 91 2 2 3 3" xfId="24210" xr:uid="{00000000-0005-0000-0000-0000A65E0000}"/>
    <cellStyle name="Normal 91 2 2 5" xfId="19197" xr:uid="{00000000-0005-0000-0000-0000114B0000}"/>
    <cellStyle name="Normal 91 2 3" xfId="5751" xr:uid="{00000000-0005-0000-0000-000088160000}"/>
    <cellStyle name="Normal 91 2 3 2" xfId="15803" xr:uid="{00000000-0005-0000-0000-0000CC3D0000}"/>
    <cellStyle name="Normal 91 2 3 2 3" xfId="30898" xr:uid="{00000000-0005-0000-0000-0000C6780000}"/>
    <cellStyle name="Normal 91 2 3 3" xfId="10783" xr:uid="{00000000-0005-0000-0000-0000302A0000}"/>
    <cellStyle name="Normal 91 2 3 3 3" xfId="25881" xr:uid="{00000000-0005-0000-0000-00002D650000}"/>
    <cellStyle name="Normal 91 2 3 5" xfId="20868" xr:uid="{00000000-0005-0000-0000-000098510000}"/>
    <cellStyle name="Normal 91 2 4" xfId="12461" xr:uid="{00000000-0005-0000-0000-0000BE300000}"/>
    <cellStyle name="Normal 91 2 4 3" xfId="27556" xr:uid="{00000000-0005-0000-0000-0000B86B0000}"/>
    <cellStyle name="Normal 91 2 5" xfId="7440" xr:uid="{00000000-0005-0000-0000-0000211D0000}"/>
    <cellStyle name="Normal 91 2 5 3" xfId="22539" xr:uid="{00000000-0005-0000-0000-00001F580000}"/>
    <cellStyle name="Normal 91 2 7" xfId="17526" xr:uid="{00000000-0005-0000-0000-00008A440000}"/>
    <cellStyle name="Normal 91 3" xfId="3222" xr:uid="{00000000-0005-0000-0000-0000A70C0000}"/>
    <cellStyle name="Normal 91 3 2" xfId="13296" xr:uid="{00000000-0005-0000-0000-000001340000}"/>
    <cellStyle name="Normal 91 3 2 3" xfId="28391" xr:uid="{00000000-0005-0000-0000-0000FB6E0000}"/>
    <cellStyle name="Normal 91 3 3" xfId="8276" xr:uid="{00000000-0005-0000-0000-000065200000}"/>
    <cellStyle name="Normal 91 3 3 3" xfId="23374" xr:uid="{00000000-0005-0000-0000-0000625B0000}"/>
    <cellStyle name="Normal 91 3 5" xfId="18361" xr:uid="{00000000-0005-0000-0000-0000CD470000}"/>
    <cellStyle name="Normal 91 4" xfId="4915" xr:uid="{00000000-0005-0000-0000-000044130000}"/>
    <cellStyle name="Normal 91 4 2" xfId="14967" xr:uid="{00000000-0005-0000-0000-0000883A0000}"/>
    <cellStyle name="Normal 91 4 2 3" xfId="30062" xr:uid="{00000000-0005-0000-0000-000082750000}"/>
    <cellStyle name="Normal 91 4 3" xfId="9947" xr:uid="{00000000-0005-0000-0000-0000EC260000}"/>
    <cellStyle name="Normal 91 4 3 3" xfId="25045" xr:uid="{00000000-0005-0000-0000-0000E9610000}"/>
    <cellStyle name="Normal 91 4 5" xfId="20032" xr:uid="{00000000-0005-0000-0000-0000544E0000}"/>
    <cellStyle name="Normal 91 5" xfId="11625" xr:uid="{00000000-0005-0000-0000-00007A2D0000}"/>
    <cellStyle name="Normal 91 5 3" xfId="26720" xr:uid="{00000000-0005-0000-0000-000074680000}"/>
    <cellStyle name="Normal 91 6" xfId="6604" xr:uid="{00000000-0005-0000-0000-0000DD190000}"/>
    <cellStyle name="Normal 91 6 3" xfId="21703" xr:uid="{00000000-0005-0000-0000-0000DB540000}"/>
    <cellStyle name="Normal 91 8" xfId="16690" xr:uid="{00000000-0005-0000-0000-000046410000}"/>
    <cellStyle name="Normal 92" xfId="1948" xr:uid="{00000000-0005-0000-0000-0000AC070000}"/>
    <cellStyle name="Normal 92 2" xfId="3639" xr:uid="{00000000-0005-0000-0000-0000480E0000}"/>
    <cellStyle name="Normal 93" xfId="2786" xr:uid="{00000000-0005-0000-0000-0000F20A0000}"/>
    <cellStyle name="Normal 93 2" xfId="4475" xr:uid="{00000000-0005-0000-0000-00008C110000}"/>
    <cellStyle name="Normal 94" xfId="2791" xr:uid="{00000000-0005-0000-0000-0000F70A0000}"/>
    <cellStyle name="Normal 95" xfId="1947" xr:uid="{00000000-0005-0000-0000-0000AB070000}"/>
    <cellStyle name="Normal 95 2" xfId="3638" xr:uid="{00000000-0005-0000-0000-0000470E0000}"/>
    <cellStyle name="Normal 95 2 2" xfId="13712" xr:uid="{00000000-0005-0000-0000-0000A1350000}"/>
    <cellStyle name="Normal 95 2 2 3" xfId="28807" xr:uid="{00000000-0005-0000-0000-00009B700000}"/>
    <cellStyle name="Normal 95 2 3" xfId="8692" xr:uid="{00000000-0005-0000-0000-000005220000}"/>
    <cellStyle name="Normal 95 2 3 3" xfId="23790" xr:uid="{00000000-0005-0000-0000-0000025D0000}"/>
    <cellStyle name="Normal 95 2 5" xfId="18777" xr:uid="{00000000-0005-0000-0000-00006D490000}"/>
    <cellStyle name="Normal 95 3" xfId="5331" xr:uid="{00000000-0005-0000-0000-0000E4140000}"/>
    <cellStyle name="Normal 95 3 2" xfId="15383" xr:uid="{00000000-0005-0000-0000-0000283C0000}"/>
    <cellStyle name="Normal 95 3 2 3" xfId="30478" xr:uid="{00000000-0005-0000-0000-000022770000}"/>
    <cellStyle name="Normal 95 3 3" xfId="10363" xr:uid="{00000000-0005-0000-0000-00008C280000}"/>
    <cellStyle name="Normal 95 3 3 3" xfId="25461" xr:uid="{00000000-0005-0000-0000-000089630000}"/>
    <cellStyle name="Normal 95 3 5" xfId="20448" xr:uid="{00000000-0005-0000-0000-0000F44F0000}"/>
    <cellStyle name="Normal 95 4" xfId="12041" xr:uid="{00000000-0005-0000-0000-00001A2F0000}"/>
    <cellStyle name="Normal 95 4 3" xfId="27136" xr:uid="{00000000-0005-0000-0000-0000146A0000}"/>
    <cellStyle name="Normal 95 5" xfId="7020" xr:uid="{00000000-0005-0000-0000-00007D1B0000}"/>
    <cellStyle name="Normal 95 5 3" xfId="22119" xr:uid="{00000000-0005-0000-0000-00007B560000}"/>
    <cellStyle name="Normal 95 7" xfId="17106" xr:uid="{00000000-0005-0000-0000-0000E6420000}"/>
    <cellStyle name="Normal 96" xfId="1950" xr:uid="{00000000-0005-0000-0000-0000AE070000}"/>
    <cellStyle name="Normal 96 2" xfId="3641" xr:uid="{00000000-0005-0000-0000-00004A0E0000}"/>
    <cellStyle name="Normal 96 2 2" xfId="13714" xr:uid="{00000000-0005-0000-0000-0000A3350000}"/>
    <cellStyle name="Normal 96 2 2 3" xfId="28809" xr:uid="{00000000-0005-0000-0000-00009D700000}"/>
    <cellStyle name="Normal 96 2 3" xfId="8694" xr:uid="{00000000-0005-0000-0000-000007220000}"/>
    <cellStyle name="Normal 96 2 3 3" xfId="23792" xr:uid="{00000000-0005-0000-0000-0000045D0000}"/>
    <cellStyle name="Normal 96 2 5" xfId="18779" xr:uid="{00000000-0005-0000-0000-00006F490000}"/>
    <cellStyle name="Normal 96 3" xfId="5333" xr:uid="{00000000-0005-0000-0000-0000E6140000}"/>
    <cellStyle name="Normal 96 3 2" xfId="15385" xr:uid="{00000000-0005-0000-0000-00002A3C0000}"/>
    <cellStyle name="Normal 96 3 2 3" xfId="30480" xr:uid="{00000000-0005-0000-0000-000024770000}"/>
    <cellStyle name="Normal 96 3 3" xfId="10365" xr:uid="{00000000-0005-0000-0000-00008E280000}"/>
    <cellStyle name="Normal 96 3 3 3" xfId="25463" xr:uid="{00000000-0005-0000-0000-00008B630000}"/>
    <cellStyle name="Normal 96 3 5" xfId="20450" xr:uid="{00000000-0005-0000-0000-0000F64F0000}"/>
    <cellStyle name="Normal 96 4" xfId="12043" xr:uid="{00000000-0005-0000-0000-00001C2F0000}"/>
    <cellStyle name="Normal 96 4 3" xfId="27138" xr:uid="{00000000-0005-0000-0000-0000166A0000}"/>
    <cellStyle name="Normal 96 5" xfId="7022" xr:uid="{00000000-0005-0000-0000-00007F1B0000}"/>
    <cellStyle name="Normal 96 5 3" xfId="22121" xr:uid="{00000000-0005-0000-0000-00007D560000}"/>
    <cellStyle name="Normal 96 7" xfId="17108" xr:uid="{00000000-0005-0000-0000-0000E8420000}"/>
    <cellStyle name="Normal 97" xfId="11201" xr:uid="{00000000-0005-0000-0000-0000D22B0000}"/>
    <cellStyle name="Normal 98" xfId="16220" xr:uid="{00000000-0005-0000-0000-00006D3F0000}"/>
    <cellStyle name="Normal_New Summary Tables 2" xfId="31305" xr:uid="{277D2537-303C-43C6-A021-15BC1BA8024C}"/>
    <cellStyle name="Normal_Revised CARE Table 5C_033107 2" xfId="31307" xr:uid="{0098BB5A-A7D2-42A5-91A0-C338CC9E4117}"/>
    <cellStyle name="Normal_Sheet1" xfId="31310" xr:uid="{C497BDCB-ABED-460B-8C88-80A6F3CAE721}"/>
    <cellStyle name="Normal_Sheet2" xfId="31306" xr:uid="{29515366-ECC6-49F6-91B9-899ABD54E05D}"/>
    <cellStyle name="Note 2" xfId="175" xr:uid="{00000000-0005-0000-0000-0000B5000000}"/>
    <cellStyle name="Note 2 2" xfId="908" xr:uid="{00000000-0005-0000-0000-00009C030000}"/>
    <cellStyle name="Note 2 3" xfId="909" xr:uid="{00000000-0005-0000-0000-00009D030000}"/>
    <cellStyle name="Note 2 4" xfId="910" xr:uid="{00000000-0005-0000-0000-00009E030000}"/>
    <cellStyle name="Note 2 5" xfId="911" xr:uid="{00000000-0005-0000-0000-00009F030000}"/>
    <cellStyle name="Note 2 6" xfId="912" xr:uid="{00000000-0005-0000-0000-0000A0030000}"/>
    <cellStyle name="Note 2 7" xfId="907" xr:uid="{00000000-0005-0000-0000-00009B030000}"/>
    <cellStyle name="Note 2 8" xfId="400" xr:uid="{00000000-0005-0000-0000-00009A010000}"/>
    <cellStyle name="Output 2" xfId="176" xr:uid="{00000000-0005-0000-0000-0000B6000000}"/>
    <cellStyle name="Output 2 2" xfId="914" xr:uid="{00000000-0005-0000-0000-0000A2030000}"/>
    <cellStyle name="Output 2 3" xfId="915" xr:uid="{00000000-0005-0000-0000-0000A3030000}"/>
    <cellStyle name="Output 2 4" xfId="916" xr:uid="{00000000-0005-0000-0000-0000A4030000}"/>
    <cellStyle name="Output 2 5" xfId="917" xr:uid="{00000000-0005-0000-0000-0000A5030000}"/>
    <cellStyle name="Output 2 6" xfId="918" xr:uid="{00000000-0005-0000-0000-0000A6030000}"/>
    <cellStyle name="Output 2 7" xfId="913" xr:uid="{00000000-0005-0000-0000-0000A1030000}"/>
    <cellStyle name="Output 2 8" xfId="401" xr:uid="{00000000-0005-0000-0000-00009B010000}"/>
    <cellStyle name="Percent" xfId="1" xr:uid="{00000000-0005-0000-0000-000001000000}"/>
    <cellStyle name="Percent [2]" xfId="177" xr:uid="{00000000-0005-0000-0000-0000B7000000}"/>
    <cellStyle name="Percent [2] 10" xfId="921" xr:uid="{00000000-0005-0000-0000-0000A9030000}"/>
    <cellStyle name="Percent [2] 10 2" xfId="922" xr:uid="{00000000-0005-0000-0000-0000AA030000}"/>
    <cellStyle name="Percent [2] 11" xfId="920" xr:uid="{00000000-0005-0000-0000-0000A8030000}"/>
    <cellStyle name="Percent [2] 2" xfId="178" xr:uid="{00000000-0005-0000-0000-0000B8000000}"/>
    <cellStyle name="Percent [2] 2 2" xfId="179" xr:uid="{00000000-0005-0000-0000-0000B9000000}"/>
    <cellStyle name="Percent [2] 2 2 2" xfId="522" xr:uid="{00000000-0005-0000-0000-000016020000}"/>
    <cellStyle name="Percent [2] 2 3" xfId="521" xr:uid="{00000000-0005-0000-0000-000015020000}"/>
    <cellStyle name="Percent [2] 3" xfId="180" xr:uid="{00000000-0005-0000-0000-0000BA000000}"/>
    <cellStyle name="Percent [2] 3 2" xfId="523" xr:uid="{00000000-0005-0000-0000-000017020000}"/>
    <cellStyle name="Percent [2] 4" xfId="923" xr:uid="{00000000-0005-0000-0000-0000AB030000}"/>
    <cellStyle name="Percent [2] 5" xfId="924" xr:uid="{00000000-0005-0000-0000-0000AC030000}"/>
    <cellStyle name="Percent [2] 5 2" xfId="925" xr:uid="{00000000-0005-0000-0000-0000AD030000}"/>
    <cellStyle name="Percent [2] 5 3" xfId="926" xr:uid="{00000000-0005-0000-0000-0000AE030000}"/>
    <cellStyle name="Percent [2] 6" xfId="927" xr:uid="{00000000-0005-0000-0000-0000AF030000}"/>
    <cellStyle name="Percent [2] 6 2" xfId="928" xr:uid="{00000000-0005-0000-0000-0000B0030000}"/>
    <cellStyle name="Percent [2] 7" xfId="929" xr:uid="{00000000-0005-0000-0000-0000B1030000}"/>
    <cellStyle name="Percent [2] 7 2" xfId="930" xr:uid="{00000000-0005-0000-0000-0000B2030000}"/>
    <cellStyle name="Percent [2] 8" xfId="931" xr:uid="{00000000-0005-0000-0000-0000B3030000}"/>
    <cellStyle name="Percent [2] 9" xfId="932" xr:uid="{00000000-0005-0000-0000-0000B4030000}"/>
    <cellStyle name="Percent [2] 9 2" xfId="933" xr:uid="{00000000-0005-0000-0000-0000B5030000}"/>
    <cellStyle name="Percent 10 2" xfId="181" xr:uid="{00000000-0005-0000-0000-0000BC000000}"/>
    <cellStyle name="Percent 100" xfId="16249" xr:uid="{00000000-0005-0000-0000-00008C3F0000}"/>
    <cellStyle name="Percent 101" xfId="16235" xr:uid="{00000000-0005-0000-0000-00007C3F0000}"/>
    <cellStyle name="Percent 102" xfId="16240" xr:uid="{00000000-0005-0000-0000-0000813F0000}"/>
    <cellStyle name="Percent 103" xfId="16233" xr:uid="{00000000-0005-0000-0000-00007A3F0000}"/>
    <cellStyle name="Percent 104" xfId="16250" xr:uid="{00000000-0005-0000-0000-00008E3F0000}"/>
    <cellStyle name="Percent 105" xfId="16263" xr:uid="{00000000-0005-0000-0000-00009B3F0000}"/>
    <cellStyle name="Percent 106" xfId="16231" xr:uid="{00000000-0005-0000-0000-0000783F0000}"/>
    <cellStyle name="Percent 107" xfId="16239" xr:uid="{00000000-0005-0000-0000-0000803F0000}"/>
    <cellStyle name="Percent 108" xfId="16260" xr:uid="{00000000-0005-0000-0000-0000983F0000}"/>
    <cellStyle name="Percent 109" xfId="6181" xr:uid="{00000000-0005-0000-0000-000036180000}"/>
    <cellStyle name="Percent 11" xfId="182" xr:uid="{00000000-0005-0000-0000-0000BD000000}"/>
    <cellStyle name="Percent 110" xfId="16267" xr:uid="{00000000-0005-0000-0000-00009F3F0000}"/>
    <cellStyle name="Percent 111" xfId="31293" xr:uid="{1960B954-A80B-4AF1-9222-F93E9B72FD2E}"/>
    <cellStyle name="Percent 112" xfId="31295" xr:uid="{5D71AAED-7D07-474D-B379-6BDCBDE6A1BE}"/>
    <cellStyle name="Percent 113" xfId="31297" xr:uid="{1E73FDE6-12F3-4DF6-9C75-2140375A9FA5}"/>
    <cellStyle name="Percent 114" xfId="31300" xr:uid="{565E76C7-9D42-4D73-8001-1EFB62395B5B}"/>
    <cellStyle name="Percent 115" xfId="31302" xr:uid="{DA9A306E-B6BE-4BCF-B101-38673C871864}"/>
    <cellStyle name="Percent 116" xfId="31333" xr:uid="{497F42BD-F889-4E31-B4B8-36999C1169B2}"/>
    <cellStyle name="Percent 117" xfId="16323" xr:uid="{00000000-0005-0000-0000-0000D73F0000}"/>
    <cellStyle name="Percent 118" xfId="31342" xr:uid="{302125DF-3846-49F7-9D32-8AB8DE2106D4}"/>
    <cellStyle name="Percent 12" xfId="183" xr:uid="{00000000-0005-0000-0000-0000BE000000}"/>
    <cellStyle name="Percent 13" xfId="184" xr:uid="{00000000-0005-0000-0000-0000BF000000}"/>
    <cellStyle name="Percent 14" xfId="185" xr:uid="{00000000-0005-0000-0000-0000C0000000}"/>
    <cellStyle name="Percent 15" xfId="186" xr:uid="{00000000-0005-0000-0000-0000C1000000}"/>
    <cellStyle name="Percent 16" xfId="187" xr:uid="{00000000-0005-0000-0000-0000C2000000}"/>
    <cellStyle name="Percent 17" xfId="934" xr:uid="{00000000-0005-0000-0000-0000B6030000}"/>
    <cellStyle name="Percent 18" xfId="935" xr:uid="{00000000-0005-0000-0000-0000B7030000}"/>
    <cellStyle name="Percent 19" xfId="936" xr:uid="{00000000-0005-0000-0000-0000B8030000}"/>
    <cellStyle name="Percent 19 2" xfId="937" xr:uid="{00000000-0005-0000-0000-0000B9030000}"/>
    <cellStyle name="Percent 19 3" xfId="938" xr:uid="{00000000-0005-0000-0000-0000BA030000}"/>
    <cellStyle name="Percent 2" xfId="188" xr:uid="{00000000-0005-0000-0000-0000C3000000}"/>
    <cellStyle name="Percent 2 2" xfId="189" xr:uid="{00000000-0005-0000-0000-0000C4000000}"/>
    <cellStyle name="Percent 2 2 2" xfId="525" xr:uid="{00000000-0005-0000-0000-000019020000}"/>
    <cellStyle name="Percent 2 3" xfId="524" xr:uid="{00000000-0005-0000-0000-000018020000}"/>
    <cellStyle name="Percent 20" xfId="939" xr:uid="{00000000-0005-0000-0000-0000BB030000}"/>
    <cellStyle name="Percent 21" xfId="940" xr:uid="{00000000-0005-0000-0000-0000BC030000}"/>
    <cellStyle name="Percent 22" xfId="941" xr:uid="{00000000-0005-0000-0000-0000BD030000}"/>
    <cellStyle name="Percent 23" xfId="942" xr:uid="{00000000-0005-0000-0000-0000BE030000}"/>
    <cellStyle name="Percent 24" xfId="943" xr:uid="{00000000-0005-0000-0000-0000BF030000}"/>
    <cellStyle name="Percent 25" xfId="944" xr:uid="{00000000-0005-0000-0000-0000C0030000}"/>
    <cellStyle name="Percent 26" xfId="945" xr:uid="{00000000-0005-0000-0000-0000C1030000}"/>
    <cellStyle name="Percent 27" xfId="946" xr:uid="{00000000-0005-0000-0000-0000C2030000}"/>
    <cellStyle name="Percent 28" xfId="947" xr:uid="{00000000-0005-0000-0000-0000C3030000}"/>
    <cellStyle name="Percent 28 2" xfId="948" xr:uid="{00000000-0005-0000-0000-0000C4030000}"/>
    <cellStyle name="Percent 29" xfId="949" xr:uid="{00000000-0005-0000-0000-0000C5030000}"/>
    <cellStyle name="Percent 3 2" xfId="190" xr:uid="{00000000-0005-0000-0000-0000C6000000}"/>
    <cellStyle name="Percent 3 3" xfId="526" xr:uid="{00000000-0005-0000-0000-00001A020000}"/>
    <cellStyle name="Percent 30" xfId="950" xr:uid="{00000000-0005-0000-0000-0000C6030000}"/>
    <cellStyle name="Percent 31" xfId="951" xr:uid="{00000000-0005-0000-0000-0000C7030000}"/>
    <cellStyle name="Percent 32" xfId="952" xr:uid="{00000000-0005-0000-0000-0000C8030000}"/>
    <cellStyle name="Percent 33" xfId="953" xr:uid="{00000000-0005-0000-0000-0000C9030000}"/>
    <cellStyle name="Percent 34" xfId="954" xr:uid="{00000000-0005-0000-0000-0000CA030000}"/>
    <cellStyle name="Percent 35" xfId="955" xr:uid="{00000000-0005-0000-0000-0000CB030000}"/>
    <cellStyle name="Percent 36" xfId="956" xr:uid="{00000000-0005-0000-0000-0000CC030000}"/>
    <cellStyle name="Percent 37" xfId="957" xr:uid="{00000000-0005-0000-0000-0000CD030000}"/>
    <cellStyle name="Percent 38" xfId="958" xr:uid="{00000000-0005-0000-0000-0000CE030000}"/>
    <cellStyle name="Percent 38 2" xfId="959" xr:uid="{00000000-0005-0000-0000-0000CF030000}"/>
    <cellStyle name="Percent 39" xfId="960" xr:uid="{00000000-0005-0000-0000-0000D0030000}"/>
    <cellStyle name="Percent 39 2" xfId="961" xr:uid="{00000000-0005-0000-0000-0000D1030000}"/>
    <cellStyle name="Percent 4" xfId="191" xr:uid="{00000000-0005-0000-0000-0000C7000000}"/>
    <cellStyle name="Percent 4 2" xfId="425" xr:uid="{00000000-0005-0000-0000-0000B3010000}"/>
    <cellStyle name="Percent 4 2 2" xfId="528" xr:uid="{00000000-0005-0000-0000-00001D020000}"/>
    <cellStyle name="Percent 4 3" xfId="527" xr:uid="{00000000-0005-0000-0000-00001C020000}"/>
    <cellStyle name="Percent 40" xfId="962" xr:uid="{00000000-0005-0000-0000-0000D2030000}"/>
    <cellStyle name="Percent 40 2" xfId="963" xr:uid="{00000000-0005-0000-0000-0000D3030000}"/>
    <cellStyle name="Percent 41" xfId="964" xr:uid="{00000000-0005-0000-0000-0000D4030000}"/>
    <cellStyle name="Percent 41 2" xfId="965" xr:uid="{00000000-0005-0000-0000-0000D5030000}"/>
    <cellStyle name="Percent 42" xfId="966" xr:uid="{00000000-0005-0000-0000-0000D6030000}"/>
    <cellStyle name="Percent 42 2" xfId="967" xr:uid="{00000000-0005-0000-0000-0000D7030000}"/>
    <cellStyle name="Percent 43" xfId="968" xr:uid="{00000000-0005-0000-0000-0000D8030000}"/>
    <cellStyle name="Percent 43 2" xfId="969" xr:uid="{00000000-0005-0000-0000-0000D9030000}"/>
    <cellStyle name="Percent 44" xfId="970" xr:uid="{00000000-0005-0000-0000-0000DA030000}"/>
    <cellStyle name="Percent 44 2" xfId="971" xr:uid="{00000000-0005-0000-0000-0000DB030000}"/>
    <cellStyle name="Percent 45" xfId="972" xr:uid="{00000000-0005-0000-0000-0000DC030000}"/>
    <cellStyle name="Percent 45 2" xfId="973" xr:uid="{00000000-0005-0000-0000-0000DD030000}"/>
    <cellStyle name="Percent 46" xfId="974" xr:uid="{00000000-0005-0000-0000-0000DE030000}"/>
    <cellStyle name="Percent 47" xfId="975" xr:uid="{00000000-0005-0000-0000-0000DF030000}"/>
    <cellStyle name="Percent 48" xfId="976" xr:uid="{00000000-0005-0000-0000-0000E0030000}"/>
    <cellStyle name="Percent 49" xfId="977" xr:uid="{00000000-0005-0000-0000-0000E1030000}"/>
    <cellStyle name="Percent 49 2" xfId="978" xr:uid="{00000000-0005-0000-0000-0000E2030000}"/>
    <cellStyle name="Percent 5" xfId="192" xr:uid="{00000000-0005-0000-0000-0000C8000000}"/>
    <cellStyle name="Percent 5 2" xfId="529" xr:uid="{00000000-0005-0000-0000-00001E020000}"/>
    <cellStyle name="Percent 50" xfId="979" xr:uid="{00000000-0005-0000-0000-0000E3030000}"/>
    <cellStyle name="Percent 51" xfId="980" xr:uid="{00000000-0005-0000-0000-0000E4030000}"/>
    <cellStyle name="Percent 52" xfId="981" xr:uid="{00000000-0005-0000-0000-0000E5030000}"/>
    <cellStyle name="Percent 53" xfId="982" xr:uid="{00000000-0005-0000-0000-0000E6030000}"/>
    <cellStyle name="Percent 53 2" xfId="983" xr:uid="{00000000-0005-0000-0000-0000E7030000}"/>
    <cellStyle name="Percent 54" xfId="984" xr:uid="{00000000-0005-0000-0000-0000E8030000}"/>
    <cellStyle name="Percent 54 2" xfId="985" xr:uid="{00000000-0005-0000-0000-0000E9030000}"/>
    <cellStyle name="Percent 55" xfId="986" xr:uid="{00000000-0005-0000-0000-0000EA030000}"/>
    <cellStyle name="Percent 55 2" xfId="987" xr:uid="{00000000-0005-0000-0000-0000EB030000}"/>
    <cellStyle name="Percent 56" xfId="988" xr:uid="{00000000-0005-0000-0000-0000EC030000}"/>
    <cellStyle name="Percent 56 2" xfId="989" xr:uid="{00000000-0005-0000-0000-0000ED030000}"/>
    <cellStyle name="Percent 57" xfId="990" xr:uid="{00000000-0005-0000-0000-0000EE030000}"/>
    <cellStyle name="Percent 58" xfId="991" xr:uid="{00000000-0005-0000-0000-0000EF030000}"/>
    <cellStyle name="Percent 59" xfId="992" xr:uid="{00000000-0005-0000-0000-0000F0030000}"/>
    <cellStyle name="Percent 6" xfId="193" xr:uid="{00000000-0005-0000-0000-0000C9000000}"/>
    <cellStyle name="Percent 60" xfId="993" xr:uid="{00000000-0005-0000-0000-0000F1030000}"/>
    <cellStyle name="Percent 61" xfId="919" xr:uid="{00000000-0005-0000-0000-0000A7030000}"/>
    <cellStyle name="Percent 62" xfId="1256" xr:uid="{00000000-0005-0000-0000-0000F8040000}"/>
    <cellStyle name="Percent 63" xfId="1313" xr:uid="{00000000-0005-0000-0000-000031050000}"/>
    <cellStyle name="Percent 64" xfId="1315" xr:uid="{00000000-0005-0000-0000-000033050000}"/>
    <cellStyle name="Percent 65" xfId="1369" xr:uid="{00000000-0005-0000-0000-000069050000}"/>
    <cellStyle name="Percent 66" xfId="1582" xr:uid="{00000000-0005-0000-0000-00003E060000}"/>
    <cellStyle name="Percent 67" xfId="2003" xr:uid="{00000000-0005-0000-0000-0000E3070000}"/>
    <cellStyle name="Percent 68" xfId="2793" xr:uid="{00000000-0005-0000-0000-0000F90A0000}"/>
    <cellStyle name="Percent 69" xfId="2788" xr:uid="{00000000-0005-0000-0000-0000F40A0000}"/>
    <cellStyle name="Percent 7" xfId="194" xr:uid="{00000000-0005-0000-0000-0000CA000000}"/>
    <cellStyle name="Percent 7 2" xfId="995" xr:uid="{00000000-0005-0000-0000-0000F3030000}"/>
    <cellStyle name="Percent 7 3" xfId="996" xr:uid="{00000000-0005-0000-0000-0000F4030000}"/>
    <cellStyle name="Percent 7 4" xfId="997" xr:uid="{00000000-0005-0000-0000-0000F5030000}"/>
    <cellStyle name="Percent 7 5" xfId="998" xr:uid="{00000000-0005-0000-0000-0000F6030000}"/>
    <cellStyle name="Percent 7 6" xfId="999" xr:uid="{00000000-0005-0000-0000-0000F7030000}"/>
    <cellStyle name="Percent 7 7" xfId="994" xr:uid="{00000000-0005-0000-0000-0000F2030000}"/>
    <cellStyle name="Percent 7 8" xfId="402" xr:uid="{00000000-0005-0000-0000-00009C010000}"/>
    <cellStyle name="Percent 70" xfId="2855" xr:uid="{00000000-0005-0000-0000-0000380B0000}"/>
    <cellStyle name="Percent 71" xfId="4478" xr:uid="{00000000-0005-0000-0000-00008F110000}"/>
    <cellStyle name="Percent 72" xfId="4481" xr:uid="{00000000-0005-0000-0000-000092110000}"/>
    <cellStyle name="Percent 73" xfId="4489" xr:uid="{00000000-0005-0000-0000-00009A110000}"/>
    <cellStyle name="Percent 74" xfId="2807" xr:uid="{00000000-0005-0000-0000-0000080B0000}"/>
    <cellStyle name="Percent 75" xfId="4492" xr:uid="{00000000-0005-0000-0000-00009D110000}"/>
    <cellStyle name="Percent 76" xfId="2840" xr:uid="{00000000-0005-0000-0000-0000290B0000}"/>
    <cellStyle name="Percent 77" xfId="4491" xr:uid="{00000000-0005-0000-0000-00009C110000}"/>
    <cellStyle name="Percent 78" xfId="2799" xr:uid="{00000000-0005-0000-0000-0000000B0000}"/>
    <cellStyle name="Percent 79" xfId="2803" xr:uid="{00000000-0005-0000-0000-0000040B0000}"/>
    <cellStyle name="Percent 8" xfId="195" xr:uid="{00000000-0005-0000-0000-0000CB000000}"/>
    <cellStyle name="Percent 8 2" xfId="1000" xr:uid="{00000000-0005-0000-0000-0000F8030000}"/>
    <cellStyle name="Percent 8 3" xfId="1001" xr:uid="{00000000-0005-0000-0000-0000F9030000}"/>
    <cellStyle name="Percent 8 4" xfId="1002" xr:uid="{00000000-0005-0000-0000-0000FA030000}"/>
    <cellStyle name="Percent 80" xfId="2794" xr:uid="{00000000-0005-0000-0000-0000FB0A0000}"/>
    <cellStyle name="Percent 81" xfId="2800" xr:uid="{00000000-0005-0000-0000-0000010B0000}"/>
    <cellStyle name="Percent 82" xfId="2852" xr:uid="{00000000-0005-0000-0000-0000350B0000}"/>
    <cellStyle name="Percent 83" xfId="4548" xr:uid="{00000000-0005-0000-0000-0000D5110000}"/>
    <cellStyle name="Percent 84" xfId="6169" xr:uid="{00000000-0005-0000-0000-00002A180000}"/>
    <cellStyle name="Percent 85" xfId="6170" xr:uid="{00000000-0005-0000-0000-00002B180000}"/>
    <cellStyle name="Percent 86" xfId="6176" xr:uid="{00000000-0005-0000-0000-000031180000}"/>
    <cellStyle name="Percent 87" xfId="4502" xr:uid="{00000000-0005-0000-0000-0000A7110000}"/>
    <cellStyle name="Percent 88" xfId="6177" xr:uid="{00000000-0005-0000-0000-000032180000}"/>
    <cellStyle name="Percent 89" xfId="4534" xr:uid="{00000000-0005-0000-0000-0000C7110000}"/>
    <cellStyle name="Percent 9" xfId="196" xr:uid="{00000000-0005-0000-0000-0000CC000000}"/>
    <cellStyle name="Percent 9 2" xfId="1003" xr:uid="{00000000-0005-0000-0000-0000FB030000}"/>
    <cellStyle name="Percent 9 3" xfId="1004" xr:uid="{00000000-0005-0000-0000-0000FC030000}"/>
    <cellStyle name="Percent 90" xfId="11258" xr:uid="{00000000-0005-0000-0000-00000B2C0000}"/>
    <cellStyle name="Percent 91" xfId="16230" xr:uid="{00000000-0005-0000-0000-0000773F0000}"/>
    <cellStyle name="Percent 92" xfId="16224" xr:uid="{00000000-0005-0000-0000-0000713F0000}"/>
    <cellStyle name="Percent 93" xfId="16221" xr:uid="{00000000-0005-0000-0000-00006E3F0000}"/>
    <cellStyle name="Percent 94" xfId="6237" xr:uid="{00000000-0005-0000-0000-00006E180000}"/>
    <cellStyle name="Percent 95" xfId="6179" xr:uid="{00000000-0005-0000-0000-000034180000}"/>
    <cellStyle name="Percent 96" xfId="16264" xr:uid="{00000000-0005-0000-0000-00009C3F0000}"/>
    <cellStyle name="Percent 97" xfId="16241" xr:uid="{00000000-0005-0000-0000-0000823F0000}"/>
    <cellStyle name="Percent 98" xfId="16268" xr:uid="{00000000-0005-0000-0000-0000A03F0000}"/>
    <cellStyle name="Percent 99" xfId="16237" xr:uid="{00000000-0005-0000-0000-00007E3F0000}"/>
    <cellStyle name="Percent Complete" xfId="31354" xr:uid="{7546BD71-B0C3-4AE4-BAA9-E1329CE4FAA4}"/>
    <cellStyle name="Period Headers" xfId="31352" xr:uid="{971EE664-DD79-46B8-98D1-2E54FBF3E7B7}"/>
    <cellStyle name="Period Highlight Control" xfId="31345" xr:uid="{ABEAFC83-EF65-44CD-9986-1E7C49A72FE0}"/>
    <cellStyle name="Period Value" xfId="31346" xr:uid="{1F78C983-C37E-43CC-B4FB-C7D6DD8F0195}"/>
    <cellStyle name="Plan legend" xfId="31347" xr:uid="{01D3400E-49D8-45AC-96FE-5C38C370FBA7}"/>
    <cellStyle name="Project Headers" xfId="31351" xr:uid="{3E34BCB0-E02A-47B2-979D-5D6C090FF7D4}"/>
    <cellStyle name="SAPBEXaggData" xfId="197" xr:uid="{00000000-0005-0000-0000-0000CD000000}"/>
    <cellStyle name="SAPBEXaggData 2" xfId="198" xr:uid="{00000000-0005-0000-0000-0000CE000000}"/>
    <cellStyle name="SAPBEXaggData 2 2" xfId="199" xr:uid="{00000000-0005-0000-0000-0000CF000000}"/>
    <cellStyle name="SAPBEXaggData 3" xfId="200" xr:uid="{00000000-0005-0000-0000-0000D0000000}"/>
    <cellStyle name="SAPBEXaggData 4" xfId="426" xr:uid="{00000000-0005-0000-0000-0000B4010000}"/>
    <cellStyle name="SAPBEXaggData_Sept 2011 Total BW Data" xfId="201" xr:uid="{00000000-0005-0000-0000-0000D1000000}"/>
    <cellStyle name="SAPBEXaggDataEmph" xfId="202" xr:uid="{00000000-0005-0000-0000-0000D2000000}"/>
    <cellStyle name="SAPBEXaggDataEmph 2" xfId="427" xr:uid="{00000000-0005-0000-0000-0000B5010000}"/>
    <cellStyle name="SAPBEXaggExc1" xfId="203" xr:uid="{00000000-0005-0000-0000-0000D3000000}"/>
    <cellStyle name="SAPBEXaggExc1Emph" xfId="204" xr:uid="{00000000-0005-0000-0000-0000D4000000}"/>
    <cellStyle name="SAPBEXaggExc2" xfId="205" xr:uid="{00000000-0005-0000-0000-0000D5000000}"/>
    <cellStyle name="SAPBEXaggExc2Emph" xfId="206" xr:uid="{00000000-0005-0000-0000-0000D6000000}"/>
    <cellStyle name="SAPBEXaggItem" xfId="207" xr:uid="{00000000-0005-0000-0000-0000D7000000}"/>
    <cellStyle name="SAPBEXaggItem 2" xfId="208" xr:uid="{00000000-0005-0000-0000-0000D8000000}"/>
    <cellStyle name="SAPBEXaggItem 2 2" xfId="209" xr:uid="{00000000-0005-0000-0000-0000D9000000}"/>
    <cellStyle name="SAPBEXaggItem 3" xfId="210" xr:uid="{00000000-0005-0000-0000-0000DA000000}"/>
    <cellStyle name="SAPBEXaggItem 4" xfId="428" xr:uid="{00000000-0005-0000-0000-0000B6010000}"/>
    <cellStyle name="SAPBEXaggItem_Sept 2011 Total BW Data" xfId="211" xr:uid="{00000000-0005-0000-0000-0000DB000000}"/>
    <cellStyle name="SAPBEXaggItemX" xfId="212" xr:uid="{00000000-0005-0000-0000-0000DC000000}"/>
    <cellStyle name="SAPBEXaggItemX 2" xfId="429" xr:uid="{00000000-0005-0000-0000-0000B7010000}"/>
    <cellStyle name="SAPBEXchaText" xfId="213" xr:uid="{00000000-0005-0000-0000-0000DD000000}"/>
    <cellStyle name="SAPBEXchaText 2" xfId="430" xr:uid="{00000000-0005-0000-0000-0000B8010000}"/>
    <cellStyle name="SAPBEXColoum_Header_SA" xfId="214" xr:uid="{00000000-0005-0000-0000-0000DE000000}"/>
    <cellStyle name="SAPBEXexcBad" xfId="431" xr:uid="{00000000-0005-0000-0000-0000B9010000}"/>
    <cellStyle name="SAPBEXexcBad7" xfId="215" xr:uid="{00000000-0005-0000-0000-0000DF000000}"/>
    <cellStyle name="SAPBEXexcBad7 2" xfId="216" xr:uid="{00000000-0005-0000-0000-0000E0000000}"/>
    <cellStyle name="SAPBEXexcBad8" xfId="217" xr:uid="{00000000-0005-0000-0000-0000E1000000}"/>
    <cellStyle name="SAPBEXexcBad8 2" xfId="218" xr:uid="{00000000-0005-0000-0000-0000E2000000}"/>
    <cellStyle name="SAPBEXexcBad9" xfId="219" xr:uid="{00000000-0005-0000-0000-0000E3000000}"/>
    <cellStyle name="SAPBEXexcBad9 2" xfId="220" xr:uid="{00000000-0005-0000-0000-0000E4000000}"/>
    <cellStyle name="SAPBEXexcCritical" xfId="432" xr:uid="{00000000-0005-0000-0000-0000BA010000}"/>
    <cellStyle name="SAPBEXexcCritical4" xfId="221" xr:uid="{00000000-0005-0000-0000-0000E5000000}"/>
    <cellStyle name="SAPBEXexcCritical4 2" xfId="222" xr:uid="{00000000-0005-0000-0000-0000E6000000}"/>
    <cellStyle name="SAPBEXexcCritical5" xfId="223" xr:uid="{00000000-0005-0000-0000-0000E7000000}"/>
    <cellStyle name="SAPBEXexcCritical5 2" xfId="224" xr:uid="{00000000-0005-0000-0000-0000E8000000}"/>
    <cellStyle name="SAPBEXexcCritical6" xfId="225" xr:uid="{00000000-0005-0000-0000-0000E9000000}"/>
    <cellStyle name="SAPBEXexcCritical6 2" xfId="226" xr:uid="{00000000-0005-0000-0000-0000EA000000}"/>
    <cellStyle name="SAPBEXexcGood" xfId="433" xr:uid="{00000000-0005-0000-0000-0000BB010000}"/>
    <cellStyle name="SAPBEXexcGood1" xfId="227" xr:uid="{00000000-0005-0000-0000-0000EB000000}"/>
    <cellStyle name="SAPBEXexcGood1 2" xfId="228" xr:uid="{00000000-0005-0000-0000-0000EC000000}"/>
    <cellStyle name="SAPBEXexcGood2" xfId="229" xr:uid="{00000000-0005-0000-0000-0000ED000000}"/>
    <cellStyle name="SAPBEXexcGood2 2" xfId="230" xr:uid="{00000000-0005-0000-0000-0000EE000000}"/>
    <cellStyle name="SAPBEXexcGood3" xfId="231" xr:uid="{00000000-0005-0000-0000-0000EF000000}"/>
    <cellStyle name="SAPBEXexcGood3 2" xfId="232" xr:uid="{00000000-0005-0000-0000-0000F0000000}"/>
    <cellStyle name="SAPBEXexcVeryBad" xfId="434" xr:uid="{00000000-0005-0000-0000-0000BC010000}"/>
    <cellStyle name="SAPBEXfilterDrill" xfId="233" xr:uid="{00000000-0005-0000-0000-0000F1000000}"/>
    <cellStyle name="SAPBEXfilterDrill 2" xfId="435" xr:uid="{00000000-0005-0000-0000-0000BD010000}"/>
    <cellStyle name="SAPBEXfilterItem" xfId="234" xr:uid="{00000000-0005-0000-0000-0000F2000000}"/>
    <cellStyle name="SAPBEXfilterItem 2" xfId="235" xr:uid="{00000000-0005-0000-0000-0000F3000000}"/>
    <cellStyle name="SAPBEXfilterItem 3" xfId="436" xr:uid="{00000000-0005-0000-0000-0000BE010000}"/>
    <cellStyle name="SAPBEXfilterItem_2011-10 LIEE Table 6 (2)" xfId="236" xr:uid="{00000000-0005-0000-0000-0000F4000000}"/>
    <cellStyle name="SAPBEXfilterText" xfId="237" xr:uid="{00000000-0005-0000-0000-0000F5000000}"/>
    <cellStyle name="SAPBEXfilterText 2" xfId="238" xr:uid="{00000000-0005-0000-0000-0000F6000000}"/>
    <cellStyle name="SAPBEXfilterText 2 2" xfId="239" xr:uid="{00000000-0005-0000-0000-0000F7000000}"/>
    <cellStyle name="SAPBEXfilterText 3" xfId="437" xr:uid="{00000000-0005-0000-0000-0000BF010000}"/>
    <cellStyle name="SAPBEXfilterText_2011-12 LIEE Table 1 Updated budget" xfId="240" xr:uid="{00000000-0005-0000-0000-0000F8000000}"/>
    <cellStyle name="SAPBEXformats" xfId="241" xr:uid="{00000000-0005-0000-0000-0000F9000000}"/>
    <cellStyle name="SAPBEXformats 2" xfId="438" xr:uid="{00000000-0005-0000-0000-0000C0010000}"/>
    <cellStyle name="SAPBEXheaderData" xfId="242" xr:uid="{00000000-0005-0000-0000-0000FA000000}"/>
    <cellStyle name="SAPBEXheaderData 2" xfId="439" xr:uid="{00000000-0005-0000-0000-0000C1010000}"/>
    <cellStyle name="SAPBEXheaderItem" xfId="243" xr:uid="{00000000-0005-0000-0000-0000FB000000}"/>
    <cellStyle name="SAPBEXheaderItem 2" xfId="244" xr:uid="{00000000-0005-0000-0000-0000FC000000}"/>
    <cellStyle name="SAPBEXheaderItem 2 2" xfId="245" xr:uid="{00000000-0005-0000-0000-0000FD000000}"/>
    <cellStyle name="SAPBEXheaderItem 3" xfId="440" xr:uid="{00000000-0005-0000-0000-0000C2010000}"/>
    <cellStyle name="SAPBEXheaderItem_2011-10 LIEE Table 6 (2)" xfId="246" xr:uid="{00000000-0005-0000-0000-0000FE000000}"/>
    <cellStyle name="SAPBEXheaderText" xfId="247" xr:uid="{00000000-0005-0000-0000-0000FF000000}"/>
    <cellStyle name="SAPBEXheaderText 2" xfId="248" xr:uid="{00000000-0005-0000-0000-000000010000}"/>
    <cellStyle name="SAPBEXheaderText 2 2" xfId="249" xr:uid="{00000000-0005-0000-0000-000001010000}"/>
    <cellStyle name="SAPBEXheaderText 3" xfId="441" xr:uid="{00000000-0005-0000-0000-0000C3010000}"/>
    <cellStyle name="SAPBEXheaderText_2011-10 LIEE Table 6 (2)" xfId="250" xr:uid="{00000000-0005-0000-0000-000002010000}"/>
    <cellStyle name="SAPBEXHLevel0" xfId="251" xr:uid="{00000000-0005-0000-0000-000003010000}"/>
    <cellStyle name="SAPBEXHLevel0 10" xfId="1006" xr:uid="{00000000-0005-0000-0000-0000FE030000}"/>
    <cellStyle name="SAPBEXHLevel0 10 2" xfId="1007" xr:uid="{00000000-0005-0000-0000-0000FF030000}"/>
    <cellStyle name="SAPBEXHLevel0 11" xfId="1005" xr:uid="{00000000-0005-0000-0000-0000FD030000}"/>
    <cellStyle name="SAPBEXHLevel0 12" xfId="442" xr:uid="{00000000-0005-0000-0000-0000C4010000}"/>
    <cellStyle name="SAPBEXHLevel0 2" xfId="252" xr:uid="{00000000-0005-0000-0000-000004010000}"/>
    <cellStyle name="SAPBEXHLevel0 2 2" xfId="253" xr:uid="{00000000-0005-0000-0000-000005010000}"/>
    <cellStyle name="SAPBEXHLevel0 2 2 2" xfId="531" xr:uid="{00000000-0005-0000-0000-000020020000}"/>
    <cellStyle name="SAPBEXHLevel0 2 2 3" xfId="444" xr:uid="{00000000-0005-0000-0000-0000C6010000}"/>
    <cellStyle name="SAPBEXHLevel0 2 3" xfId="530" xr:uid="{00000000-0005-0000-0000-00001F020000}"/>
    <cellStyle name="SAPBEXHLevel0 2 4" xfId="443" xr:uid="{00000000-0005-0000-0000-0000C5010000}"/>
    <cellStyle name="SAPBEXHLevel0 3" xfId="445" xr:uid="{00000000-0005-0000-0000-0000C7010000}"/>
    <cellStyle name="SAPBEXHLevel0 3 2" xfId="532" xr:uid="{00000000-0005-0000-0000-000021020000}"/>
    <cellStyle name="SAPBEXHLevel0 4" xfId="1008" xr:uid="{00000000-0005-0000-0000-000000040000}"/>
    <cellStyle name="SAPBEXHLevel0 5" xfId="1009" xr:uid="{00000000-0005-0000-0000-000001040000}"/>
    <cellStyle name="SAPBEXHLevel0 5 2" xfId="1010" xr:uid="{00000000-0005-0000-0000-000002040000}"/>
    <cellStyle name="SAPBEXHLevel0 5 3" xfId="1011" xr:uid="{00000000-0005-0000-0000-000003040000}"/>
    <cellStyle name="SAPBEXHLevel0 6" xfId="1012" xr:uid="{00000000-0005-0000-0000-000004040000}"/>
    <cellStyle name="SAPBEXHLevel0 6 2" xfId="1013" xr:uid="{00000000-0005-0000-0000-000005040000}"/>
    <cellStyle name="SAPBEXHLevel0 7" xfId="1014" xr:uid="{00000000-0005-0000-0000-000006040000}"/>
    <cellStyle name="SAPBEXHLevel0 7 2" xfId="1015" xr:uid="{00000000-0005-0000-0000-000007040000}"/>
    <cellStyle name="SAPBEXHLevel0 8" xfId="1016" xr:uid="{00000000-0005-0000-0000-000008040000}"/>
    <cellStyle name="SAPBEXHLevel0 9" xfId="1017" xr:uid="{00000000-0005-0000-0000-000009040000}"/>
    <cellStyle name="SAPBEXHLevel0 9 2" xfId="1018" xr:uid="{00000000-0005-0000-0000-00000A040000}"/>
    <cellStyle name="SAPBEXHLevel0_2011-10 LIEE Table 6 (2)" xfId="254" xr:uid="{00000000-0005-0000-0000-000006010000}"/>
    <cellStyle name="SAPBEXHLevel0X" xfId="255" xr:uid="{00000000-0005-0000-0000-000007010000}"/>
    <cellStyle name="SAPBEXHLevel0X 10" xfId="1020" xr:uid="{00000000-0005-0000-0000-00000C040000}"/>
    <cellStyle name="SAPBEXHLevel0X 10 2" xfId="1021" xr:uid="{00000000-0005-0000-0000-00000D040000}"/>
    <cellStyle name="SAPBEXHLevel0X 11" xfId="1019" xr:uid="{00000000-0005-0000-0000-00000B040000}"/>
    <cellStyle name="SAPBEXHLevel0X 12" xfId="446" xr:uid="{00000000-0005-0000-0000-0000C8010000}"/>
    <cellStyle name="SAPBEXHLevel0X 2" xfId="256" xr:uid="{00000000-0005-0000-0000-000008010000}"/>
    <cellStyle name="SAPBEXHLevel0X 2 2" xfId="257" xr:uid="{00000000-0005-0000-0000-000009010000}"/>
    <cellStyle name="SAPBEXHLevel0X 2 2 2" xfId="534" xr:uid="{00000000-0005-0000-0000-000023020000}"/>
    <cellStyle name="SAPBEXHLevel0X 2 2 3" xfId="448" xr:uid="{00000000-0005-0000-0000-0000CA010000}"/>
    <cellStyle name="SAPBEXHLevel0X 2 3" xfId="533" xr:uid="{00000000-0005-0000-0000-000022020000}"/>
    <cellStyle name="SAPBEXHLevel0X 2 4" xfId="447" xr:uid="{00000000-0005-0000-0000-0000C9010000}"/>
    <cellStyle name="SAPBEXHLevel0X 3" xfId="258" xr:uid="{00000000-0005-0000-0000-00000A010000}"/>
    <cellStyle name="SAPBEXHLevel0X 3 2" xfId="259" xr:uid="{00000000-0005-0000-0000-00000B010000}"/>
    <cellStyle name="SAPBEXHLevel0X 3 2 2" xfId="535" xr:uid="{00000000-0005-0000-0000-000024020000}"/>
    <cellStyle name="SAPBEXHLevel0X 3 3" xfId="449" xr:uid="{00000000-0005-0000-0000-0000CB010000}"/>
    <cellStyle name="SAPBEXHLevel0X 4" xfId="260" xr:uid="{00000000-0005-0000-0000-00000C010000}"/>
    <cellStyle name="SAPBEXHLevel0X 4 2" xfId="1022" xr:uid="{00000000-0005-0000-0000-00000E040000}"/>
    <cellStyle name="SAPBEXHLevel0X 5" xfId="1023" xr:uid="{00000000-0005-0000-0000-00000F040000}"/>
    <cellStyle name="SAPBEXHLevel0X 5 2" xfId="1024" xr:uid="{00000000-0005-0000-0000-000010040000}"/>
    <cellStyle name="SAPBEXHLevel0X 5 3" xfId="1025" xr:uid="{00000000-0005-0000-0000-000011040000}"/>
    <cellStyle name="SAPBEXHLevel0X 6" xfId="1026" xr:uid="{00000000-0005-0000-0000-000012040000}"/>
    <cellStyle name="SAPBEXHLevel0X 6 2" xfId="1027" xr:uid="{00000000-0005-0000-0000-000013040000}"/>
    <cellStyle name="SAPBEXHLevel0X 7" xfId="1028" xr:uid="{00000000-0005-0000-0000-000014040000}"/>
    <cellStyle name="SAPBEXHLevel0X 7 2" xfId="1029" xr:uid="{00000000-0005-0000-0000-000015040000}"/>
    <cellStyle name="SAPBEXHLevel0X 8" xfId="1030" xr:uid="{00000000-0005-0000-0000-000016040000}"/>
    <cellStyle name="SAPBEXHLevel0X 9" xfId="1031" xr:uid="{00000000-0005-0000-0000-000017040000}"/>
    <cellStyle name="SAPBEXHLevel0X 9 2" xfId="1032" xr:uid="{00000000-0005-0000-0000-000018040000}"/>
    <cellStyle name="SAPBEXHLevel1" xfId="261" xr:uid="{00000000-0005-0000-0000-00000D010000}"/>
    <cellStyle name="SAPBEXHLevel1 10" xfId="1034" xr:uid="{00000000-0005-0000-0000-00001A040000}"/>
    <cellStyle name="SAPBEXHLevel1 10 2" xfId="1035" xr:uid="{00000000-0005-0000-0000-00001B040000}"/>
    <cellStyle name="SAPBEXHLevel1 11" xfId="1033" xr:uid="{00000000-0005-0000-0000-000019040000}"/>
    <cellStyle name="SAPBEXHLevel1 12" xfId="450" xr:uid="{00000000-0005-0000-0000-0000CC010000}"/>
    <cellStyle name="SAPBEXHLevel1 2" xfId="262" xr:uid="{00000000-0005-0000-0000-00000E010000}"/>
    <cellStyle name="SAPBEXHLevel1 2 2" xfId="263" xr:uid="{00000000-0005-0000-0000-00000F010000}"/>
    <cellStyle name="SAPBEXHLevel1 2 2 2" xfId="537" xr:uid="{00000000-0005-0000-0000-000026020000}"/>
    <cellStyle name="SAPBEXHLevel1 2 2 3" xfId="452" xr:uid="{00000000-0005-0000-0000-0000CE010000}"/>
    <cellStyle name="SAPBEXHLevel1 2 3" xfId="536" xr:uid="{00000000-0005-0000-0000-000025020000}"/>
    <cellStyle name="SAPBEXHLevel1 2 4" xfId="451" xr:uid="{00000000-0005-0000-0000-0000CD010000}"/>
    <cellStyle name="SAPBEXHLevel1 3" xfId="453" xr:uid="{00000000-0005-0000-0000-0000CF010000}"/>
    <cellStyle name="SAPBEXHLevel1 3 2" xfId="538" xr:uid="{00000000-0005-0000-0000-000027020000}"/>
    <cellStyle name="SAPBEXHLevel1 4" xfId="1036" xr:uid="{00000000-0005-0000-0000-00001C040000}"/>
    <cellStyle name="SAPBEXHLevel1 5" xfId="1037" xr:uid="{00000000-0005-0000-0000-00001D040000}"/>
    <cellStyle name="SAPBEXHLevel1 5 2" xfId="1038" xr:uid="{00000000-0005-0000-0000-00001E040000}"/>
    <cellStyle name="SAPBEXHLevel1 5 3" xfId="1039" xr:uid="{00000000-0005-0000-0000-00001F040000}"/>
    <cellStyle name="SAPBEXHLevel1 6" xfId="1040" xr:uid="{00000000-0005-0000-0000-000020040000}"/>
    <cellStyle name="SAPBEXHLevel1 6 2" xfId="1041" xr:uid="{00000000-0005-0000-0000-000021040000}"/>
    <cellStyle name="SAPBEXHLevel1 7" xfId="1042" xr:uid="{00000000-0005-0000-0000-000022040000}"/>
    <cellStyle name="SAPBEXHLevel1 7 2" xfId="1043" xr:uid="{00000000-0005-0000-0000-000023040000}"/>
    <cellStyle name="SAPBEXHLevel1 8" xfId="1044" xr:uid="{00000000-0005-0000-0000-000024040000}"/>
    <cellStyle name="SAPBEXHLevel1 9" xfId="1045" xr:uid="{00000000-0005-0000-0000-000025040000}"/>
    <cellStyle name="SAPBEXHLevel1 9 2" xfId="1046" xr:uid="{00000000-0005-0000-0000-000026040000}"/>
    <cellStyle name="SAPBEXHLevel1_2011-12 LIEE Table 1 Updated budget" xfId="264" xr:uid="{00000000-0005-0000-0000-000010010000}"/>
    <cellStyle name="SAPBEXHLevel1X" xfId="265" xr:uid="{00000000-0005-0000-0000-000011010000}"/>
    <cellStyle name="SAPBEXHLevel1X 10" xfId="1048" xr:uid="{00000000-0005-0000-0000-000028040000}"/>
    <cellStyle name="SAPBEXHLevel1X 10 2" xfId="1049" xr:uid="{00000000-0005-0000-0000-000029040000}"/>
    <cellStyle name="SAPBEXHLevel1X 11" xfId="1047" xr:uid="{00000000-0005-0000-0000-000027040000}"/>
    <cellStyle name="SAPBEXHLevel1X 12" xfId="454" xr:uid="{00000000-0005-0000-0000-0000D0010000}"/>
    <cellStyle name="SAPBEXHLevel1X 2" xfId="266" xr:uid="{00000000-0005-0000-0000-000012010000}"/>
    <cellStyle name="SAPBEXHLevel1X 2 2" xfId="267" xr:uid="{00000000-0005-0000-0000-000013010000}"/>
    <cellStyle name="SAPBEXHLevel1X 2 2 2" xfId="540" xr:uid="{00000000-0005-0000-0000-000029020000}"/>
    <cellStyle name="SAPBEXHLevel1X 2 2 3" xfId="456" xr:uid="{00000000-0005-0000-0000-0000D2010000}"/>
    <cellStyle name="SAPBEXHLevel1X 2 3" xfId="539" xr:uid="{00000000-0005-0000-0000-000028020000}"/>
    <cellStyle name="SAPBEXHLevel1X 2 4" xfId="455" xr:uid="{00000000-0005-0000-0000-0000D1010000}"/>
    <cellStyle name="SAPBEXHLevel1X 3" xfId="268" xr:uid="{00000000-0005-0000-0000-000014010000}"/>
    <cellStyle name="SAPBEXHLevel1X 3 2" xfId="269" xr:uid="{00000000-0005-0000-0000-000015010000}"/>
    <cellStyle name="SAPBEXHLevel1X 3 2 2" xfId="541" xr:uid="{00000000-0005-0000-0000-00002A020000}"/>
    <cellStyle name="SAPBEXHLevel1X 3 3" xfId="457" xr:uid="{00000000-0005-0000-0000-0000D3010000}"/>
    <cellStyle name="SAPBEXHLevel1X 4" xfId="270" xr:uid="{00000000-0005-0000-0000-000016010000}"/>
    <cellStyle name="SAPBEXHLevel1X 4 2" xfId="1050" xr:uid="{00000000-0005-0000-0000-00002A040000}"/>
    <cellStyle name="SAPBEXHLevel1X 5" xfId="1051" xr:uid="{00000000-0005-0000-0000-00002B040000}"/>
    <cellStyle name="SAPBEXHLevel1X 5 2" xfId="1052" xr:uid="{00000000-0005-0000-0000-00002C040000}"/>
    <cellStyle name="SAPBEXHLevel1X 5 3" xfId="1053" xr:uid="{00000000-0005-0000-0000-00002D040000}"/>
    <cellStyle name="SAPBEXHLevel1X 6" xfId="1054" xr:uid="{00000000-0005-0000-0000-00002E040000}"/>
    <cellStyle name="SAPBEXHLevel1X 6 2" xfId="1055" xr:uid="{00000000-0005-0000-0000-00002F040000}"/>
    <cellStyle name="SAPBEXHLevel1X 7" xfId="1056" xr:uid="{00000000-0005-0000-0000-000030040000}"/>
    <cellStyle name="SAPBEXHLevel1X 7 2" xfId="1057" xr:uid="{00000000-0005-0000-0000-000031040000}"/>
    <cellStyle name="SAPBEXHLevel1X 8" xfId="1058" xr:uid="{00000000-0005-0000-0000-000032040000}"/>
    <cellStyle name="SAPBEXHLevel1X 9" xfId="1059" xr:uid="{00000000-0005-0000-0000-000033040000}"/>
    <cellStyle name="SAPBEXHLevel1X 9 2" xfId="1060" xr:uid="{00000000-0005-0000-0000-000034040000}"/>
    <cellStyle name="SAPBEXHLevel2" xfId="271" xr:uid="{00000000-0005-0000-0000-000017010000}"/>
    <cellStyle name="SAPBEXHLevel2 10" xfId="1062" xr:uid="{00000000-0005-0000-0000-000036040000}"/>
    <cellStyle name="SAPBEXHLevel2 10 2" xfId="1063" xr:uid="{00000000-0005-0000-0000-000037040000}"/>
    <cellStyle name="SAPBEXHLevel2 11" xfId="1061" xr:uid="{00000000-0005-0000-0000-000035040000}"/>
    <cellStyle name="SAPBEXHLevel2 12" xfId="458" xr:uid="{00000000-0005-0000-0000-0000D4010000}"/>
    <cellStyle name="SAPBEXHLevel2 2" xfId="272" xr:uid="{00000000-0005-0000-0000-000018010000}"/>
    <cellStyle name="SAPBEXHLevel2 2 2" xfId="273" xr:uid="{00000000-0005-0000-0000-000019010000}"/>
    <cellStyle name="SAPBEXHLevel2 2 2 2" xfId="543" xr:uid="{00000000-0005-0000-0000-00002C020000}"/>
    <cellStyle name="SAPBEXHLevel2 2 2 3" xfId="460" xr:uid="{00000000-0005-0000-0000-0000D6010000}"/>
    <cellStyle name="SAPBEXHLevel2 2 3" xfId="542" xr:uid="{00000000-0005-0000-0000-00002B020000}"/>
    <cellStyle name="SAPBEXHLevel2 2 4" xfId="459" xr:uid="{00000000-0005-0000-0000-0000D5010000}"/>
    <cellStyle name="SAPBEXHLevel2 3" xfId="461" xr:uid="{00000000-0005-0000-0000-0000D7010000}"/>
    <cellStyle name="SAPBEXHLevel2 3 2" xfId="544" xr:uid="{00000000-0005-0000-0000-00002D020000}"/>
    <cellStyle name="SAPBEXHLevel2 4" xfId="1064" xr:uid="{00000000-0005-0000-0000-000038040000}"/>
    <cellStyle name="SAPBEXHLevel2 5" xfId="1065" xr:uid="{00000000-0005-0000-0000-000039040000}"/>
    <cellStyle name="SAPBEXHLevel2 5 2" xfId="1066" xr:uid="{00000000-0005-0000-0000-00003A040000}"/>
    <cellStyle name="SAPBEXHLevel2 5 3" xfId="1067" xr:uid="{00000000-0005-0000-0000-00003B040000}"/>
    <cellStyle name="SAPBEXHLevel2 6" xfId="1068" xr:uid="{00000000-0005-0000-0000-00003C040000}"/>
    <cellStyle name="SAPBEXHLevel2 6 2" xfId="1069" xr:uid="{00000000-0005-0000-0000-00003D040000}"/>
    <cellStyle name="SAPBEXHLevel2 7" xfId="1070" xr:uid="{00000000-0005-0000-0000-00003E040000}"/>
    <cellStyle name="SAPBEXHLevel2 7 2" xfId="1071" xr:uid="{00000000-0005-0000-0000-00003F040000}"/>
    <cellStyle name="SAPBEXHLevel2 8" xfId="1072" xr:uid="{00000000-0005-0000-0000-000040040000}"/>
    <cellStyle name="SAPBEXHLevel2 9" xfId="1073" xr:uid="{00000000-0005-0000-0000-000041040000}"/>
    <cellStyle name="SAPBEXHLevel2 9 2" xfId="1074" xr:uid="{00000000-0005-0000-0000-000042040000}"/>
    <cellStyle name="SAPBEXHLevel2_2011-12 LIEE Table 1 Updated budget" xfId="274" xr:uid="{00000000-0005-0000-0000-00001A010000}"/>
    <cellStyle name="SAPBEXHLevel2X" xfId="275" xr:uid="{00000000-0005-0000-0000-00001B010000}"/>
    <cellStyle name="SAPBEXHLevel2X 10" xfId="1076" xr:uid="{00000000-0005-0000-0000-000044040000}"/>
    <cellStyle name="SAPBEXHLevel2X 10 2" xfId="1077" xr:uid="{00000000-0005-0000-0000-000045040000}"/>
    <cellStyle name="SAPBEXHLevel2X 11" xfId="1075" xr:uid="{00000000-0005-0000-0000-000043040000}"/>
    <cellStyle name="SAPBEXHLevel2X 12" xfId="462" xr:uid="{00000000-0005-0000-0000-0000D8010000}"/>
    <cellStyle name="SAPBEXHLevel2X 2" xfId="276" xr:uid="{00000000-0005-0000-0000-00001C010000}"/>
    <cellStyle name="SAPBEXHLevel2X 2 2" xfId="277" xr:uid="{00000000-0005-0000-0000-00001D010000}"/>
    <cellStyle name="SAPBEXHLevel2X 2 2 2" xfId="546" xr:uid="{00000000-0005-0000-0000-00002F020000}"/>
    <cellStyle name="SAPBEXHLevel2X 2 2 3" xfId="464" xr:uid="{00000000-0005-0000-0000-0000DA010000}"/>
    <cellStyle name="SAPBEXHLevel2X 2 3" xfId="545" xr:uid="{00000000-0005-0000-0000-00002E020000}"/>
    <cellStyle name="SAPBEXHLevel2X 2 4" xfId="463" xr:uid="{00000000-0005-0000-0000-0000D9010000}"/>
    <cellStyle name="SAPBEXHLevel2X 3" xfId="278" xr:uid="{00000000-0005-0000-0000-00001E010000}"/>
    <cellStyle name="SAPBEXHLevel2X 3 2" xfId="279" xr:uid="{00000000-0005-0000-0000-00001F010000}"/>
    <cellStyle name="SAPBEXHLevel2X 3 2 2" xfId="547" xr:uid="{00000000-0005-0000-0000-000030020000}"/>
    <cellStyle name="SAPBEXHLevel2X 3 3" xfId="465" xr:uid="{00000000-0005-0000-0000-0000DB010000}"/>
    <cellStyle name="SAPBEXHLevel2X 4" xfId="280" xr:uid="{00000000-0005-0000-0000-000020010000}"/>
    <cellStyle name="SAPBEXHLevel2X 4 2" xfId="1078" xr:uid="{00000000-0005-0000-0000-000046040000}"/>
    <cellStyle name="SAPBEXHLevel2X 5" xfId="1079" xr:uid="{00000000-0005-0000-0000-000047040000}"/>
    <cellStyle name="SAPBEXHLevel2X 5 2" xfId="1080" xr:uid="{00000000-0005-0000-0000-000048040000}"/>
    <cellStyle name="SAPBEXHLevel2X 5 3" xfId="1081" xr:uid="{00000000-0005-0000-0000-000049040000}"/>
    <cellStyle name="SAPBEXHLevel2X 6" xfId="1082" xr:uid="{00000000-0005-0000-0000-00004A040000}"/>
    <cellStyle name="SAPBEXHLevel2X 6 2" xfId="1083" xr:uid="{00000000-0005-0000-0000-00004B040000}"/>
    <cellStyle name="SAPBEXHLevel2X 7" xfId="1084" xr:uid="{00000000-0005-0000-0000-00004C040000}"/>
    <cellStyle name="SAPBEXHLevel2X 7 2" xfId="1085" xr:uid="{00000000-0005-0000-0000-00004D040000}"/>
    <cellStyle name="SAPBEXHLevel2X 8" xfId="1086" xr:uid="{00000000-0005-0000-0000-00004E040000}"/>
    <cellStyle name="SAPBEXHLevel2X 9" xfId="1087" xr:uid="{00000000-0005-0000-0000-00004F040000}"/>
    <cellStyle name="SAPBEXHLevel2X 9 2" xfId="1088" xr:uid="{00000000-0005-0000-0000-000050040000}"/>
    <cellStyle name="SAPBEXHLevel3" xfId="281" xr:uid="{00000000-0005-0000-0000-000021010000}"/>
    <cellStyle name="SAPBEXHLevel3 10" xfId="1090" xr:uid="{00000000-0005-0000-0000-000052040000}"/>
    <cellStyle name="SAPBEXHLevel3 10 2" xfId="1091" xr:uid="{00000000-0005-0000-0000-000053040000}"/>
    <cellStyle name="SAPBEXHLevel3 11" xfId="1089" xr:uid="{00000000-0005-0000-0000-000051040000}"/>
    <cellStyle name="SAPBEXHLevel3 12" xfId="466" xr:uid="{00000000-0005-0000-0000-0000DC010000}"/>
    <cellStyle name="SAPBEXHLevel3 2" xfId="282" xr:uid="{00000000-0005-0000-0000-000022010000}"/>
    <cellStyle name="SAPBEXHLevel3 2 2" xfId="283" xr:uid="{00000000-0005-0000-0000-000023010000}"/>
    <cellStyle name="SAPBEXHLevel3 2 2 2" xfId="549" xr:uid="{00000000-0005-0000-0000-000032020000}"/>
    <cellStyle name="SAPBEXHLevel3 2 2 3" xfId="468" xr:uid="{00000000-0005-0000-0000-0000DE010000}"/>
    <cellStyle name="SAPBEXHLevel3 2 3" xfId="548" xr:uid="{00000000-0005-0000-0000-000031020000}"/>
    <cellStyle name="SAPBEXHLevel3 2 4" xfId="467" xr:uid="{00000000-0005-0000-0000-0000DD010000}"/>
    <cellStyle name="SAPBEXHLevel3 3" xfId="469" xr:uid="{00000000-0005-0000-0000-0000DF010000}"/>
    <cellStyle name="SAPBEXHLevel3 3 2" xfId="550" xr:uid="{00000000-0005-0000-0000-000033020000}"/>
    <cellStyle name="SAPBEXHLevel3 4" xfId="1092" xr:uid="{00000000-0005-0000-0000-000054040000}"/>
    <cellStyle name="SAPBEXHLevel3 5" xfId="1093" xr:uid="{00000000-0005-0000-0000-000055040000}"/>
    <cellStyle name="SAPBEXHLevel3 5 2" xfId="1094" xr:uid="{00000000-0005-0000-0000-000056040000}"/>
    <cellStyle name="SAPBEXHLevel3 5 3" xfId="1095" xr:uid="{00000000-0005-0000-0000-000057040000}"/>
    <cellStyle name="SAPBEXHLevel3 6" xfId="1096" xr:uid="{00000000-0005-0000-0000-000058040000}"/>
    <cellStyle name="SAPBEXHLevel3 6 2" xfId="1097" xr:uid="{00000000-0005-0000-0000-000059040000}"/>
    <cellStyle name="SAPBEXHLevel3 7" xfId="1098" xr:uid="{00000000-0005-0000-0000-00005A040000}"/>
    <cellStyle name="SAPBEXHLevel3 7 2" xfId="1099" xr:uid="{00000000-0005-0000-0000-00005B040000}"/>
    <cellStyle name="SAPBEXHLevel3 8" xfId="1100" xr:uid="{00000000-0005-0000-0000-00005C040000}"/>
    <cellStyle name="SAPBEXHLevel3 9" xfId="1101" xr:uid="{00000000-0005-0000-0000-00005D040000}"/>
    <cellStyle name="SAPBEXHLevel3 9 2" xfId="1102" xr:uid="{00000000-0005-0000-0000-00005E040000}"/>
    <cellStyle name="SAPBEXHLevel3_2011-12 LIEE Table 1 Updated budget" xfId="284" xr:uid="{00000000-0005-0000-0000-000024010000}"/>
    <cellStyle name="SAPBEXHLevel3X" xfId="285" xr:uid="{00000000-0005-0000-0000-000025010000}"/>
    <cellStyle name="SAPBEXHLevel3X 10" xfId="1104" xr:uid="{00000000-0005-0000-0000-000060040000}"/>
    <cellStyle name="SAPBEXHLevel3X 10 2" xfId="1105" xr:uid="{00000000-0005-0000-0000-000061040000}"/>
    <cellStyle name="SAPBEXHLevel3X 11" xfId="1103" xr:uid="{00000000-0005-0000-0000-00005F040000}"/>
    <cellStyle name="SAPBEXHLevel3X 12" xfId="470" xr:uid="{00000000-0005-0000-0000-0000E0010000}"/>
    <cellStyle name="SAPBEXHLevel3X 2" xfId="286" xr:uid="{00000000-0005-0000-0000-000026010000}"/>
    <cellStyle name="SAPBEXHLevel3X 2 2" xfId="287" xr:uid="{00000000-0005-0000-0000-000027010000}"/>
    <cellStyle name="SAPBEXHLevel3X 2 2 2" xfId="552" xr:uid="{00000000-0005-0000-0000-000035020000}"/>
    <cellStyle name="SAPBEXHLevel3X 2 2 3" xfId="472" xr:uid="{00000000-0005-0000-0000-0000E2010000}"/>
    <cellStyle name="SAPBEXHLevel3X 2 3" xfId="551" xr:uid="{00000000-0005-0000-0000-000034020000}"/>
    <cellStyle name="SAPBEXHLevel3X 2 4" xfId="471" xr:uid="{00000000-0005-0000-0000-0000E1010000}"/>
    <cellStyle name="SAPBEXHLevel3X 3" xfId="288" xr:uid="{00000000-0005-0000-0000-000028010000}"/>
    <cellStyle name="SAPBEXHLevel3X 3 2" xfId="289" xr:uid="{00000000-0005-0000-0000-000029010000}"/>
    <cellStyle name="SAPBEXHLevel3X 3 2 2" xfId="553" xr:uid="{00000000-0005-0000-0000-000036020000}"/>
    <cellStyle name="SAPBEXHLevel3X 3 3" xfId="473" xr:uid="{00000000-0005-0000-0000-0000E3010000}"/>
    <cellStyle name="SAPBEXHLevel3X 4" xfId="290" xr:uid="{00000000-0005-0000-0000-00002A010000}"/>
    <cellStyle name="SAPBEXHLevel3X 4 2" xfId="1106" xr:uid="{00000000-0005-0000-0000-000062040000}"/>
    <cellStyle name="SAPBEXHLevel3X 5" xfId="1107" xr:uid="{00000000-0005-0000-0000-000063040000}"/>
    <cellStyle name="SAPBEXHLevel3X 5 2" xfId="1108" xr:uid="{00000000-0005-0000-0000-000064040000}"/>
    <cellStyle name="SAPBEXHLevel3X 5 3" xfId="1109" xr:uid="{00000000-0005-0000-0000-000065040000}"/>
    <cellStyle name="SAPBEXHLevel3X 6" xfId="1110" xr:uid="{00000000-0005-0000-0000-000066040000}"/>
    <cellStyle name="SAPBEXHLevel3X 6 2" xfId="1111" xr:uid="{00000000-0005-0000-0000-000067040000}"/>
    <cellStyle name="SAPBEXHLevel3X 7" xfId="1112" xr:uid="{00000000-0005-0000-0000-000068040000}"/>
    <cellStyle name="SAPBEXHLevel3X 7 2" xfId="1113" xr:uid="{00000000-0005-0000-0000-000069040000}"/>
    <cellStyle name="SAPBEXHLevel3X 8" xfId="1114" xr:uid="{00000000-0005-0000-0000-00006A040000}"/>
    <cellStyle name="SAPBEXHLevel3X 9" xfId="1115" xr:uid="{00000000-0005-0000-0000-00006B040000}"/>
    <cellStyle name="SAPBEXHLevel3X 9 2" xfId="1116" xr:uid="{00000000-0005-0000-0000-00006C040000}"/>
    <cellStyle name="SAPBEXresData" xfId="291" xr:uid="{00000000-0005-0000-0000-00002B010000}"/>
    <cellStyle name="SAPBEXresData 2" xfId="292" xr:uid="{00000000-0005-0000-0000-00002C010000}"/>
    <cellStyle name="SAPBEXresData 3" xfId="474" xr:uid="{00000000-0005-0000-0000-0000E4010000}"/>
    <cellStyle name="SAPBEXresDataEmph" xfId="293" xr:uid="{00000000-0005-0000-0000-00002D010000}"/>
    <cellStyle name="SAPBEXresDataEmph 2" xfId="475" xr:uid="{00000000-0005-0000-0000-0000E5010000}"/>
    <cellStyle name="SAPBEXresExc1" xfId="294" xr:uid="{00000000-0005-0000-0000-00002E010000}"/>
    <cellStyle name="SAPBEXresExc1Emph" xfId="295" xr:uid="{00000000-0005-0000-0000-00002F010000}"/>
    <cellStyle name="SAPBEXresExc2" xfId="296" xr:uid="{00000000-0005-0000-0000-000030010000}"/>
    <cellStyle name="SAPBEXresExc2Emph" xfId="297" xr:uid="{00000000-0005-0000-0000-000031010000}"/>
    <cellStyle name="SAPBEXresItem" xfId="298" xr:uid="{00000000-0005-0000-0000-000032010000}"/>
    <cellStyle name="SAPBEXresItem 2" xfId="476" xr:uid="{00000000-0005-0000-0000-0000E6010000}"/>
    <cellStyle name="SAPBEXresItemX" xfId="299" xr:uid="{00000000-0005-0000-0000-000033010000}"/>
    <cellStyle name="SAPBEXresItemX 2" xfId="300" xr:uid="{00000000-0005-0000-0000-000034010000}"/>
    <cellStyle name="SAPBEXresItemX 2 2" xfId="478" xr:uid="{00000000-0005-0000-0000-0000E8010000}"/>
    <cellStyle name="SAPBEXresItemX 3" xfId="477" xr:uid="{00000000-0005-0000-0000-0000E7010000}"/>
    <cellStyle name="SAPBEXRow_Headings_SA" xfId="301" xr:uid="{00000000-0005-0000-0000-000035010000}"/>
    <cellStyle name="SAPBEXRowResults_SA" xfId="302" xr:uid="{00000000-0005-0000-0000-000036010000}"/>
    <cellStyle name="SAPBEXstdData" xfId="303" xr:uid="{00000000-0005-0000-0000-000037010000}"/>
    <cellStyle name="SAPBEXstdData 2" xfId="304" xr:uid="{00000000-0005-0000-0000-000038010000}"/>
    <cellStyle name="SAPBEXstdData 2 2" xfId="305" xr:uid="{00000000-0005-0000-0000-000039010000}"/>
    <cellStyle name="SAPBEXstdData 3" xfId="306" xr:uid="{00000000-0005-0000-0000-00003A010000}"/>
    <cellStyle name="SAPBEXstdData 4" xfId="479" xr:uid="{00000000-0005-0000-0000-0000E9010000}"/>
    <cellStyle name="SAPBEXstdData_Sept 2011 Total BW Data" xfId="307" xr:uid="{00000000-0005-0000-0000-00003B010000}"/>
    <cellStyle name="SAPBEXstdDataEmph" xfId="308" xr:uid="{00000000-0005-0000-0000-00003C010000}"/>
    <cellStyle name="SAPBEXstdDataEmph 2" xfId="480" xr:uid="{00000000-0005-0000-0000-0000EA010000}"/>
    <cellStyle name="SAPBEXstdExc1" xfId="309" xr:uid="{00000000-0005-0000-0000-00003D010000}"/>
    <cellStyle name="SAPBEXstdExc1Emph" xfId="310" xr:uid="{00000000-0005-0000-0000-00003E010000}"/>
    <cellStyle name="SAPBEXstdExc2" xfId="311" xr:uid="{00000000-0005-0000-0000-00003F010000}"/>
    <cellStyle name="SAPBEXstdExc2Emph" xfId="312" xr:uid="{00000000-0005-0000-0000-000040010000}"/>
    <cellStyle name="SAPBEXstdItem" xfId="313" xr:uid="{00000000-0005-0000-0000-000041010000}"/>
    <cellStyle name="SAPBEXstdItem 2" xfId="314" xr:uid="{00000000-0005-0000-0000-000042010000}"/>
    <cellStyle name="SAPBEXstdItem 2 2" xfId="315" xr:uid="{00000000-0005-0000-0000-000043010000}"/>
    <cellStyle name="SAPBEXstdItem 3" xfId="316" xr:uid="{00000000-0005-0000-0000-000044010000}"/>
    <cellStyle name="SAPBEXstdItem 3 2" xfId="317" xr:uid="{00000000-0005-0000-0000-000045010000}"/>
    <cellStyle name="SAPBEXstdItem 4" xfId="318" xr:uid="{00000000-0005-0000-0000-000046010000}"/>
    <cellStyle name="SAPBEXstdItem 5" xfId="481" xr:uid="{00000000-0005-0000-0000-0000EB010000}"/>
    <cellStyle name="SAPBEXstdItem_Sept 2011 Total BW Data" xfId="319" xr:uid="{00000000-0005-0000-0000-000047010000}"/>
    <cellStyle name="SAPBEXstdItemX" xfId="320" xr:uid="{00000000-0005-0000-0000-000048010000}"/>
    <cellStyle name="SAPBEXstdItemX 2" xfId="483" xr:uid="{00000000-0005-0000-0000-0000ED010000}"/>
    <cellStyle name="SAPBEXstdItemX 3" xfId="482" xr:uid="{00000000-0005-0000-0000-0000EC010000}"/>
    <cellStyle name="SAPBEXsubData" xfId="321" xr:uid="{00000000-0005-0000-0000-000049010000}"/>
    <cellStyle name="SAPBEXsubData 2" xfId="484" xr:uid="{00000000-0005-0000-0000-0000EE010000}"/>
    <cellStyle name="SAPBEXsubDataEmph" xfId="322" xr:uid="{00000000-0005-0000-0000-00004A010000}"/>
    <cellStyle name="SAPBEXsubDataEmph 2" xfId="485" xr:uid="{00000000-0005-0000-0000-0000EF010000}"/>
    <cellStyle name="SAPBEXsubExc1" xfId="323" xr:uid="{00000000-0005-0000-0000-00004B010000}"/>
    <cellStyle name="SAPBEXsubExc1Emph" xfId="324" xr:uid="{00000000-0005-0000-0000-00004C010000}"/>
    <cellStyle name="SAPBEXsubExc2" xfId="325" xr:uid="{00000000-0005-0000-0000-00004D010000}"/>
    <cellStyle name="SAPBEXsubExc2Emph" xfId="326" xr:uid="{00000000-0005-0000-0000-00004E010000}"/>
    <cellStyle name="SAPBEXsubItem" xfId="327" xr:uid="{00000000-0005-0000-0000-00004F010000}"/>
    <cellStyle name="SAPBEXsubItem 2" xfId="486" xr:uid="{00000000-0005-0000-0000-0000F0010000}"/>
    <cellStyle name="SAPBEXtitle" xfId="328" xr:uid="{00000000-0005-0000-0000-000050010000}"/>
    <cellStyle name="SAPBEXtitle 2" xfId="487" xr:uid="{00000000-0005-0000-0000-0000F1010000}"/>
    <cellStyle name="SAPBEXundefined" xfId="329" xr:uid="{00000000-0005-0000-0000-000051010000}"/>
    <cellStyle name="SAPBEXundefined 2" xfId="330" xr:uid="{00000000-0005-0000-0000-000052010000}"/>
    <cellStyle name="SAPBEXundefined 3" xfId="488" xr:uid="{00000000-0005-0000-0000-0000F2010000}"/>
    <cellStyle name="SAPBEXundefined_Sheet2" xfId="352" xr:uid="{00000000-0005-0000-0000-000069010000}"/>
    <cellStyle name="SEM-BPS-input-on" xfId="331" xr:uid="{00000000-0005-0000-0000-000053010000}"/>
    <cellStyle name="SEM-BPS-key" xfId="332" xr:uid="{00000000-0005-0000-0000-000054010000}"/>
    <cellStyle name="Style 1" xfId="333" xr:uid="{00000000-0005-0000-0000-000055010000}"/>
    <cellStyle name="Style 26" xfId="334" xr:uid="{00000000-0005-0000-0000-000056010000}"/>
    <cellStyle name="Style 26 2" xfId="335" xr:uid="{00000000-0005-0000-0000-000057010000}"/>
    <cellStyle name="Style 26 2 2" xfId="336" xr:uid="{00000000-0005-0000-0000-000058010000}"/>
    <cellStyle name="Style 26 3" xfId="489" xr:uid="{00000000-0005-0000-0000-0000F3010000}"/>
    <cellStyle name="Title 2" xfId="337" xr:uid="{00000000-0005-0000-0000-000059010000}"/>
    <cellStyle name="Title 2 2" xfId="1118" xr:uid="{00000000-0005-0000-0000-00006E040000}"/>
    <cellStyle name="Title 2 3" xfId="1119" xr:uid="{00000000-0005-0000-0000-00006F040000}"/>
    <cellStyle name="Title 2 4" xfId="1120" xr:uid="{00000000-0005-0000-0000-000070040000}"/>
    <cellStyle name="Title 2 5" xfId="1121" xr:uid="{00000000-0005-0000-0000-000071040000}"/>
    <cellStyle name="Title 2 6" xfId="1122" xr:uid="{00000000-0005-0000-0000-000072040000}"/>
    <cellStyle name="Title 2 7" xfId="1117" xr:uid="{00000000-0005-0000-0000-00006D040000}"/>
    <cellStyle name="Title 2 8" xfId="403" xr:uid="{00000000-0005-0000-0000-00009D010000}"/>
    <cellStyle name="Title 2 9" xfId="31356" xr:uid="{7EBA5CFA-B6A4-4C84-BECF-8C1105CF6362}"/>
    <cellStyle name="Total 10" xfId="1124" xr:uid="{00000000-0005-0000-0000-000074040000}"/>
    <cellStyle name="Total 11" xfId="1125" xr:uid="{00000000-0005-0000-0000-000075040000}"/>
    <cellStyle name="Total 11 2" xfId="1126" xr:uid="{00000000-0005-0000-0000-000076040000}"/>
    <cellStyle name="Total 12" xfId="1127" xr:uid="{00000000-0005-0000-0000-000077040000}"/>
    <cellStyle name="Total 12 2" xfId="1128" xr:uid="{00000000-0005-0000-0000-000078040000}"/>
    <cellStyle name="Total 13" xfId="1129" xr:uid="{00000000-0005-0000-0000-000079040000}"/>
    <cellStyle name="Total 14" xfId="1130" xr:uid="{00000000-0005-0000-0000-00007A040000}"/>
    <cellStyle name="Total 15" xfId="1123" xr:uid="{00000000-0005-0000-0000-000073040000}"/>
    <cellStyle name="Total 2" xfId="338" xr:uid="{00000000-0005-0000-0000-00005A010000}"/>
    <cellStyle name="Total 2 2" xfId="339" xr:uid="{00000000-0005-0000-0000-00005B010000}"/>
    <cellStyle name="Total 2 2 2" xfId="555" xr:uid="{00000000-0005-0000-0000-000038020000}"/>
    <cellStyle name="Total 2 2 3" xfId="492" xr:uid="{00000000-0005-0000-0000-0000F6010000}"/>
    <cellStyle name="Total 2 3" xfId="554" xr:uid="{00000000-0005-0000-0000-000037020000}"/>
    <cellStyle name="Total 2 4" xfId="491" xr:uid="{00000000-0005-0000-0000-0000F5010000}"/>
    <cellStyle name="Total 3" xfId="340" xr:uid="{00000000-0005-0000-0000-00005C010000}"/>
    <cellStyle name="Total 3 2" xfId="556" xr:uid="{00000000-0005-0000-0000-000039020000}"/>
    <cellStyle name="Total 3 3" xfId="493" xr:uid="{00000000-0005-0000-0000-0000F7010000}"/>
    <cellStyle name="Total 4" xfId="341" xr:uid="{00000000-0005-0000-0000-00005D010000}"/>
    <cellStyle name="Total 4 2" xfId="490" xr:uid="{00000000-0005-0000-0000-0000F4010000}"/>
    <cellStyle name="Total 5" xfId="404" xr:uid="{00000000-0005-0000-0000-00009E010000}"/>
    <cellStyle name="Total 5 2" xfId="1132" xr:uid="{00000000-0005-0000-0000-00007C040000}"/>
    <cellStyle name="Total 5 3" xfId="1133" xr:uid="{00000000-0005-0000-0000-00007D040000}"/>
    <cellStyle name="Total 5 4" xfId="1134" xr:uid="{00000000-0005-0000-0000-00007E040000}"/>
    <cellStyle name="Total 5 5" xfId="1135" xr:uid="{00000000-0005-0000-0000-00007F040000}"/>
    <cellStyle name="Total 5 6" xfId="1136" xr:uid="{00000000-0005-0000-0000-000080040000}"/>
    <cellStyle name="Total 5 7" xfId="1131" xr:uid="{00000000-0005-0000-0000-00007B040000}"/>
    <cellStyle name="Total 6" xfId="1137" xr:uid="{00000000-0005-0000-0000-000081040000}"/>
    <cellStyle name="Total 6 2" xfId="1138" xr:uid="{00000000-0005-0000-0000-000082040000}"/>
    <cellStyle name="Total 6 3" xfId="1139" xr:uid="{00000000-0005-0000-0000-000083040000}"/>
    <cellStyle name="Total 7" xfId="1140" xr:uid="{00000000-0005-0000-0000-000084040000}"/>
    <cellStyle name="Total 7 2" xfId="1141" xr:uid="{00000000-0005-0000-0000-000085040000}"/>
    <cellStyle name="Total 8" xfId="1142" xr:uid="{00000000-0005-0000-0000-000086040000}"/>
    <cellStyle name="Total 8 2" xfId="1143" xr:uid="{00000000-0005-0000-0000-000087040000}"/>
    <cellStyle name="Total 9" xfId="1144" xr:uid="{00000000-0005-0000-0000-000088040000}"/>
    <cellStyle name="Total 9 2" xfId="1145" xr:uid="{00000000-0005-0000-0000-000089040000}"/>
    <cellStyle name="Unprot" xfId="342" xr:uid="{00000000-0005-0000-0000-00005E010000}"/>
    <cellStyle name="Unprot 2" xfId="343" xr:uid="{00000000-0005-0000-0000-00005F010000}"/>
    <cellStyle name="Unprot$" xfId="344" xr:uid="{00000000-0005-0000-0000-000060010000}"/>
    <cellStyle name="Unprot$ 2" xfId="345" xr:uid="{00000000-0005-0000-0000-000061010000}"/>
    <cellStyle name="Unprot$ 2 2" xfId="346" xr:uid="{00000000-0005-0000-0000-000062010000}"/>
    <cellStyle name="Unprot$_2011-10 LIEE Table 6 (2)" xfId="347" xr:uid="{00000000-0005-0000-0000-000063010000}"/>
    <cellStyle name="Unprotect" xfId="348" xr:uid="{00000000-0005-0000-0000-000064010000}"/>
    <cellStyle name="Warning Text 2" xfId="349" xr:uid="{00000000-0005-0000-0000-000065010000}"/>
    <cellStyle name="Warning Text 2 2" xfId="405" xr:uid="{00000000-0005-0000-0000-00009F010000}"/>
    <cellStyle name="wr_0" xfId="31362" xr:uid="{2706C981-24B5-44A6-B235-3957DBD6BB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2.xml"/><Relationship Id="rId47" Type="http://schemas.openxmlformats.org/officeDocument/2006/relationships/externalLink" Target="externalLinks/externalLink17.xml"/><Relationship Id="rId63" Type="http://schemas.openxmlformats.org/officeDocument/2006/relationships/theme" Target="theme/theme1.xml"/><Relationship Id="rId68"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externalLink" Target="externalLinks/externalLink10.xml"/><Relationship Id="rId45" Type="http://schemas.openxmlformats.org/officeDocument/2006/relationships/externalLink" Target="externalLinks/externalLink15.xml"/><Relationship Id="rId53" Type="http://schemas.openxmlformats.org/officeDocument/2006/relationships/externalLink" Target="externalLinks/externalLink23.xml"/><Relationship Id="rId58" Type="http://schemas.openxmlformats.org/officeDocument/2006/relationships/externalLink" Target="externalLinks/externalLink2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externalLink" Target="externalLinks/externalLink13.xml"/><Relationship Id="rId48" Type="http://schemas.openxmlformats.org/officeDocument/2006/relationships/externalLink" Target="externalLinks/externalLink18.xml"/><Relationship Id="rId56" Type="http://schemas.openxmlformats.org/officeDocument/2006/relationships/externalLink" Target="externalLinks/externalLink26.xml"/><Relationship Id="rId64" Type="http://schemas.openxmlformats.org/officeDocument/2006/relationships/styles" Target="style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46" Type="http://schemas.openxmlformats.org/officeDocument/2006/relationships/externalLink" Target="externalLinks/externalLink16.xml"/><Relationship Id="rId59" Type="http://schemas.openxmlformats.org/officeDocument/2006/relationships/externalLink" Target="externalLinks/externalLink29.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11.xml"/><Relationship Id="rId54" Type="http://schemas.openxmlformats.org/officeDocument/2006/relationships/externalLink" Target="externalLinks/externalLink24.xml"/><Relationship Id="rId62"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49" Type="http://schemas.openxmlformats.org/officeDocument/2006/relationships/externalLink" Target="externalLinks/externalLink19.xml"/><Relationship Id="rId57" Type="http://schemas.openxmlformats.org/officeDocument/2006/relationships/externalLink" Target="externalLinks/externalLink27.xml"/><Relationship Id="rId10" Type="http://schemas.openxmlformats.org/officeDocument/2006/relationships/worksheet" Target="worksheets/sheet10.xml"/><Relationship Id="rId31" Type="http://schemas.openxmlformats.org/officeDocument/2006/relationships/externalLink" Target="externalLinks/externalLink1.xml"/><Relationship Id="rId44" Type="http://schemas.openxmlformats.org/officeDocument/2006/relationships/externalLink" Target="externalLinks/externalLink14.xml"/><Relationship Id="rId52" Type="http://schemas.openxmlformats.org/officeDocument/2006/relationships/externalLink" Target="externalLinks/externalLink22.xml"/><Relationship Id="rId60" Type="http://schemas.openxmlformats.org/officeDocument/2006/relationships/externalLink" Target="externalLinks/externalLink3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9.xml"/><Relationship Id="rId34" Type="http://schemas.openxmlformats.org/officeDocument/2006/relationships/externalLink" Target="externalLinks/externalLink4.xml"/><Relationship Id="rId50" Type="http://schemas.openxmlformats.org/officeDocument/2006/relationships/externalLink" Target="externalLinks/externalLink20.xml"/><Relationship Id="rId55" Type="http://schemas.openxmlformats.org/officeDocument/2006/relationships/externalLink" Target="externalLinks/externalLink2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capuc.sharepoint.com/ACTG/DATA/CORPACCT/DPLUCIEN/ACCTREC/SCG%20Acct%20Rec%20Li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7.xml.rels><?xml version="1.0" encoding="UTF-8" standalone="yes"?>
<Relationships xmlns="http://schemas.openxmlformats.org/package/2006/relationships"><Relationship Id="rId3" Type="http://schemas.openxmlformats.org/officeDocument/2006/relationships/externalLinkPath" Target="file:///C:\Users\ML1X\AppData\Local\Microsoft\Olk\Attachments\ooa-1fec4927-21ab-480f-95d9-7972bf6d8b13\37d230c73d4b9dbbdcf12a70c8d575f22bed2da1615143fedcbec96abfd86261\3807d425edecf391cb4bd4b829d635f6b171d7d595c4e8b4634b939658c.xlsx" TargetMode="External"/><Relationship Id="rId2" Type="http://schemas.microsoft.com/office/2019/04/relationships/externalLinkLongPath" Target="/Users/ML1X/AppData/Local/Microsoft/Olk/Attachments/ooa-1fec4927-21ab-480f-95d9-7972bf6d8b13/37d230c73d4b9dbbdcf12a70c8d575f22bed2da1615143fedcbec96abfd86261/3807d425edecf391cb4bd4b829d635f6b171d7d595c4e8b4634b939658c.xlsx?53E60665" TargetMode="External"/><Relationship Id="rId1" Type="http://schemas.openxmlformats.org/officeDocument/2006/relationships/externalLinkPath" Target="file:///\\53E60665\3807d425edecf391cb4bd4b829d635f6b171d7d595c4e8b4634b939658c.xlsx" TargetMode="External"/><Relationship Id="rId4" Type="http://schemas.openxmlformats.org/officeDocument/2006/relationships/externalLinkPath" Target="../../../../../ML1X/AppData/Local/Microsoft/Olk/Attachments/ooa-1fec4927-21ab-480f-95d9-7972bf6d8b13/37d230c73d4b9dbbdcf12a70c8d575f22bed2da1615143fedcbec96abfd86261/3807d425edecf391cb4bd4b829d635f6b171d7d595c4e8b4634b939658c.xlsx" TargetMode="External"/></Relationships>
</file>

<file path=xl/externalLinks/_rels/externalLink18.xml.rels><?xml version="1.0" encoding="UTF-8" standalone="yes"?>
<Relationships xmlns="http://schemas.openxmlformats.org/package/2006/relationships"><Relationship Id="rId3" Type="http://schemas.openxmlformats.org/officeDocument/2006/relationships/externalLinkPath" Target="../../../../../ML1X/Downloads/v4-SOW_Attachment-I_Reporting_05-2026_DSA%20Realized%20Savings%20-%2006-10-2026_Final.xlsx" TargetMode="External"/><Relationship Id="rId2" Type="http://schemas.openxmlformats.org/officeDocument/2006/relationships/externalLinkPath" Target="file:///C:\Users\ML1X\Downloads\v4-SOW_Attachment-I_Reporting_05-2026_DSA%20Realized%20Savings%20-%2006-10-2026_Final.xlsx" TargetMode="External"/><Relationship Id="rId1" Type="http://schemas.openxmlformats.org/officeDocument/2006/relationships/externalLinkPath" Target="/Users/ML1X/Downloads/v4-SOW_Attachment-I_Reporting_05-2026_DSA%20Realized%20Savings%20-%2006-10-2026_Fina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s"/>
      <sheetName val="Addendum"/>
      <sheetName val="EUL Lookup"/>
      <sheetName val="Tables for Narrative"/>
      <sheetName val="ESA Table 2B - PP-PD"/>
      <sheetName val="ESA Table 2B - PP-PD (DSA)"/>
      <sheetName val="Realization Rates"/>
      <sheetName val="ESA Table 6"/>
    </sheetNames>
    <sheetDataSet>
      <sheetData sheetId="0"/>
      <sheetData sheetId="1"/>
      <sheetData sheetId="2"/>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s"/>
      <sheetName val="Addendum"/>
      <sheetName val="EUL Lookup"/>
      <sheetName val="Tables for Narrative"/>
      <sheetName val="ESA Table 2B - PP-PD"/>
      <sheetName val="ESA Table 2B - PP-PD (DSA)"/>
      <sheetName val="Realization Rates"/>
      <sheetName val="ESA Table 6"/>
    </sheetNames>
    <sheetDataSet>
      <sheetData sheetId="0"/>
      <sheetData sheetId="1"/>
      <sheetData sheetId="2"/>
      <sheetData sheetId="3"/>
      <sheetData sheetId="4"/>
      <sheetData sheetId="5"/>
      <sheetData sheetId="6"/>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0541E-6EC7-493A-BC31-682AEED620B7}">
  <sheetPr>
    <pageSetUpPr fitToPage="1"/>
  </sheetPr>
  <dimension ref="A1:V38"/>
  <sheetViews>
    <sheetView tabSelected="1" view="pageBreakPreview" zoomScaleNormal="100" zoomScaleSheetLayoutView="100" workbookViewId="0">
      <selection sqref="A1:M1"/>
    </sheetView>
  </sheetViews>
  <sheetFormatPr defaultRowHeight="13.2"/>
  <cols>
    <col min="1" max="1" width="40.44140625" customWidth="1"/>
    <col min="2" max="2" width="16" customWidth="1"/>
    <col min="3" max="3" width="17.5546875" customWidth="1"/>
    <col min="4" max="4" width="16.44140625" customWidth="1"/>
    <col min="5" max="5" width="17" customWidth="1"/>
    <col min="6" max="6" width="16.5546875" customWidth="1"/>
    <col min="7" max="7" width="16.44140625" customWidth="1"/>
    <col min="8" max="8" width="15.5546875" customWidth="1"/>
    <col min="9" max="9" width="16.44140625" customWidth="1"/>
    <col min="10" max="10" width="15.5546875" bestFit="1" customWidth="1"/>
    <col min="11" max="11" width="16.44140625" bestFit="1" customWidth="1"/>
    <col min="12" max="12" width="13" bestFit="1" customWidth="1"/>
    <col min="13" max="13" width="14.5546875" bestFit="1" customWidth="1"/>
    <col min="14" max="14" width="16.44140625" customWidth="1"/>
    <col min="15" max="16" width="15" bestFit="1" customWidth="1"/>
    <col min="17" max="17" width="14.44140625" bestFit="1" customWidth="1"/>
  </cols>
  <sheetData>
    <row r="1" spans="1:22" ht="15.6">
      <c r="A1" s="1412" t="s">
        <v>0</v>
      </c>
      <c r="B1" s="1412"/>
      <c r="C1" s="1412"/>
      <c r="D1" s="1412"/>
      <c r="E1" s="1412"/>
      <c r="F1" s="1412"/>
      <c r="G1" s="1412"/>
      <c r="H1" s="1412"/>
      <c r="I1" s="1412"/>
      <c r="J1" s="1412"/>
      <c r="K1" s="1412"/>
      <c r="L1" s="1412"/>
      <c r="M1" s="1412"/>
    </row>
    <row r="2" spans="1:22" ht="15.6">
      <c r="A2" s="1412" t="s">
        <v>1</v>
      </c>
      <c r="B2" s="1413"/>
      <c r="C2" s="1413"/>
      <c r="D2" s="1413"/>
      <c r="E2" s="1413"/>
      <c r="F2" s="1413"/>
      <c r="G2" s="1413"/>
      <c r="H2" s="1413"/>
      <c r="I2" s="1413"/>
      <c r="J2" s="1413"/>
      <c r="K2" s="1413"/>
      <c r="L2" s="1413"/>
      <c r="M2" s="1413"/>
    </row>
    <row r="3" spans="1:22" ht="16.2" thickBot="1">
      <c r="A3" s="1414" t="s">
        <v>2</v>
      </c>
      <c r="B3" s="1415"/>
      <c r="C3" s="1415"/>
      <c r="D3" s="1415"/>
      <c r="E3" s="1415"/>
      <c r="F3" s="1415"/>
      <c r="G3" s="1415"/>
      <c r="H3" s="1415"/>
      <c r="I3" s="1415"/>
      <c r="J3" s="1415"/>
      <c r="K3" s="1415"/>
      <c r="L3" s="1415"/>
      <c r="M3" s="1415"/>
    </row>
    <row r="4" spans="1:22">
      <c r="A4" s="131"/>
      <c r="B4" s="1416" t="s">
        <v>3</v>
      </c>
      <c r="C4" s="1417"/>
      <c r="D4" s="1418"/>
      <c r="E4" s="1416" t="s">
        <v>4</v>
      </c>
      <c r="F4" s="1417"/>
      <c r="G4" s="1418"/>
      <c r="H4" s="1416" t="s">
        <v>5</v>
      </c>
      <c r="I4" s="1417"/>
      <c r="J4" s="1418"/>
      <c r="K4" s="1419" t="s">
        <v>6</v>
      </c>
      <c r="L4" s="1417"/>
      <c r="M4" s="1418"/>
    </row>
    <row r="5" spans="1:22" ht="13.8" thickBot="1">
      <c r="A5" s="73" t="s">
        <v>7</v>
      </c>
      <c r="B5" s="74" t="s">
        <v>8</v>
      </c>
      <c r="C5" s="75" t="s">
        <v>9</v>
      </c>
      <c r="D5" s="76" t="s">
        <v>10</v>
      </c>
      <c r="E5" s="74" t="s">
        <v>8</v>
      </c>
      <c r="F5" s="75" t="s">
        <v>9</v>
      </c>
      <c r="G5" s="76"/>
      <c r="H5" s="74" t="s">
        <v>8</v>
      </c>
      <c r="I5" s="75" t="s">
        <v>9</v>
      </c>
      <c r="J5" s="76" t="s">
        <v>10</v>
      </c>
      <c r="K5" s="74" t="s">
        <v>8</v>
      </c>
      <c r="L5" s="75" t="s">
        <v>9</v>
      </c>
      <c r="M5" s="76" t="s">
        <v>10</v>
      </c>
    </row>
    <row r="6" spans="1:22">
      <c r="A6" s="73"/>
      <c r="B6" s="462"/>
      <c r="C6" s="463"/>
      <c r="D6" s="464"/>
      <c r="E6" s="465"/>
      <c r="F6" s="466"/>
      <c r="G6" s="467"/>
      <c r="H6" s="465"/>
      <c r="I6" s="466"/>
      <c r="J6" s="467"/>
      <c r="K6" s="465"/>
      <c r="L6" s="466"/>
      <c r="M6" s="467"/>
      <c r="N6" s="1014"/>
    </row>
    <row r="7" spans="1:22">
      <c r="A7" s="254" t="s">
        <v>11</v>
      </c>
      <c r="B7" s="891">
        <f>'ESA Table 1'!B31</f>
        <v>60280367.204630457</v>
      </c>
      <c r="C7" s="892">
        <f>'ESA Table 1'!C31</f>
        <v>55509752.115163513</v>
      </c>
      <c r="D7" s="893">
        <f>'ESA Table 1'!D31</f>
        <v>115790119.31979397</v>
      </c>
      <c r="E7" s="894">
        <f>'ESA Table 1'!E31</f>
        <v>5335652.2652000003</v>
      </c>
      <c r="F7" s="892">
        <f>'ESA Table 1'!F31</f>
        <v>4614789.7148000002</v>
      </c>
      <c r="G7" s="893">
        <f>'ESA Table 1'!G31</f>
        <v>9950441.9800000004</v>
      </c>
      <c r="H7" s="894">
        <f>'ESA Table 1'!H31</f>
        <v>30300334.161400001</v>
      </c>
      <c r="I7" s="896">
        <f>'ESA Table 1'!I31</f>
        <v>26566033.508600004</v>
      </c>
      <c r="J7" s="897">
        <f>'ESA Table 1'!J31</f>
        <v>56866367.670000002</v>
      </c>
      <c r="K7" s="84">
        <f>'ESA Table 1'!K31</f>
        <v>0.50265676150480498</v>
      </c>
      <c r="L7" s="85">
        <f>'ESA Table 1'!L31</f>
        <v>0.47858317676297102</v>
      </c>
      <c r="M7" s="86">
        <f>'ESA Table 1'!M31</f>
        <v>0.49111589144272405</v>
      </c>
      <c r="N7" s="1029"/>
      <c r="O7" s="93"/>
      <c r="P7" s="140"/>
      <c r="Q7" s="1023"/>
      <c r="R7" s="1023"/>
      <c r="S7" s="1023"/>
      <c r="T7" s="1023"/>
      <c r="U7" s="1023"/>
      <c r="V7" s="1023"/>
    </row>
    <row r="8" spans="1:22" ht="15.6">
      <c r="A8" s="254" t="s">
        <v>12</v>
      </c>
      <c r="B8" s="895">
        <v>59535864.149342544</v>
      </c>
      <c r="C8" s="896">
        <v>50894413.329039596</v>
      </c>
      <c r="D8" s="897">
        <f>SUM(B8:C8)</f>
        <v>110430277.47838214</v>
      </c>
      <c r="E8" s="898">
        <v>1009093.0555</v>
      </c>
      <c r="F8" s="896">
        <v>1037158.6845000001</v>
      </c>
      <c r="G8" s="897">
        <f>SUM(E8:F8)</f>
        <v>2046251.7400000002</v>
      </c>
      <c r="H8" s="898">
        <v>6821184.1114999996</v>
      </c>
      <c r="I8" s="896">
        <v>5449208.7785</v>
      </c>
      <c r="J8" s="897">
        <f>SUM(H8:I8)</f>
        <v>12270392.890000001</v>
      </c>
      <c r="K8" s="849">
        <f>H8/B8</f>
        <v>0.11457269007449733</v>
      </c>
      <c r="L8" s="850">
        <f>I8/C8</f>
        <v>0.10706889856987038</v>
      </c>
      <c r="M8" s="851">
        <f>J8/D8</f>
        <v>0.11111438973249031</v>
      </c>
      <c r="N8" s="1049"/>
      <c r="O8" s="93"/>
      <c r="P8" s="140"/>
      <c r="Q8" s="1023"/>
      <c r="R8" s="1023"/>
      <c r="S8" s="1023"/>
      <c r="T8" s="1023"/>
      <c r="U8" s="1023"/>
      <c r="V8" s="1023"/>
    </row>
    <row r="9" spans="1:22" ht="15.6">
      <c r="A9" s="254" t="s">
        <v>13</v>
      </c>
      <c r="B9" s="891">
        <v>10635099.129599996</v>
      </c>
      <c r="C9" s="892">
        <v>9431125.1903999969</v>
      </c>
      <c r="D9" s="893">
        <f>SUM(B9:C9)</f>
        <v>20066224.319999993</v>
      </c>
      <c r="E9" s="894">
        <v>510479.98340000003</v>
      </c>
      <c r="F9" s="892">
        <v>452689.79659999994</v>
      </c>
      <c r="G9" s="893">
        <f>SUM(E9:F9)</f>
        <v>963169.78</v>
      </c>
      <c r="H9" s="894">
        <v>3174312.5276000001</v>
      </c>
      <c r="I9" s="892">
        <v>2814956.3924000002</v>
      </c>
      <c r="J9" s="893">
        <f>SUM(H9:I9)</f>
        <v>5989268.9199999999</v>
      </c>
      <c r="K9" s="84">
        <f t="shared" ref="K9:K15" si="0">H9/B9</f>
        <v>0.29847512363708373</v>
      </c>
      <c r="L9" s="85">
        <f t="shared" ref="L9:L14" si="1">I9/C9</f>
        <v>0.29847513796819941</v>
      </c>
      <c r="M9" s="86">
        <f t="shared" ref="M9:M15" si="2">J9/D9</f>
        <v>0.2984751303727079</v>
      </c>
      <c r="N9" s="1049"/>
      <c r="O9" s="140"/>
      <c r="P9" s="140"/>
      <c r="Q9" s="1023"/>
      <c r="R9" s="1023"/>
      <c r="S9" s="1023"/>
      <c r="T9" s="1023"/>
      <c r="U9" s="1023"/>
      <c r="V9" s="1023"/>
    </row>
    <row r="10" spans="1:22">
      <c r="A10" s="234" t="s">
        <v>14</v>
      </c>
      <c r="B10" s="899" t="s">
        <v>15</v>
      </c>
      <c r="C10" s="900" t="s">
        <v>15</v>
      </c>
      <c r="D10" s="901" t="s">
        <v>15</v>
      </c>
      <c r="E10" s="899" t="s">
        <v>15</v>
      </c>
      <c r="F10" s="900" t="s">
        <v>15</v>
      </c>
      <c r="G10" s="901" t="s">
        <v>15</v>
      </c>
      <c r="H10" s="899" t="s">
        <v>15</v>
      </c>
      <c r="I10" s="900" t="s">
        <v>15</v>
      </c>
      <c r="J10" s="901" t="s">
        <v>15</v>
      </c>
      <c r="K10" s="791" t="s">
        <v>15</v>
      </c>
      <c r="L10" s="792" t="s">
        <v>15</v>
      </c>
      <c r="M10" s="793" t="s">
        <v>15</v>
      </c>
      <c r="N10" s="93"/>
      <c r="O10" s="93"/>
      <c r="P10" s="140"/>
      <c r="Q10" s="1023"/>
      <c r="R10" s="1023"/>
      <c r="S10" s="1023"/>
      <c r="T10" s="1023"/>
      <c r="U10" s="1023"/>
      <c r="V10" s="1023"/>
    </row>
    <row r="11" spans="1:22">
      <c r="A11" s="266" t="s">
        <v>16</v>
      </c>
      <c r="B11" s="899" t="s">
        <v>15</v>
      </c>
      <c r="C11" s="900" t="s">
        <v>15</v>
      </c>
      <c r="D11" s="901" t="s">
        <v>15</v>
      </c>
      <c r="E11" s="899" t="s">
        <v>15</v>
      </c>
      <c r="F11" s="900" t="s">
        <v>15</v>
      </c>
      <c r="G11" s="901" t="s">
        <v>15</v>
      </c>
      <c r="H11" s="899" t="s">
        <v>15</v>
      </c>
      <c r="I11" s="900" t="s">
        <v>15</v>
      </c>
      <c r="J11" s="901" t="s">
        <v>15</v>
      </c>
      <c r="K11" s="791" t="s">
        <v>15</v>
      </c>
      <c r="L11" s="792" t="s">
        <v>15</v>
      </c>
      <c r="M11" s="793" t="s">
        <v>15</v>
      </c>
      <c r="N11" s="140"/>
      <c r="O11" s="140"/>
      <c r="P11" s="140"/>
      <c r="Q11" s="1023"/>
      <c r="R11" s="1023"/>
      <c r="S11" s="1023"/>
      <c r="T11" s="1023"/>
      <c r="U11" s="1023"/>
      <c r="V11" s="1023"/>
    </row>
    <row r="12" spans="1:22" ht="15.6">
      <c r="A12" s="254" t="s">
        <v>17</v>
      </c>
      <c r="B12" s="891">
        <v>2477685.3328981209</v>
      </c>
      <c r="C12" s="892">
        <v>2197101.8878530501</v>
      </c>
      <c r="D12" s="893">
        <f>SUM(B12:C12)</f>
        <v>4674787.220751171</v>
      </c>
      <c r="E12" s="902">
        <v>0</v>
      </c>
      <c r="F12" s="892">
        <v>0</v>
      </c>
      <c r="G12" s="893">
        <f>SUM(E12:F12)</f>
        <v>0</v>
      </c>
      <c r="H12" s="902">
        <v>0</v>
      </c>
      <c r="I12" s="892">
        <v>0</v>
      </c>
      <c r="J12" s="893">
        <f>SUM(H12:I12)</f>
        <v>0</v>
      </c>
      <c r="K12" s="84">
        <f t="shared" si="0"/>
        <v>0</v>
      </c>
      <c r="L12" s="85">
        <f t="shared" si="1"/>
        <v>0</v>
      </c>
      <c r="M12" s="86">
        <f t="shared" si="2"/>
        <v>0</v>
      </c>
      <c r="N12" s="140"/>
      <c r="O12" s="140"/>
      <c r="P12" s="140"/>
      <c r="Q12" s="1023"/>
      <c r="R12" s="1023"/>
      <c r="S12" s="1023"/>
      <c r="T12" s="1023"/>
      <c r="U12" s="1023"/>
      <c r="V12" s="1023"/>
    </row>
    <row r="13" spans="1:22">
      <c r="A13" s="254" t="s">
        <v>18</v>
      </c>
      <c r="B13" s="891">
        <v>0</v>
      </c>
      <c r="C13" s="892">
        <v>0</v>
      </c>
      <c r="D13" s="893">
        <f t="shared" ref="D13:D15" si="3">SUM(B13:C13)</f>
        <v>0</v>
      </c>
      <c r="E13" s="902">
        <v>0</v>
      </c>
      <c r="F13" s="892">
        <v>0</v>
      </c>
      <c r="G13" s="893">
        <f t="shared" ref="G13:G15" si="4">SUM(E13:F13)</f>
        <v>0</v>
      </c>
      <c r="H13" s="902">
        <v>0</v>
      </c>
      <c r="I13" s="892">
        <v>0</v>
      </c>
      <c r="J13" s="893">
        <f t="shared" ref="J13:J15" si="5">SUM(H13:I13)</f>
        <v>0</v>
      </c>
      <c r="K13" s="84">
        <v>0</v>
      </c>
      <c r="L13" s="85">
        <v>0</v>
      </c>
      <c r="M13" s="86">
        <v>0</v>
      </c>
      <c r="N13" s="93"/>
      <c r="O13" s="140"/>
      <c r="P13" s="140"/>
      <c r="Q13" s="1023"/>
      <c r="R13" s="1023"/>
      <c r="S13" s="1023"/>
      <c r="T13" s="1023"/>
      <c r="U13" s="1023"/>
      <c r="V13" s="1023"/>
    </row>
    <row r="14" spans="1:22" ht="15.6">
      <c r="A14" s="298" t="s">
        <v>19</v>
      </c>
      <c r="B14" s="891">
        <v>222868.17526112084</v>
      </c>
      <c r="C14" s="892">
        <v>197637.81579759769</v>
      </c>
      <c r="D14" s="893">
        <f>SUM(B14:C14)</f>
        <v>420505.99105871853</v>
      </c>
      <c r="E14" s="902">
        <v>20465.101999999999</v>
      </c>
      <c r="F14" s="892">
        <v>18148.297999999999</v>
      </c>
      <c r="G14" s="893">
        <f t="shared" si="4"/>
        <v>38613.399999999994</v>
      </c>
      <c r="H14" s="894">
        <v>105195.4653</v>
      </c>
      <c r="I14" s="892">
        <v>93286.544699999999</v>
      </c>
      <c r="J14" s="893">
        <f t="shared" si="5"/>
        <v>198482.01</v>
      </c>
      <c r="K14" s="84">
        <f t="shared" si="0"/>
        <v>0.47200756759797124</v>
      </c>
      <c r="L14" s="85">
        <f t="shared" si="1"/>
        <v>0.4720075675979713</v>
      </c>
      <c r="M14" s="86">
        <f t="shared" si="2"/>
        <v>0.4720075675979713</v>
      </c>
      <c r="N14" s="140"/>
      <c r="O14" s="140"/>
      <c r="P14" s="140"/>
      <c r="Q14" s="1023"/>
      <c r="R14" s="1023"/>
      <c r="S14" s="1023"/>
      <c r="T14" s="1023"/>
      <c r="U14" s="1023"/>
      <c r="V14" s="1023"/>
    </row>
    <row r="15" spans="1:22" ht="15.6">
      <c r="A15" s="298" t="s">
        <v>20</v>
      </c>
      <c r="B15" s="891">
        <v>9566416</v>
      </c>
      <c r="C15" s="892">
        <v>0</v>
      </c>
      <c r="D15" s="893">
        <f t="shared" si="3"/>
        <v>9566416</v>
      </c>
      <c r="E15" s="891">
        <v>0</v>
      </c>
      <c r="F15" s="892">
        <v>0</v>
      </c>
      <c r="G15" s="893">
        <f t="shared" si="4"/>
        <v>0</v>
      </c>
      <c r="H15" s="891">
        <v>0</v>
      </c>
      <c r="I15" s="892">
        <v>0</v>
      </c>
      <c r="J15" s="893">
        <f t="shared" si="5"/>
        <v>0</v>
      </c>
      <c r="K15" s="84">
        <f t="shared" si="0"/>
        <v>0</v>
      </c>
      <c r="L15" s="85">
        <v>0</v>
      </c>
      <c r="M15" s="86">
        <f t="shared" si="2"/>
        <v>0</v>
      </c>
      <c r="N15" s="93"/>
      <c r="O15" s="140"/>
      <c r="P15" s="140"/>
      <c r="Q15" s="1023"/>
      <c r="R15" s="1023"/>
      <c r="S15" s="1023"/>
      <c r="T15" s="1023"/>
      <c r="U15" s="1023"/>
      <c r="V15" s="1023"/>
    </row>
    <row r="16" spans="1:22" ht="13.8" thickBot="1">
      <c r="A16" s="645" t="s">
        <v>21</v>
      </c>
      <c r="B16" s="903">
        <f>SUM(B7:B15)</f>
        <v>142718299.99173224</v>
      </c>
      <c r="C16" s="904">
        <f>SUM(C7:C15)</f>
        <v>118230030.33825377</v>
      </c>
      <c r="D16" s="905">
        <f>B16+C16</f>
        <v>260948330.32998601</v>
      </c>
      <c r="E16" s="906">
        <f>SUM(E7:E15)</f>
        <v>6875690.4061000003</v>
      </c>
      <c r="F16" s="904">
        <f>SUM(F7:F15)</f>
        <v>6122786.493900001</v>
      </c>
      <c r="G16" s="905">
        <f>SUM(G7:G15)</f>
        <v>12998476.9</v>
      </c>
      <c r="H16" s="906">
        <f t="shared" ref="H16:I16" si="6">SUM(H7:H15)</f>
        <v>40401026.265799999</v>
      </c>
      <c r="I16" s="904">
        <f t="shared" si="6"/>
        <v>34923485.224199995</v>
      </c>
      <c r="J16" s="905">
        <f>SUM(J7:J15)</f>
        <v>75324511.49000001</v>
      </c>
      <c r="K16" s="788">
        <f>+H16/B16</f>
        <v>0.28308231157560354</v>
      </c>
      <c r="L16" s="789">
        <f>I16/C16</f>
        <v>0.29538591104378981</v>
      </c>
      <c r="M16" s="790">
        <f>J16/D16</f>
        <v>0.28865680571608682</v>
      </c>
      <c r="N16" s="140"/>
      <c r="O16" s="140"/>
      <c r="P16" s="140"/>
      <c r="Q16" s="1023"/>
      <c r="R16" s="1023"/>
      <c r="S16" s="1023"/>
      <c r="T16" s="1023"/>
      <c r="U16" s="1023"/>
      <c r="V16" s="1023"/>
    </row>
    <row r="17" spans="1:14">
      <c r="A17" s="196"/>
      <c r="B17" s="196"/>
      <c r="C17" s="196"/>
      <c r="D17" s="196"/>
      <c r="E17" s="196"/>
      <c r="F17" s="196"/>
      <c r="G17" s="196"/>
      <c r="H17" s="1246"/>
      <c r="I17" s="1246"/>
      <c r="J17" s="196"/>
      <c r="K17" s="196"/>
      <c r="L17" s="196"/>
      <c r="M17" s="196"/>
      <c r="N17" s="505"/>
    </row>
    <row r="18" spans="1:14" ht="15" customHeight="1">
      <c r="A18" s="1410" t="s">
        <v>22</v>
      </c>
      <c r="B18" s="1410"/>
      <c r="C18" s="1410"/>
      <c r="D18" s="1410"/>
      <c r="E18" s="1410"/>
      <c r="F18" s="1410"/>
      <c r="G18" s="1410"/>
      <c r="H18" s="1410"/>
      <c r="I18" s="1410"/>
      <c r="J18" s="1410"/>
      <c r="K18" s="1410"/>
      <c r="L18" s="1410"/>
      <c r="M18" s="1410"/>
    </row>
    <row r="19" spans="1:14" ht="15.75" customHeight="1">
      <c r="A19" s="1410" t="s">
        <v>23</v>
      </c>
      <c r="B19" s="1410"/>
      <c r="C19" s="1410"/>
      <c r="D19" s="1410"/>
      <c r="E19" s="1410"/>
      <c r="F19" s="1410"/>
      <c r="G19" s="1410"/>
      <c r="H19" s="1410"/>
      <c r="I19" s="1410"/>
      <c r="J19" s="1410"/>
      <c r="K19" s="1410"/>
      <c r="L19" s="1410"/>
      <c r="M19" s="1410"/>
    </row>
    <row r="20" spans="1:14" ht="15.75" customHeight="1">
      <c r="A20" s="1410" t="s">
        <v>24</v>
      </c>
      <c r="B20" s="1410"/>
      <c r="C20" s="1410"/>
      <c r="D20" s="1410"/>
      <c r="E20" s="1410"/>
      <c r="F20" s="1410"/>
      <c r="G20" s="1410"/>
      <c r="H20" s="1410"/>
      <c r="I20" s="1410"/>
      <c r="J20" s="1410"/>
      <c r="K20" s="1410"/>
      <c r="L20" s="1410"/>
      <c r="M20" s="1410"/>
    </row>
    <row r="21" spans="1:14" ht="15.75" customHeight="1">
      <c r="A21" s="1410" t="s">
        <v>25</v>
      </c>
      <c r="B21" s="1410"/>
      <c r="C21" s="1410"/>
      <c r="D21" s="1410"/>
      <c r="E21" s="1410"/>
      <c r="F21" s="1410"/>
      <c r="G21" s="1410"/>
      <c r="H21" s="1410"/>
      <c r="I21" s="1410"/>
      <c r="J21" s="1410"/>
      <c r="K21" s="1410"/>
      <c r="L21" s="1410"/>
      <c r="M21" s="1410"/>
    </row>
    <row r="22" spans="1:14" ht="53.25" customHeight="1">
      <c r="A22" s="1411" t="s">
        <v>26</v>
      </c>
      <c r="B22" s="1410"/>
      <c r="C22" s="1410"/>
      <c r="D22" s="1410"/>
      <c r="E22" s="1410"/>
      <c r="F22" s="1410"/>
      <c r="G22" s="1410"/>
      <c r="H22" s="1410"/>
      <c r="I22" s="1410"/>
      <c r="J22" s="1410"/>
      <c r="K22" s="1410"/>
      <c r="L22" s="1410"/>
      <c r="M22" s="1410"/>
    </row>
    <row r="23" spans="1:14">
      <c r="A23" s="204"/>
      <c r="B23" s="204"/>
      <c r="C23" s="204"/>
      <c r="D23" s="204"/>
      <c r="E23" s="204"/>
      <c r="F23" s="204"/>
      <c r="G23" s="204"/>
      <c r="H23" s="204"/>
      <c r="I23" s="204"/>
      <c r="J23" s="204"/>
      <c r="K23" s="204"/>
      <c r="L23" s="204"/>
      <c r="M23" s="204"/>
    </row>
    <row r="24" spans="1:14">
      <c r="A24" s="1409" t="s">
        <v>27</v>
      </c>
      <c r="B24" s="1410"/>
      <c r="C24" s="1410"/>
      <c r="D24" s="1410"/>
      <c r="E24" s="1410"/>
      <c r="F24" s="1410"/>
      <c r="G24" s="1410"/>
      <c r="H24" s="1410"/>
      <c r="I24" s="1410"/>
      <c r="J24" s="1410"/>
      <c r="K24" s="1410"/>
      <c r="L24" s="1410"/>
      <c r="M24" s="1410"/>
    </row>
    <row r="25" spans="1:14">
      <c r="A25" s="180"/>
      <c r="B25" s="180"/>
      <c r="C25" s="180"/>
      <c r="D25" s="180"/>
      <c r="E25" s="180"/>
      <c r="F25" s="180"/>
      <c r="G25" s="180"/>
      <c r="H25" s="180"/>
      <c r="I25" s="180"/>
      <c r="J25" s="180"/>
      <c r="K25" s="180"/>
      <c r="L25" s="180"/>
      <c r="M25" s="180"/>
    </row>
    <row r="26" spans="1:14">
      <c r="A26" s="180"/>
      <c r="B26" s="806"/>
      <c r="C26" s="806"/>
      <c r="D26" s="806"/>
      <c r="E26" s="180"/>
      <c r="F26" s="180"/>
      <c r="G26" s="180"/>
      <c r="H26" s="180"/>
      <c r="I26" s="180"/>
      <c r="J26" s="180"/>
      <c r="K26" s="180"/>
      <c r="L26" s="180"/>
      <c r="M26" s="180"/>
    </row>
    <row r="27" spans="1:14">
      <c r="D27" s="603"/>
      <c r="E27" s="1069"/>
      <c r="F27" s="1069"/>
      <c r="G27" s="1069"/>
      <c r="H27" s="180"/>
      <c r="I27" s="180"/>
      <c r="J27" s="180"/>
      <c r="K27" s="180"/>
      <c r="L27" s="180"/>
      <c r="M27" s="180"/>
    </row>
    <row r="28" spans="1:14">
      <c r="B28" s="505"/>
      <c r="C28" s="505"/>
      <c r="D28" s="505"/>
      <c r="E28" s="505"/>
      <c r="F28" s="505"/>
      <c r="G28" s="505"/>
      <c r="H28" s="505"/>
      <c r="I28" s="505"/>
      <c r="J28" s="505"/>
      <c r="K28" s="93"/>
    </row>
    <row r="29" spans="1:14">
      <c r="C29" s="1016"/>
      <c r="D29" s="1016"/>
      <c r="E29" s="1016"/>
      <c r="G29" s="1016"/>
      <c r="H29" s="1016"/>
      <c r="I29" s="1016"/>
      <c r="K29" s="1016"/>
      <c r="L29" s="1016"/>
      <c r="M29" s="1016"/>
    </row>
    <row r="30" spans="1:14">
      <c r="C30" s="1016"/>
      <c r="D30" s="1016"/>
      <c r="E30" s="1016"/>
      <c r="F30" s="140"/>
      <c r="G30" s="1016"/>
      <c r="H30" s="1016"/>
      <c r="I30" s="1016"/>
      <c r="K30" s="1016"/>
      <c r="L30" s="1016"/>
      <c r="M30" s="1016"/>
    </row>
    <row r="31" spans="1:14">
      <c r="C31" s="1016"/>
      <c r="D31" s="1016"/>
      <c r="E31" s="1016"/>
      <c r="G31" s="1016"/>
      <c r="H31" s="1016"/>
      <c r="I31" s="1016"/>
      <c r="K31" s="1016"/>
      <c r="L31" s="1016"/>
      <c r="M31" s="1016"/>
    </row>
    <row r="32" spans="1:14">
      <c r="C32" s="1016"/>
      <c r="D32" s="1016"/>
      <c r="E32" s="1016"/>
      <c r="G32" s="1016"/>
      <c r="H32" s="1016"/>
      <c r="I32" s="1016"/>
      <c r="K32" s="1016"/>
      <c r="L32" s="1016"/>
      <c r="M32" s="1016"/>
    </row>
    <row r="33" spans="3:13">
      <c r="C33" s="1016"/>
      <c r="D33" s="1016"/>
      <c r="E33" s="1016"/>
      <c r="G33" s="1016"/>
      <c r="H33" s="1016"/>
      <c r="I33" s="1016"/>
      <c r="K33" s="1016"/>
      <c r="L33" s="1016"/>
      <c r="M33" s="1016"/>
    </row>
    <row r="35" spans="3:13">
      <c r="C35" s="90"/>
      <c r="D35" s="90"/>
      <c r="E35" s="90"/>
      <c r="F35" s="90"/>
      <c r="G35" s="90"/>
      <c r="H35" s="90"/>
      <c r="I35" s="90"/>
      <c r="J35" s="90"/>
      <c r="K35" s="90"/>
      <c r="L35" s="90"/>
      <c r="M35" s="90"/>
    </row>
    <row r="38" spans="3:13">
      <c r="C38" s="1016"/>
      <c r="D38" s="1016"/>
      <c r="E38" s="1016"/>
      <c r="F38" s="1016"/>
      <c r="G38" s="1016"/>
      <c r="H38" s="1016"/>
      <c r="I38" s="1016"/>
      <c r="J38" s="1016"/>
      <c r="K38" s="1016"/>
    </row>
  </sheetData>
  <mergeCells count="13">
    <mergeCell ref="A24:M24"/>
    <mergeCell ref="A22:M22"/>
    <mergeCell ref="A1:M1"/>
    <mergeCell ref="A2:M2"/>
    <mergeCell ref="A3:M3"/>
    <mergeCell ref="B4:D4"/>
    <mergeCell ref="E4:G4"/>
    <mergeCell ref="H4:J4"/>
    <mergeCell ref="K4:M4"/>
    <mergeCell ref="A18:M18"/>
    <mergeCell ref="A19:M19"/>
    <mergeCell ref="A20:M20"/>
    <mergeCell ref="A21:M21"/>
  </mergeCells>
  <printOptions headings="1"/>
  <pageMargins left="0.7" right="0.7" top="0.75" bottom="0.75" header="0.3" footer="0.3"/>
  <pageSetup scale="39" orientation="portrait" r:id="rId1"/>
  <customProperties>
    <customPr name="_pios_id" r:id="rId2"/>
  </customProperties>
  <ignoredErrors>
    <ignoredError sqref="G14"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H218"/>
  <sheetViews>
    <sheetView tabSelected="1" view="pageBreakPreview" zoomScaleNormal="85" zoomScaleSheetLayoutView="100" workbookViewId="0">
      <selection sqref="A1:M1"/>
    </sheetView>
  </sheetViews>
  <sheetFormatPr defaultColWidth="8.5546875" defaultRowHeight="13.2"/>
  <cols>
    <col min="1" max="1" width="17.44140625" customWidth="1"/>
    <col min="2" max="7" width="14" customWidth="1"/>
  </cols>
  <sheetData>
    <row r="1" spans="1:7">
      <c r="A1" s="1520" t="s">
        <v>518</v>
      </c>
      <c r="B1" s="1521"/>
      <c r="C1" s="1521"/>
      <c r="D1" s="1521"/>
      <c r="E1" s="1521"/>
      <c r="F1" s="1521"/>
      <c r="G1" s="1522"/>
    </row>
    <row r="2" spans="1:7">
      <c r="A2" s="1523" t="s">
        <v>1</v>
      </c>
      <c r="B2" s="1524"/>
      <c r="C2" s="1524"/>
      <c r="D2" s="1524"/>
      <c r="E2" s="1524"/>
      <c r="F2" s="1524"/>
      <c r="G2" s="1525"/>
    </row>
    <row r="3" spans="1:7">
      <c r="A3" s="1526" t="s">
        <v>2</v>
      </c>
      <c r="B3" s="1524"/>
      <c r="C3" s="1524"/>
      <c r="D3" s="1524"/>
      <c r="E3" s="1524"/>
      <c r="F3" s="1524"/>
      <c r="G3" s="1525"/>
    </row>
    <row r="4" spans="1:7" ht="13.8" thickBot="1">
      <c r="A4" s="1053"/>
      <c r="B4" s="5"/>
      <c r="C4" s="5"/>
      <c r="D4" s="5"/>
      <c r="E4" s="5"/>
      <c r="F4" s="5"/>
      <c r="G4" s="5"/>
    </row>
    <row r="5" spans="1:7">
      <c r="A5" s="1506" t="s">
        <v>519</v>
      </c>
      <c r="B5" s="1507"/>
      <c r="C5" s="1507"/>
      <c r="D5" s="1507"/>
      <c r="E5" s="1507"/>
      <c r="F5" s="1507"/>
      <c r="G5" s="1508"/>
    </row>
    <row r="6" spans="1:7" ht="13.8" thickBot="1">
      <c r="A6" s="33"/>
      <c r="B6" s="1512" t="s">
        <v>520</v>
      </c>
      <c r="C6" s="1512"/>
      <c r="D6" s="1512"/>
      <c r="E6" s="1512" t="s">
        <v>521</v>
      </c>
      <c r="F6" s="1512"/>
      <c r="G6" s="1513"/>
    </row>
    <row r="7" spans="1:7">
      <c r="A7" s="111" t="s">
        <v>522</v>
      </c>
      <c r="B7" s="259" t="s">
        <v>523</v>
      </c>
      <c r="C7" s="259" t="s">
        <v>524</v>
      </c>
      <c r="D7" s="256" t="s">
        <v>10</v>
      </c>
      <c r="E7" s="259" t="s">
        <v>523</v>
      </c>
      <c r="F7" s="259" t="s">
        <v>524</v>
      </c>
      <c r="G7" s="112" t="s">
        <v>10</v>
      </c>
    </row>
    <row r="8" spans="1:7">
      <c r="A8" s="60" t="s">
        <v>525</v>
      </c>
      <c r="B8" s="567">
        <v>6</v>
      </c>
      <c r="C8" s="567">
        <v>165535</v>
      </c>
      <c r="D8" s="568">
        <v>165541</v>
      </c>
      <c r="E8" s="1045">
        <v>0</v>
      </c>
      <c r="F8" s="63">
        <v>1166</v>
      </c>
      <c r="G8" s="113">
        <v>1166</v>
      </c>
    </row>
    <row r="9" spans="1:7">
      <c r="A9" s="461" t="s">
        <v>526</v>
      </c>
      <c r="B9" s="1235">
        <v>5595</v>
      </c>
      <c r="C9" s="554">
        <v>1</v>
      </c>
      <c r="D9" s="1236">
        <v>5596</v>
      </c>
      <c r="E9" s="1046">
        <v>6</v>
      </c>
      <c r="F9" s="714">
        <v>0</v>
      </c>
      <c r="G9" s="113">
        <v>6</v>
      </c>
    </row>
    <row r="10" spans="1:7">
      <c r="A10" s="461" t="s">
        <v>527</v>
      </c>
      <c r="B10" s="1235">
        <v>13284</v>
      </c>
      <c r="C10" s="554">
        <v>26386</v>
      </c>
      <c r="D10" s="1236">
        <v>39670</v>
      </c>
      <c r="E10" s="1046">
        <v>156</v>
      </c>
      <c r="F10" s="714">
        <v>241</v>
      </c>
      <c r="G10" s="113">
        <v>397</v>
      </c>
    </row>
    <row r="11" spans="1:7">
      <c r="A11" s="461" t="s">
        <v>528</v>
      </c>
      <c r="B11" s="1235">
        <v>9620</v>
      </c>
      <c r="C11" s="554">
        <v>32</v>
      </c>
      <c r="D11" s="1236">
        <v>9652</v>
      </c>
      <c r="E11" s="1046">
        <v>8</v>
      </c>
      <c r="F11" s="1045">
        <v>0</v>
      </c>
      <c r="G11" s="113">
        <v>8</v>
      </c>
    </row>
    <row r="12" spans="1:7">
      <c r="A12" s="461" t="s">
        <v>529</v>
      </c>
      <c r="B12" s="1235">
        <v>3783</v>
      </c>
      <c r="C12" s="554">
        <v>14</v>
      </c>
      <c r="D12" s="1236">
        <v>3797</v>
      </c>
      <c r="E12" s="1046">
        <v>138</v>
      </c>
      <c r="F12" s="1045">
        <v>0</v>
      </c>
      <c r="G12" s="113">
        <v>138</v>
      </c>
    </row>
    <row r="13" spans="1:7">
      <c r="A13" s="461" t="s">
        <v>530</v>
      </c>
      <c r="B13" s="1045">
        <v>0</v>
      </c>
      <c r="C13" s="554">
        <v>104918</v>
      </c>
      <c r="D13" s="1236">
        <v>104918</v>
      </c>
      <c r="E13" s="1045">
        <v>0</v>
      </c>
      <c r="F13" s="714">
        <v>1919</v>
      </c>
      <c r="G13" s="113">
        <v>1919</v>
      </c>
    </row>
    <row r="14" spans="1:7">
      <c r="A14" s="461" t="s">
        <v>531</v>
      </c>
      <c r="B14" s="1235">
        <v>7348</v>
      </c>
      <c r="C14" s="554">
        <v>8413</v>
      </c>
      <c r="D14" s="1236">
        <v>15761</v>
      </c>
      <c r="E14" s="1046">
        <v>6</v>
      </c>
      <c r="F14" s="714">
        <v>9</v>
      </c>
      <c r="G14" s="113">
        <v>15</v>
      </c>
    </row>
    <row r="15" spans="1:7">
      <c r="A15" s="461" t="s">
        <v>532</v>
      </c>
      <c r="B15" s="1235">
        <v>207</v>
      </c>
      <c r="C15" s="554">
        <v>152777</v>
      </c>
      <c r="D15" s="1236">
        <v>152984</v>
      </c>
      <c r="E15" s="1046">
        <v>8</v>
      </c>
      <c r="F15" s="714">
        <v>3308</v>
      </c>
      <c r="G15" s="113">
        <v>3316</v>
      </c>
    </row>
    <row r="16" spans="1:7">
      <c r="A16" s="461" t="s">
        <v>533</v>
      </c>
      <c r="B16" s="1235">
        <v>5283</v>
      </c>
      <c r="C16" s="554">
        <v>1</v>
      </c>
      <c r="D16" s="1236">
        <v>5284</v>
      </c>
      <c r="E16" s="1046">
        <v>99</v>
      </c>
      <c r="F16" s="1045">
        <v>0</v>
      </c>
      <c r="G16" s="113">
        <v>99</v>
      </c>
    </row>
    <row r="17" spans="1:7">
      <c r="A17" s="461" t="s">
        <v>534</v>
      </c>
      <c r="B17" s="1235">
        <v>27316</v>
      </c>
      <c r="C17" s="554">
        <v>0</v>
      </c>
      <c r="D17" s="1236">
        <v>27316</v>
      </c>
      <c r="E17" s="1046">
        <v>179</v>
      </c>
      <c r="F17" s="1045">
        <v>3</v>
      </c>
      <c r="G17" s="113">
        <v>182</v>
      </c>
    </row>
    <row r="18" spans="1:7">
      <c r="A18" s="461" t="s">
        <v>535</v>
      </c>
      <c r="B18" s="1045">
        <v>0</v>
      </c>
      <c r="C18" s="1045">
        <v>0</v>
      </c>
      <c r="D18" s="1045">
        <v>0</v>
      </c>
      <c r="E18" s="1045">
        <v>0</v>
      </c>
      <c r="F18" s="1045">
        <v>0</v>
      </c>
      <c r="G18" s="113">
        <v>0</v>
      </c>
    </row>
    <row r="19" spans="1:7">
      <c r="A19" s="461" t="s">
        <v>536</v>
      </c>
      <c r="B19" s="1235">
        <v>65628</v>
      </c>
      <c r="C19" s="554">
        <v>48878</v>
      </c>
      <c r="D19" s="1236">
        <v>114506</v>
      </c>
      <c r="E19" s="1046">
        <v>3071</v>
      </c>
      <c r="F19" s="714">
        <v>1627</v>
      </c>
      <c r="G19" s="113">
        <v>4698</v>
      </c>
    </row>
    <row r="20" spans="1:7">
      <c r="A20" s="461" t="s">
        <v>537</v>
      </c>
      <c r="B20" s="1235">
        <v>9894</v>
      </c>
      <c r="C20" s="554">
        <v>232</v>
      </c>
      <c r="D20" s="1236">
        <v>10126</v>
      </c>
      <c r="E20" s="1046">
        <v>249</v>
      </c>
      <c r="F20" s="714">
        <v>1</v>
      </c>
      <c r="G20" s="113">
        <v>250</v>
      </c>
    </row>
    <row r="21" spans="1:7">
      <c r="A21" s="461" t="s">
        <v>538</v>
      </c>
      <c r="B21" s="1235">
        <v>15412</v>
      </c>
      <c r="C21" s="1045">
        <v>0</v>
      </c>
      <c r="D21" s="1236">
        <v>15412</v>
      </c>
      <c r="E21" s="1046">
        <v>125</v>
      </c>
      <c r="F21" s="1045">
        <v>0</v>
      </c>
      <c r="G21" s="113">
        <v>125</v>
      </c>
    </row>
    <row r="22" spans="1:7">
      <c r="A22" s="461" t="s">
        <v>539</v>
      </c>
      <c r="B22" s="1235">
        <v>317</v>
      </c>
      <c r="C22" s="1045">
        <v>0</v>
      </c>
      <c r="D22" s="1236">
        <v>317</v>
      </c>
      <c r="E22" s="1045">
        <v>0</v>
      </c>
      <c r="F22" s="1045">
        <v>0</v>
      </c>
      <c r="G22" s="113">
        <v>0</v>
      </c>
    </row>
    <row r="23" spans="1:7">
      <c r="A23" s="461" t="s">
        <v>540</v>
      </c>
      <c r="B23" s="1235">
        <v>6249</v>
      </c>
      <c r="C23" s="554">
        <v>16976</v>
      </c>
      <c r="D23" s="1236">
        <v>23225</v>
      </c>
      <c r="E23" s="1046">
        <v>53</v>
      </c>
      <c r="F23" s="714">
        <v>342</v>
      </c>
      <c r="G23" s="113">
        <v>395</v>
      </c>
    </row>
    <row r="24" spans="1:7">
      <c r="A24" s="461" t="s">
        <v>541</v>
      </c>
      <c r="B24" s="1045">
        <v>0</v>
      </c>
      <c r="C24" s="554">
        <v>23018</v>
      </c>
      <c r="D24" s="1236">
        <v>23018</v>
      </c>
      <c r="E24" s="1046">
        <v>1</v>
      </c>
      <c r="F24" s="714">
        <v>78</v>
      </c>
      <c r="G24" s="113">
        <v>79</v>
      </c>
    </row>
    <row r="25" spans="1:7">
      <c r="A25" s="461" t="s">
        <v>542</v>
      </c>
      <c r="B25" s="1235">
        <v>3806</v>
      </c>
      <c r="C25" s="554">
        <v>24</v>
      </c>
      <c r="D25" s="1236">
        <v>3830</v>
      </c>
      <c r="E25" s="1046">
        <v>10</v>
      </c>
      <c r="F25" s="1045">
        <v>0</v>
      </c>
      <c r="G25" s="113">
        <v>10</v>
      </c>
    </row>
    <row r="26" spans="1:7">
      <c r="A26" s="461" t="s">
        <v>543</v>
      </c>
      <c r="B26" s="1235">
        <v>15709</v>
      </c>
      <c r="C26" s="554">
        <v>15</v>
      </c>
      <c r="D26" s="1236">
        <v>15724</v>
      </c>
      <c r="E26" s="1046">
        <v>47</v>
      </c>
      <c r="F26" s="1045">
        <v>0</v>
      </c>
      <c r="G26" s="113">
        <v>47</v>
      </c>
    </row>
    <row r="27" spans="1:7">
      <c r="A27" s="461" t="s">
        <v>544</v>
      </c>
      <c r="B27" s="1235">
        <v>23566</v>
      </c>
      <c r="C27" s="554">
        <v>20921</v>
      </c>
      <c r="D27" s="1236">
        <v>44487</v>
      </c>
      <c r="E27" s="1046">
        <v>830</v>
      </c>
      <c r="F27" s="714">
        <v>663</v>
      </c>
      <c r="G27" s="113">
        <v>1493</v>
      </c>
    </row>
    <row r="28" spans="1:7">
      <c r="A28" s="461" t="s">
        <v>545</v>
      </c>
      <c r="B28" s="1235">
        <v>6177</v>
      </c>
      <c r="C28" s="554">
        <v>46360</v>
      </c>
      <c r="D28" s="1236">
        <v>52537</v>
      </c>
      <c r="E28" s="1046">
        <v>135</v>
      </c>
      <c r="F28" s="714">
        <v>653</v>
      </c>
      <c r="G28" s="113">
        <v>788</v>
      </c>
    </row>
    <row r="29" spans="1:7">
      <c r="A29" s="461" t="s">
        <v>546</v>
      </c>
      <c r="B29" s="1235">
        <v>1</v>
      </c>
      <c r="C29" s="554">
        <v>15310</v>
      </c>
      <c r="D29" s="1236">
        <v>15311</v>
      </c>
      <c r="E29" s="1045">
        <v>0</v>
      </c>
      <c r="F29" s="714">
        <v>87</v>
      </c>
      <c r="G29" s="113">
        <v>87</v>
      </c>
    </row>
    <row r="30" spans="1:7">
      <c r="A30" s="461" t="s">
        <v>547</v>
      </c>
      <c r="B30" s="1235">
        <v>13246</v>
      </c>
      <c r="C30" s="554">
        <v>18</v>
      </c>
      <c r="D30" s="1236">
        <v>13264</v>
      </c>
      <c r="E30" s="1046">
        <v>41</v>
      </c>
      <c r="F30" s="1045">
        <v>0</v>
      </c>
      <c r="G30" s="113">
        <v>41</v>
      </c>
    </row>
    <row r="31" spans="1:7">
      <c r="A31" s="461" t="s">
        <v>548</v>
      </c>
      <c r="B31" s="1235">
        <v>11706</v>
      </c>
      <c r="C31" s="554">
        <v>23374</v>
      </c>
      <c r="D31" s="1236">
        <v>35080</v>
      </c>
      <c r="E31" s="1046">
        <v>94</v>
      </c>
      <c r="F31" s="714">
        <v>135</v>
      </c>
      <c r="G31" s="113">
        <v>229</v>
      </c>
    </row>
    <row r="32" spans="1:7">
      <c r="A32" s="461" t="s">
        <v>549</v>
      </c>
      <c r="B32" s="1235">
        <v>3293</v>
      </c>
      <c r="C32" s="554">
        <v>78</v>
      </c>
      <c r="D32" s="1236">
        <v>3371</v>
      </c>
      <c r="E32" s="1045">
        <v>0</v>
      </c>
      <c r="F32" s="1045">
        <v>0</v>
      </c>
      <c r="G32" s="113">
        <v>0</v>
      </c>
    </row>
    <row r="33" spans="1:7">
      <c r="A33" s="461" t="s">
        <v>550</v>
      </c>
      <c r="B33" s="1045">
        <v>0</v>
      </c>
      <c r="C33" s="554">
        <v>168062</v>
      </c>
      <c r="D33" s="1236">
        <v>168062</v>
      </c>
      <c r="E33" s="1045">
        <v>0</v>
      </c>
      <c r="F33" s="714">
        <v>668</v>
      </c>
      <c r="G33" s="113">
        <v>668</v>
      </c>
    </row>
    <row r="34" spans="1:7">
      <c r="A34" s="461" t="s">
        <v>551</v>
      </c>
      <c r="B34" s="1235">
        <v>5781</v>
      </c>
      <c r="C34" s="554">
        <v>129</v>
      </c>
      <c r="D34" s="1236">
        <v>5910</v>
      </c>
      <c r="E34" s="1046">
        <v>43</v>
      </c>
      <c r="F34" s="714">
        <v>0</v>
      </c>
      <c r="G34" s="113">
        <v>43</v>
      </c>
    </row>
    <row r="35" spans="1:7">
      <c r="A35" s="461" t="s">
        <v>552</v>
      </c>
      <c r="B35" s="1235">
        <v>340</v>
      </c>
      <c r="C35" s="554">
        <v>68</v>
      </c>
      <c r="D35" s="1236">
        <v>408</v>
      </c>
      <c r="E35" s="1045">
        <v>0</v>
      </c>
      <c r="F35" s="1045">
        <v>0</v>
      </c>
      <c r="G35" s="113">
        <v>0</v>
      </c>
    </row>
    <row r="36" spans="1:7">
      <c r="A36" s="461" t="s">
        <v>553</v>
      </c>
      <c r="B36" s="1045">
        <v>0</v>
      </c>
      <c r="C36" s="554">
        <v>112978</v>
      </c>
      <c r="D36" s="1236">
        <v>112978</v>
      </c>
      <c r="E36" s="1045">
        <v>0</v>
      </c>
      <c r="F36" s="714">
        <v>699</v>
      </c>
      <c r="G36" s="113">
        <v>699</v>
      </c>
    </row>
    <row r="37" spans="1:7">
      <c r="A37" s="461" t="s">
        <v>554</v>
      </c>
      <c r="B37" s="1235">
        <v>10373</v>
      </c>
      <c r="C37" s="554">
        <v>83600</v>
      </c>
      <c r="D37" s="1236">
        <v>93973</v>
      </c>
      <c r="E37" s="1046">
        <v>137</v>
      </c>
      <c r="F37" s="714">
        <v>1102</v>
      </c>
      <c r="G37" s="113">
        <v>1239</v>
      </c>
    </row>
    <row r="38" spans="1:7">
      <c r="A38" s="461" t="s">
        <v>555</v>
      </c>
      <c r="B38" s="1235">
        <v>22451</v>
      </c>
      <c r="C38" s="554">
        <v>15071</v>
      </c>
      <c r="D38" s="1236">
        <v>37522</v>
      </c>
      <c r="E38" s="1046">
        <v>94</v>
      </c>
      <c r="F38" s="714">
        <v>33</v>
      </c>
      <c r="G38" s="113">
        <v>127</v>
      </c>
    </row>
    <row r="39" spans="1:7">
      <c r="A39" s="461" t="s">
        <v>556</v>
      </c>
      <c r="B39" s="1045">
        <v>0</v>
      </c>
      <c r="C39" s="554">
        <v>57828</v>
      </c>
      <c r="D39" s="1236">
        <v>57828</v>
      </c>
      <c r="E39" s="1045">
        <v>0</v>
      </c>
      <c r="F39" s="714">
        <v>348</v>
      </c>
      <c r="G39" s="113">
        <v>348</v>
      </c>
    </row>
    <row r="40" spans="1:7">
      <c r="A40" s="461" t="s">
        <v>557</v>
      </c>
      <c r="B40" s="1235">
        <v>1544</v>
      </c>
      <c r="C40" s="554">
        <v>20568</v>
      </c>
      <c r="D40" s="1236">
        <v>22112</v>
      </c>
      <c r="E40" s="1046">
        <v>5</v>
      </c>
      <c r="F40" s="714">
        <v>38</v>
      </c>
      <c r="G40" s="113">
        <v>43</v>
      </c>
    </row>
    <row r="41" spans="1:7" ht="12" customHeight="1">
      <c r="A41" s="461" t="s">
        <v>558</v>
      </c>
      <c r="B41" s="1235">
        <v>4500</v>
      </c>
      <c r="C41" s="554">
        <v>137530</v>
      </c>
      <c r="D41" s="1236">
        <v>142030</v>
      </c>
      <c r="E41" s="1046">
        <v>19</v>
      </c>
      <c r="F41" s="714">
        <v>2100</v>
      </c>
      <c r="G41" s="113">
        <v>2119</v>
      </c>
    </row>
    <row r="42" spans="1:7">
      <c r="A42" s="461" t="s">
        <v>559</v>
      </c>
      <c r="B42" s="1235">
        <v>10</v>
      </c>
      <c r="C42" s="554">
        <v>28216</v>
      </c>
      <c r="D42" s="1236">
        <v>28226</v>
      </c>
      <c r="E42" s="1046">
        <v>0</v>
      </c>
      <c r="F42" s="714">
        <v>321</v>
      </c>
      <c r="G42" s="113">
        <v>321</v>
      </c>
    </row>
    <row r="43" spans="1:7">
      <c r="A43" s="461" t="s">
        <v>560</v>
      </c>
      <c r="B43" s="1235">
        <v>12583</v>
      </c>
      <c r="C43" s="554">
        <v>13828</v>
      </c>
      <c r="D43" s="1236">
        <v>26411</v>
      </c>
      <c r="E43" s="1046">
        <v>143</v>
      </c>
      <c r="F43" s="714">
        <v>130</v>
      </c>
      <c r="G43" s="113">
        <v>273</v>
      </c>
    </row>
    <row r="44" spans="1:7">
      <c r="A44" s="461" t="s">
        <v>561</v>
      </c>
      <c r="B44" s="1235">
        <v>131</v>
      </c>
      <c r="C44" s="554">
        <v>2</v>
      </c>
      <c r="D44" s="1236">
        <v>133</v>
      </c>
      <c r="E44" s="1045">
        <v>0</v>
      </c>
      <c r="F44" s="1045">
        <v>0</v>
      </c>
      <c r="G44" s="113">
        <v>0</v>
      </c>
    </row>
    <row r="45" spans="1:7">
      <c r="A45" s="461" t="s">
        <v>562</v>
      </c>
      <c r="B45" s="1235">
        <v>12</v>
      </c>
      <c r="C45" s="1045">
        <v>0</v>
      </c>
      <c r="D45" s="1236">
        <v>12</v>
      </c>
      <c r="E45" s="1045">
        <v>0</v>
      </c>
      <c r="F45" s="1045">
        <v>0</v>
      </c>
      <c r="G45" s="113">
        <v>0</v>
      </c>
    </row>
    <row r="46" spans="1:7">
      <c r="A46" s="461" t="s">
        <v>563</v>
      </c>
      <c r="B46" s="1045">
        <v>0</v>
      </c>
      <c r="C46" s="554">
        <v>48501</v>
      </c>
      <c r="D46" s="1236">
        <v>48501</v>
      </c>
      <c r="E46" s="1045">
        <v>0</v>
      </c>
      <c r="F46" s="714">
        <v>870</v>
      </c>
      <c r="G46" s="113">
        <v>870</v>
      </c>
    </row>
    <row r="47" spans="1:7">
      <c r="A47" s="461" t="s">
        <v>564</v>
      </c>
      <c r="B47" s="1235">
        <v>3148</v>
      </c>
      <c r="C47" s="554">
        <v>51959</v>
      </c>
      <c r="D47" s="1236">
        <v>55107</v>
      </c>
      <c r="E47" s="1046">
        <v>36</v>
      </c>
      <c r="F47" s="714">
        <v>518</v>
      </c>
      <c r="G47" s="113">
        <v>554</v>
      </c>
    </row>
    <row r="48" spans="1:7">
      <c r="A48" s="461" t="s">
        <v>565</v>
      </c>
      <c r="B48" s="1235">
        <v>30012</v>
      </c>
      <c r="C48" s="554">
        <v>36437</v>
      </c>
      <c r="D48" s="1236">
        <v>66449</v>
      </c>
      <c r="E48" s="1046">
        <v>258</v>
      </c>
      <c r="F48" s="714">
        <v>175</v>
      </c>
      <c r="G48" s="113">
        <v>433</v>
      </c>
    </row>
    <row r="49" spans="1:8">
      <c r="A49" s="461" t="s">
        <v>566</v>
      </c>
      <c r="B49" s="1235">
        <v>1</v>
      </c>
      <c r="C49" s="554">
        <v>14394</v>
      </c>
      <c r="D49" s="1236">
        <v>14395</v>
      </c>
      <c r="E49" s="1045">
        <v>1</v>
      </c>
      <c r="F49" s="714">
        <v>336</v>
      </c>
      <c r="G49" s="113">
        <v>337</v>
      </c>
    </row>
    <row r="50" spans="1:8">
      <c r="A50" s="461" t="s">
        <v>567</v>
      </c>
      <c r="B50" s="1235">
        <v>12944</v>
      </c>
      <c r="C50" s="554">
        <v>18</v>
      </c>
      <c r="D50" s="1236">
        <v>12962</v>
      </c>
      <c r="E50" s="1046">
        <v>230</v>
      </c>
      <c r="F50" s="1045">
        <v>0</v>
      </c>
      <c r="G50" s="113">
        <v>230</v>
      </c>
    </row>
    <row r="51" spans="1:8">
      <c r="A51" s="461" t="s">
        <v>568</v>
      </c>
      <c r="B51" s="1235">
        <v>537</v>
      </c>
      <c r="C51" s="1045">
        <v>0</v>
      </c>
      <c r="D51" s="1236">
        <v>537</v>
      </c>
      <c r="E51" s="1045">
        <v>0</v>
      </c>
      <c r="F51" s="1045">
        <v>0</v>
      </c>
      <c r="G51" s="113">
        <v>0</v>
      </c>
    </row>
    <row r="52" spans="1:8">
      <c r="A52" s="461" t="s">
        <v>569</v>
      </c>
      <c r="B52" s="1235">
        <v>8569</v>
      </c>
      <c r="C52" s="554">
        <v>787</v>
      </c>
      <c r="D52" s="1236">
        <v>9356</v>
      </c>
      <c r="E52" s="1046">
        <v>212</v>
      </c>
      <c r="F52" s="714">
        <v>1</v>
      </c>
      <c r="G52" s="113">
        <v>213</v>
      </c>
    </row>
    <row r="53" spans="1:8">
      <c r="A53" s="461" t="s">
        <v>570</v>
      </c>
      <c r="B53" s="1235">
        <v>10379</v>
      </c>
      <c r="C53" s="1045">
        <v>0</v>
      </c>
      <c r="D53" s="1236">
        <v>10379</v>
      </c>
      <c r="E53" s="1046">
        <v>27</v>
      </c>
      <c r="F53" s="1045">
        <v>0</v>
      </c>
      <c r="G53" s="113">
        <v>27</v>
      </c>
    </row>
    <row r="54" spans="1:8">
      <c r="A54" s="461" t="s">
        <v>571</v>
      </c>
      <c r="B54" s="1235">
        <v>1</v>
      </c>
      <c r="C54" s="554">
        <v>31239</v>
      </c>
      <c r="D54" s="1236">
        <v>31240</v>
      </c>
      <c r="E54" s="1045">
        <v>0</v>
      </c>
      <c r="F54" s="714">
        <v>323</v>
      </c>
      <c r="G54" s="113">
        <v>323</v>
      </c>
    </row>
    <row r="55" spans="1:8" ht="13.8" thickBot="1">
      <c r="A55" s="461" t="s">
        <v>572</v>
      </c>
      <c r="B55" s="282">
        <v>123</v>
      </c>
      <c r="C55" s="283">
        <v>12554</v>
      </c>
      <c r="D55" s="1236">
        <v>12677</v>
      </c>
      <c r="E55" s="1045">
        <v>3</v>
      </c>
      <c r="F55" s="714">
        <v>361</v>
      </c>
      <c r="G55" s="114">
        <v>364</v>
      </c>
    </row>
    <row r="56" spans="1:8" ht="13.8" thickBot="1">
      <c r="A56" s="124" t="s">
        <v>10</v>
      </c>
      <c r="B56" s="125">
        <f t="shared" ref="B56:D56" si="0">SUM(B8:B55)</f>
        <v>370885</v>
      </c>
      <c r="C56" s="125">
        <f t="shared" si="0"/>
        <v>1487050</v>
      </c>
      <c r="D56" s="125">
        <f t="shared" si="0"/>
        <v>1857935</v>
      </c>
      <c r="E56" s="126">
        <f>SUM(E8:E55)</f>
        <v>6464</v>
      </c>
      <c r="F56" s="126">
        <f>SUM(F8:F55)</f>
        <v>18255</v>
      </c>
      <c r="G56" s="1325">
        <f>SUM(G8:G55)</f>
        <v>24719</v>
      </c>
      <c r="H56" s="14" t="s">
        <v>214</v>
      </c>
    </row>
    <row r="57" spans="1:8">
      <c r="A57" s="9"/>
      <c r="B57" s="229"/>
      <c r="C57" s="229"/>
      <c r="D57" s="229"/>
      <c r="E57" s="229"/>
      <c r="F57" s="229"/>
      <c r="G57" s="229"/>
      <c r="H57" s="14"/>
    </row>
    <row r="58" spans="1:8" ht="13.8" thickBot="1">
      <c r="D58" s="30"/>
    </row>
    <row r="59" spans="1:8">
      <c r="A59" s="1506" t="s">
        <v>573</v>
      </c>
      <c r="B59" s="1507"/>
      <c r="C59" s="1507"/>
      <c r="D59" s="1507"/>
      <c r="E59" s="1507"/>
      <c r="F59" s="1507"/>
      <c r="G59" s="1508"/>
    </row>
    <row r="60" spans="1:8" ht="13.8" thickBot="1">
      <c r="A60" s="34"/>
      <c r="B60" s="1512"/>
      <c r="C60" s="1512"/>
      <c r="D60" s="1512"/>
      <c r="E60" s="1512" t="s">
        <v>521</v>
      </c>
      <c r="F60" s="1512"/>
      <c r="G60" s="1513"/>
    </row>
    <row r="61" spans="1:8">
      <c r="A61" s="111" t="s">
        <v>522</v>
      </c>
      <c r="B61" s="259" t="s">
        <v>523</v>
      </c>
      <c r="C61" s="259" t="s">
        <v>524</v>
      </c>
      <c r="D61" s="112" t="s">
        <v>10</v>
      </c>
      <c r="E61" s="259" t="s">
        <v>523</v>
      </c>
      <c r="F61" s="259" t="s">
        <v>524</v>
      </c>
      <c r="G61" s="112" t="s">
        <v>10</v>
      </c>
    </row>
    <row r="62" spans="1:8">
      <c r="A62" s="460" t="s">
        <v>574</v>
      </c>
      <c r="B62" s="259"/>
      <c r="C62" s="259"/>
      <c r="D62" s="259"/>
      <c r="E62" s="1299">
        <v>0</v>
      </c>
      <c r="F62" s="1299">
        <v>855</v>
      </c>
      <c r="G62" s="1299">
        <v>855</v>
      </c>
    </row>
    <row r="63" spans="1:8">
      <c r="A63" s="59" t="s">
        <v>575</v>
      </c>
      <c r="B63" s="259"/>
      <c r="C63" s="259"/>
      <c r="D63" s="259"/>
      <c r="E63" s="1299">
        <v>32</v>
      </c>
      <c r="F63" s="1299">
        <v>0</v>
      </c>
      <c r="G63" s="1299">
        <v>32</v>
      </c>
    </row>
    <row r="64" spans="1:8">
      <c r="A64" s="460" t="s">
        <v>576</v>
      </c>
      <c r="B64" s="259"/>
      <c r="C64" s="259"/>
      <c r="D64" s="259"/>
      <c r="E64" s="1299">
        <v>69</v>
      </c>
      <c r="F64" s="1299">
        <v>41</v>
      </c>
      <c r="G64" s="1299">
        <v>110</v>
      </c>
    </row>
    <row r="65" spans="1:7">
      <c r="A65" s="460" t="s">
        <v>577</v>
      </c>
      <c r="B65" s="259"/>
      <c r="C65" s="259"/>
      <c r="D65" s="259"/>
      <c r="E65" s="1299">
        <v>0</v>
      </c>
      <c r="F65" s="1299">
        <v>0</v>
      </c>
      <c r="G65" s="1299">
        <v>0</v>
      </c>
    </row>
    <row r="66" spans="1:7">
      <c r="A66" s="461" t="s">
        <v>578</v>
      </c>
      <c r="B66" s="259"/>
      <c r="C66" s="259"/>
      <c r="D66" s="259"/>
      <c r="E66" s="1299">
        <v>0</v>
      </c>
      <c r="F66" s="1299">
        <v>0</v>
      </c>
      <c r="G66" s="1299">
        <v>0</v>
      </c>
    </row>
    <row r="67" spans="1:7">
      <c r="A67" s="461" t="s">
        <v>579</v>
      </c>
      <c r="B67" s="259"/>
      <c r="C67" s="259"/>
      <c r="D67" s="259"/>
      <c r="E67" s="1299">
        <v>0</v>
      </c>
      <c r="F67" s="1299">
        <v>556</v>
      </c>
      <c r="G67" s="1299">
        <v>556</v>
      </c>
    </row>
    <row r="68" spans="1:7">
      <c r="A68" s="461" t="s">
        <v>580</v>
      </c>
      <c r="B68" s="259"/>
      <c r="C68" s="259"/>
      <c r="D68" s="259"/>
      <c r="E68" s="1299">
        <v>62</v>
      </c>
      <c r="F68" s="1299">
        <v>65</v>
      </c>
      <c r="G68" s="1299">
        <v>127</v>
      </c>
    </row>
    <row r="69" spans="1:7">
      <c r="A69" s="461" t="s">
        <v>581</v>
      </c>
      <c r="B69" s="259"/>
      <c r="C69" s="259"/>
      <c r="D69" s="259"/>
      <c r="E69" s="1299">
        <v>0</v>
      </c>
      <c r="F69" s="1299">
        <v>828</v>
      </c>
      <c r="G69" s="1299">
        <v>828</v>
      </c>
    </row>
    <row r="70" spans="1:7">
      <c r="A70" s="461" t="s">
        <v>582</v>
      </c>
      <c r="B70" s="259"/>
      <c r="C70" s="259"/>
      <c r="D70" s="259"/>
      <c r="E70" s="1299">
        <v>6</v>
      </c>
      <c r="F70" s="1299">
        <v>0</v>
      </c>
      <c r="G70" s="1299">
        <v>6</v>
      </c>
    </row>
    <row r="71" spans="1:7">
      <c r="A71" s="461" t="s">
        <v>583</v>
      </c>
      <c r="B71" s="259"/>
      <c r="C71" s="259"/>
      <c r="D71" s="259"/>
      <c r="E71" s="1299">
        <v>51</v>
      </c>
      <c r="F71" s="1299">
        <v>0</v>
      </c>
      <c r="G71" s="1299">
        <v>51</v>
      </c>
    </row>
    <row r="72" spans="1:7">
      <c r="A72" s="461" t="s">
        <v>584</v>
      </c>
      <c r="B72" s="259"/>
      <c r="C72" s="259"/>
      <c r="D72" s="259"/>
      <c r="E72" s="1299">
        <v>0</v>
      </c>
      <c r="F72" s="1299">
        <v>0</v>
      </c>
      <c r="G72" s="1299">
        <v>0</v>
      </c>
    </row>
    <row r="73" spans="1:7">
      <c r="A73" s="60" t="s">
        <v>585</v>
      </c>
      <c r="B73" s="259"/>
      <c r="C73" s="259"/>
      <c r="D73" s="259"/>
      <c r="E73" s="1299">
        <v>394</v>
      </c>
      <c r="F73" s="1299">
        <v>186</v>
      </c>
      <c r="G73" s="1299">
        <v>580</v>
      </c>
    </row>
    <row r="74" spans="1:7">
      <c r="A74" s="279" t="s">
        <v>586</v>
      </c>
      <c r="B74" s="259"/>
      <c r="C74" s="259"/>
      <c r="D74" s="259"/>
      <c r="E74" s="1299">
        <v>101</v>
      </c>
      <c r="F74" s="1299">
        <v>0</v>
      </c>
      <c r="G74" s="1299">
        <v>101</v>
      </c>
    </row>
    <row r="75" spans="1:7">
      <c r="A75" s="279" t="s">
        <v>587</v>
      </c>
      <c r="B75" s="259"/>
      <c r="C75" s="259"/>
      <c r="D75" s="259"/>
      <c r="E75" s="1299">
        <v>80</v>
      </c>
      <c r="F75" s="1299">
        <v>0</v>
      </c>
      <c r="G75" s="1299">
        <v>80</v>
      </c>
    </row>
    <row r="76" spans="1:7">
      <c r="A76" s="279" t="s">
        <v>588</v>
      </c>
      <c r="B76" s="259"/>
      <c r="C76" s="259"/>
      <c r="D76" s="259"/>
      <c r="E76" s="1299">
        <v>0</v>
      </c>
      <c r="F76" s="1299">
        <v>0</v>
      </c>
      <c r="G76" s="1299">
        <v>0</v>
      </c>
    </row>
    <row r="77" spans="1:7">
      <c r="A77" s="279" t="s">
        <v>589</v>
      </c>
      <c r="B77" s="259"/>
      <c r="C77" s="259"/>
      <c r="D77" s="259"/>
      <c r="E77" s="1299">
        <v>18</v>
      </c>
      <c r="F77" s="1299">
        <v>75</v>
      </c>
      <c r="G77" s="1299">
        <v>93</v>
      </c>
    </row>
    <row r="78" spans="1:7">
      <c r="A78" s="279" t="s">
        <v>590</v>
      </c>
      <c r="B78" s="259"/>
      <c r="C78" s="259"/>
      <c r="D78" s="259"/>
      <c r="E78" s="1299">
        <v>0</v>
      </c>
      <c r="F78" s="1299">
        <v>5</v>
      </c>
      <c r="G78" s="1299">
        <v>5</v>
      </c>
    </row>
    <row r="79" spans="1:7">
      <c r="A79" s="279" t="s">
        <v>591</v>
      </c>
      <c r="B79" s="259"/>
      <c r="C79" s="259"/>
      <c r="D79" s="259"/>
      <c r="E79" s="1299">
        <v>0</v>
      </c>
      <c r="F79" s="1299">
        <v>0</v>
      </c>
      <c r="G79" s="1299">
        <v>0</v>
      </c>
    </row>
    <row r="80" spans="1:7">
      <c r="A80" s="279" t="s">
        <v>592</v>
      </c>
      <c r="B80" s="259"/>
      <c r="C80" s="259"/>
      <c r="D80" s="259"/>
      <c r="E80" s="1299">
        <v>36</v>
      </c>
      <c r="F80" s="1299">
        <v>0</v>
      </c>
      <c r="G80" s="1299">
        <v>36</v>
      </c>
    </row>
    <row r="81" spans="1:7">
      <c r="A81" s="279" t="s">
        <v>593</v>
      </c>
      <c r="B81" s="259"/>
      <c r="C81" s="259"/>
      <c r="D81" s="259"/>
      <c r="E81" s="1299">
        <v>209</v>
      </c>
      <c r="F81" s="1299">
        <v>54</v>
      </c>
      <c r="G81" s="1299">
        <v>263</v>
      </c>
    </row>
    <row r="82" spans="1:7">
      <c r="A82" s="279" t="s">
        <v>594</v>
      </c>
      <c r="B82" s="259"/>
      <c r="C82" s="259"/>
      <c r="D82" s="259"/>
      <c r="E82" s="1299">
        <v>61</v>
      </c>
      <c r="F82" s="1299">
        <v>201</v>
      </c>
      <c r="G82" s="1299">
        <v>262</v>
      </c>
    </row>
    <row r="83" spans="1:7">
      <c r="A83" s="279" t="s">
        <v>595</v>
      </c>
      <c r="B83" s="259"/>
      <c r="C83" s="259"/>
      <c r="D83" s="259"/>
      <c r="E83" s="1299">
        <v>0</v>
      </c>
      <c r="F83" s="1299">
        <v>5</v>
      </c>
      <c r="G83" s="1299">
        <v>5</v>
      </c>
    </row>
    <row r="84" spans="1:7">
      <c r="A84" s="279" t="s">
        <v>596</v>
      </c>
      <c r="B84" s="259"/>
      <c r="C84" s="259"/>
      <c r="D84" s="259"/>
      <c r="E84" s="1299">
        <v>46</v>
      </c>
      <c r="F84" s="1299">
        <v>0</v>
      </c>
      <c r="G84" s="1299">
        <v>46</v>
      </c>
    </row>
    <row r="85" spans="1:7">
      <c r="A85" s="279" t="s">
        <v>597</v>
      </c>
      <c r="B85" s="259"/>
      <c r="C85" s="259"/>
      <c r="D85" s="259"/>
      <c r="E85" s="1299">
        <v>49</v>
      </c>
      <c r="F85" s="1299">
        <v>135</v>
      </c>
      <c r="G85" s="1299">
        <v>184</v>
      </c>
    </row>
    <row r="86" spans="1:7">
      <c r="A86" s="279" t="s">
        <v>598</v>
      </c>
      <c r="B86" s="259"/>
      <c r="C86" s="259"/>
      <c r="D86" s="259"/>
      <c r="E86" s="1299">
        <v>40</v>
      </c>
      <c r="F86" s="1299">
        <v>0</v>
      </c>
      <c r="G86" s="1299">
        <v>40</v>
      </c>
    </row>
    <row r="87" spans="1:7">
      <c r="A87" s="279" t="s">
        <v>599</v>
      </c>
      <c r="B87" s="259"/>
      <c r="C87" s="259"/>
      <c r="D87" s="259"/>
      <c r="E87" s="1299">
        <v>0</v>
      </c>
      <c r="F87" s="1299">
        <v>112</v>
      </c>
      <c r="G87" s="1299">
        <v>112</v>
      </c>
    </row>
    <row r="88" spans="1:7">
      <c r="A88" s="279" t="s">
        <v>600</v>
      </c>
      <c r="B88" s="259"/>
      <c r="C88" s="259"/>
      <c r="D88" s="259"/>
      <c r="E88" s="1299">
        <v>4</v>
      </c>
      <c r="F88" s="1299">
        <v>0</v>
      </c>
      <c r="G88" s="1299">
        <v>4</v>
      </c>
    </row>
    <row r="89" spans="1:7">
      <c r="A89" s="279" t="s">
        <v>601</v>
      </c>
      <c r="B89" s="259"/>
      <c r="C89" s="259"/>
      <c r="D89" s="259"/>
      <c r="E89" s="1299">
        <v>0</v>
      </c>
      <c r="F89" s="1299">
        <v>0</v>
      </c>
      <c r="G89" s="1299">
        <v>0</v>
      </c>
    </row>
    <row r="90" spans="1:7">
      <c r="A90" s="279" t="s">
        <v>602</v>
      </c>
      <c r="B90" s="259"/>
      <c r="C90" s="259"/>
      <c r="D90" s="259"/>
      <c r="E90" s="1299">
        <v>0</v>
      </c>
      <c r="F90" s="1299">
        <v>1688</v>
      </c>
      <c r="G90" s="1299">
        <v>1688</v>
      </c>
    </row>
    <row r="91" spans="1:7">
      <c r="A91" s="279" t="s">
        <v>603</v>
      </c>
      <c r="B91" s="259"/>
      <c r="C91" s="259"/>
      <c r="D91" s="259"/>
      <c r="E91" s="1299">
        <v>5</v>
      </c>
      <c r="F91" s="1299">
        <v>49</v>
      </c>
      <c r="G91" s="1299">
        <v>54</v>
      </c>
    </row>
    <row r="92" spans="1:7">
      <c r="A92" s="279" t="s">
        <v>604</v>
      </c>
      <c r="B92" s="259"/>
      <c r="C92" s="259"/>
      <c r="D92" s="259"/>
      <c r="E92" s="1299">
        <v>2</v>
      </c>
      <c r="F92" s="1299">
        <v>3</v>
      </c>
      <c r="G92" s="1299">
        <v>5</v>
      </c>
    </row>
    <row r="93" spans="1:7">
      <c r="A93" s="279" t="s">
        <v>605</v>
      </c>
      <c r="B93" s="259"/>
      <c r="C93" s="259"/>
      <c r="D93" s="259"/>
      <c r="E93" s="1299">
        <v>0</v>
      </c>
      <c r="F93" s="1299">
        <v>42</v>
      </c>
      <c r="G93" s="1299">
        <v>42</v>
      </c>
    </row>
    <row r="94" spans="1:7">
      <c r="A94" s="279" t="s">
        <v>606</v>
      </c>
      <c r="B94" s="259"/>
      <c r="C94" s="259"/>
      <c r="D94" s="259"/>
      <c r="E94" s="1299">
        <v>0</v>
      </c>
      <c r="F94" s="1299">
        <v>2</v>
      </c>
      <c r="G94" s="1299">
        <v>2</v>
      </c>
    </row>
    <row r="95" spans="1:7">
      <c r="A95" s="279" t="s">
        <v>607</v>
      </c>
      <c r="B95" s="259"/>
      <c r="C95" s="259"/>
      <c r="D95" s="259"/>
      <c r="E95" s="1299">
        <v>0</v>
      </c>
      <c r="F95" s="1299">
        <v>1640</v>
      </c>
      <c r="G95" s="1299">
        <v>1640</v>
      </c>
    </row>
    <row r="96" spans="1:7">
      <c r="A96" s="279" t="s">
        <v>608</v>
      </c>
      <c r="B96" s="259"/>
      <c r="C96" s="259"/>
      <c r="D96" s="259"/>
      <c r="E96" s="1299">
        <v>0</v>
      </c>
      <c r="F96" s="1299">
        <v>236</v>
      </c>
      <c r="G96" s="1299">
        <v>236</v>
      </c>
    </row>
    <row r="97" spans="1:7">
      <c r="A97" s="279" t="s">
        <v>609</v>
      </c>
      <c r="B97" s="259"/>
      <c r="C97" s="259"/>
      <c r="D97" s="259"/>
      <c r="E97" s="1299">
        <v>0</v>
      </c>
      <c r="F97" s="1299">
        <v>40</v>
      </c>
      <c r="G97" s="1299">
        <v>40</v>
      </c>
    </row>
    <row r="98" spans="1:7">
      <c r="A98" s="279" t="s">
        <v>610</v>
      </c>
      <c r="B98" s="259"/>
      <c r="C98" s="259"/>
      <c r="D98" s="259"/>
      <c r="E98" s="1299">
        <v>0</v>
      </c>
      <c r="F98" s="1299">
        <v>0</v>
      </c>
      <c r="G98" s="1299">
        <v>0</v>
      </c>
    </row>
    <row r="99" spans="1:7">
      <c r="A99" s="279" t="s">
        <v>611</v>
      </c>
      <c r="B99" s="259"/>
      <c r="C99" s="259"/>
      <c r="D99" s="259"/>
      <c r="E99" s="1299">
        <v>0</v>
      </c>
      <c r="F99" s="1299">
        <v>0</v>
      </c>
      <c r="G99" s="1299">
        <v>0</v>
      </c>
    </row>
    <row r="100" spans="1:7">
      <c r="A100" s="279" t="s">
        <v>612</v>
      </c>
      <c r="B100" s="259"/>
      <c r="C100" s="259"/>
      <c r="D100" s="259"/>
      <c r="E100" s="1299">
        <v>0</v>
      </c>
      <c r="F100" s="1299">
        <v>86</v>
      </c>
      <c r="G100" s="1299">
        <v>86</v>
      </c>
    </row>
    <row r="101" spans="1:7">
      <c r="A101" s="279" t="s">
        <v>613</v>
      </c>
      <c r="B101" s="259"/>
      <c r="C101" s="259"/>
      <c r="D101" s="259"/>
      <c r="E101" s="1299">
        <v>1</v>
      </c>
      <c r="F101" s="1299">
        <v>114</v>
      </c>
      <c r="G101" s="1299">
        <v>115</v>
      </c>
    </row>
    <row r="102" spans="1:7">
      <c r="A102" s="279" t="s">
        <v>614</v>
      </c>
      <c r="B102" s="259"/>
      <c r="C102" s="259"/>
      <c r="D102" s="259"/>
      <c r="E102" s="1299">
        <v>15</v>
      </c>
      <c r="F102" s="1299">
        <v>10</v>
      </c>
      <c r="G102" s="1299">
        <v>25</v>
      </c>
    </row>
    <row r="103" spans="1:7">
      <c r="A103" s="460" t="s">
        <v>615</v>
      </c>
      <c r="B103" s="259"/>
      <c r="C103" s="259"/>
      <c r="D103" s="259"/>
      <c r="E103" s="1299">
        <v>0</v>
      </c>
      <c r="F103" s="1299">
        <v>1</v>
      </c>
      <c r="G103" s="1299">
        <v>1</v>
      </c>
    </row>
    <row r="104" spans="1:7">
      <c r="A104" s="279" t="s">
        <v>616</v>
      </c>
      <c r="B104" s="259"/>
      <c r="C104" s="259"/>
      <c r="D104" s="259"/>
      <c r="E104" s="1299">
        <v>6</v>
      </c>
      <c r="F104" s="1299">
        <v>0</v>
      </c>
      <c r="G104" s="1299">
        <v>6</v>
      </c>
    </row>
    <row r="105" spans="1:7">
      <c r="A105" s="461" t="s">
        <v>617</v>
      </c>
      <c r="B105" s="259"/>
      <c r="C105" s="259"/>
      <c r="D105" s="259"/>
      <c r="E105" s="1299">
        <v>0</v>
      </c>
      <c r="F105" s="1299">
        <v>0</v>
      </c>
      <c r="G105" s="1299">
        <v>0</v>
      </c>
    </row>
    <row r="106" spans="1:7">
      <c r="A106" s="461" t="s">
        <v>618</v>
      </c>
      <c r="B106" s="259"/>
      <c r="C106" s="259"/>
      <c r="D106" s="259"/>
      <c r="E106" s="1299">
        <v>15</v>
      </c>
      <c r="F106" s="1299">
        <v>0</v>
      </c>
      <c r="G106" s="1299">
        <v>15</v>
      </c>
    </row>
    <row r="107" spans="1:7">
      <c r="A107" s="461" t="s">
        <v>619</v>
      </c>
      <c r="B107" s="259"/>
      <c r="C107" s="259"/>
      <c r="D107" s="259"/>
      <c r="E107" s="1299">
        <v>0</v>
      </c>
      <c r="F107" s="1299">
        <v>0</v>
      </c>
      <c r="G107" s="1299">
        <v>0</v>
      </c>
    </row>
    <row r="108" spans="1:7">
      <c r="A108" s="461" t="s">
        <v>620</v>
      </c>
      <c r="B108" s="259"/>
      <c r="C108" s="259"/>
      <c r="D108" s="259"/>
      <c r="E108" s="1299">
        <v>0</v>
      </c>
      <c r="F108" s="1299">
        <v>5</v>
      </c>
      <c r="G108" s="1299">
        <v>5</v>
      </c>
    </row>
    <row r="109" spans="1:7" ht="13.8" thickBot="1">
      <c r="A109" s="461" t="s">
        <v>621</v>
      </c>
      <c r="B109" s="259"/>
      <c r="C109" s="259"/>
      <c r="D109" s="259"/>
      <c r="E109" s="1299">
        <v>0</v>
      </c>
      <c r="F109" s="1299">
        <v>19</v>
      </c>
      <c r="G109" s="1299">
        <v>19</v>
      </c>
    </row>
    <row r="110" spans="1:7">
      <c r="A110" s="1240" t="s">
        <v>10</v>
      </c>
      <c r="B110" s="718"/>
      <c r="C110" s="718"/>
      <c r="D110" s="10"/>
      <c r="E110" s="1242">
        <f>SUM(E62:E109)</f>
        <v>1302</v>
      </c>
      <c r="F110" s="1242">
        <f>SUM(F62:F109)</f>
        <v>7053</v>
      </c>
      <c r="G110" s="1242">
        <f>SUM(G62:G109)</f>
        <v>8355</v>
      </c>
    </row>
    <row r="111" spans="1:7">
      <c r="A111" s="559"/>
      <c r="B111" s="559"/>
      <c r="C111" s="559"/>
      <c r="D111" s="559"/>
      <c r="E111" s="559"/>
      <c r="F111" s="559"/>
      <c r="G111" s="729"/>
    </row>
    <row r="112" spans="1:7" ht="13.8" thickBot="1">
      <c r="A112" s="1517" t="s">
        <v>622</v>
      </c>
      <c r="B112" s="1518"/>
      <c r="C112" s="1518"/>
      <c r="D112" s="1518"/>
      <c r="E112" s="1518"/>
      <c r="F112" s="1518"/>
      <c r="G112" s="1519"/>
    </row>
    <row r="113" spans="1:7" ht="13.8" thickBot="1">
      <c r="A113" s="230"/>
      <c r="B113" s="1514" t="s">
        <v>623</v>
      </c>
      <c r="C113" s="1515"/>
      <c r="D113" s="1516"/>
      <c r="E113" s="1512" t="s">
        <v>624</v>
      </c>
      <c r="F113" s="1512"/>
      <c r="G113" s="1512"/>
    </row>
    <row r="114" spans="1:7">
      <c r="A114" s="459" t="s">
        <v>522</v>
      </c>
      <c r="B114" s="259" t="s">
        <v>625</v>
      </c>
      <c r="C114" s="259" t="s">
        <v>524</v>
      </c>
      <c r="D114" s="259" t="s">
        <v>10</v>
      </c>
      <c r="E114" s="718" t="s">
        <v>523</v>
      </c>
      <c r="F114" s="718" t="s">
        <v>524</v>
      </c>
      <c r="G114" s="507" t="s">
        <v>10</v>
      </c>
    </row>
    <row r="115" spans="1:7" ht="14.4">
      <c r="A115" s="279" t="s">
        <v>574</v>
      </c>
      <c r="B115" s="259" t="s">
        <v>413</v>
      </c>
      <c r="C115" s="259" t="s">
        <v>413</v>
      </c>
      <c r="D115" s="259" t="s">
        <v>413</v>
      </c>
      <c r="E115" s="1261">
        <v>0</v>
      </c>
      <c r="F115" s="1261">
        <v>2</v>
      </c>
      <c r="G115" s="1241">
        <v>2</v>
      </c>
    </row>
    <row r="116" spans="1:7" ht="14.4">
      <c r="A116" s="460" t="s">
        <v>626</v>
      </c>
      <c r="B116" s="259" t="s">
        <v>413</v>
      </c>
      <c r="C116" s="259" t="s">
        <v>413</v>
      </c>
      <c r="D116" s="259" t="s">
        <v>413</v>
      </c>
      <c r="E116" s="1261">
        <v>0</v>
      </c>
      <c r="F116" s="1261">
        <v>0</v>
      </c>
      <c r="G116" s="1241">
        <v>0</v>
      </c>
    </row>
    <row r="117" spans="1:7" ht="14.4">
      <c r="A117" s="461" t="s">
        <v>627</v>
      </c>
      <c r="B117" s="259" t="s">
        <v>413</v>
      </c>
      <c r="C117" s="259" t="s">
        <v>413</v>
      </c>
      <c r="D117" s="259" t="s">
        <v>413</v>
      </c>
      <c r="E117" s="1261">
        <v>0</v>
      </c>
      <c r="F117" s="1261">
        <v>0</v>
      </c>
      <c r="G117" s="1241">
        <v>0</v>
      </c>
    </row>
    <row r="118" spans="1:7" ht="14.4">
      <c r="A118" s="461" t="s">
        <v>576</v>
      </c>
      <c r="B118" s="259" t="s">
        <v>413</v>
      </c>
      <c r="C118" s="259" t="s">
        <v>413</v>
      </c>
      <c r="D118" s="259" t="s">
        <v>413</v>
      </c>
      <c r="E118" s="1261">
        <v>0</v>
      </c>
      <c r="F118" s="1261">
        <v>0</v>
      </c>
      <c r="G118" s="1241">
        <v>0</v>
      </c>
    </row>
    <row r="119" spans="1:7" ht="14.4">
      <c r="A119" s="461" t="s">
        <v>577</v>
      </c>
      <c r="B119" s="259" t="s">
        <v>413</v>
      </c>
      <c r="C119" s="259" t="s">
        <v>413</v>
      </c>
      <c r="D119" s="259" t="s">
        <v>413</v>
      </c>
      <c r="E119" s="1261">
        <v>0</v>
      </c>
      <c r="F119" s="1261">
        <v>0</v>
      </c>
      <c r="G119" s="1241">
        <v>0</v>
      </c>
    </row>
    <row r="120" spans="1:7" ht="14.4">
      <c r="A120" s="461" t="s">
        <v>578</v>
      </c>
      <c r="B120" s="259" t="s">
        <v>413</v>
      </c>
      <c r="C120" s="259" t="s">
        <v>413</v>
      </c>
      <c r="D120" s="259" t="s">
        <v>413</v>
      </c>
      <c r="E120" s="1261">
        <v>0</v>
      </c>
      <c r="F120" s="1261">
        <v>0</v>
      </c>
      <c r="G120" s="1241">
        <v>0</v>
      </c>
    </row>
    <row r="121" spans="1:7" ht="14.4">
      <c r="A121" s="461" t="s">
        <v>579</v>
      </c>
      <c r="B121" s="259" t="s">
        <v>413</v>
      </c>
      <c r="C121" s="259" t="s">
        <v>413</v>
      </c>
      <c r="D121" s="259" t="s">
        <v>413</v>
      </c>
      <c r="E121" s="1261">
        <v>0</v>
      </c>
      <c r="F121" s="1261">
        <v>0</v>
      </c>
      <c r="G121" s="1241">
        <v>0</v>
      </c>
    </row>
    <row r="122" spans="1:7" ht="14.4">
      <c r="A122" s="461" t="s">
        <v>580</v>
      </c>
      <c r="B122" s="259" t="s">
        <v>413</v>
      </c>
      <c r="C122" s="259" t="s">
        <v>413</v>
      </c>
      <c r="D122" s="259" t="s">
        <v>413</v>
      </c>
      <c r="E122" s="1261">
        <v>0</v>
      </c>
      <c r="F122" s="1261">
        <v>0</v>
      </c>
      <c r="G122" s="1241">
        <v>0</v>
      </c>
    </row>
    <row r="123" spans="1:7" ht="14.4">
      <c r="A123" s="461" t="s">
        <v>581</v>
      </c>
      <c r="B123" s="259" t="s">
        <v>413</v>
      </c>
      <c r="C123" s="259" t="s">
        <v>413</v>
      </c>
      <c r="D123" s="259" t="s">
        <v>413</v>
      </c>
      <c r="E123" s="1261">
        <v>0</v>
      </c>
      <c r="F123" s="1261">
        <v>2</v>
      </c>
      <c r="G123" s="1241">
        <v>2</v>
      </c>
    </row>
    <row r="124" spans="1:7" ht="14.4">
      <c r="A124" s="461" t="s">
        <v>582</v>
      </c>
      <c r="B124" s="259" t="s">
        <v>413</v>
      </c>
      <c r="C124" s="259" t="s">
        <v>413</v>
      </c>
      <c r="D124" s="259" t="s">
        <v>413</v>
      </c>
      <c r="E124" s="1261">
        <v>0</v>
      </c>
      <c r="F124" s="1261">
        <v>0</v>
      </c>
      <c r="G124" s="1241">
        <v>0</v>
      </c>
    </row>
    <row r="125" spans="1:7" ht="14.4">
      <c r="A125" s="461" t="s">
        <v>583</v>
      </c>
      <c r="B125" s="259" t="s">
        <v>413</v>
      </c>
      <c r="C125" s="259" t="s">
        <v>413</v>
      </c>
      <c r="D125" s="259" t="s">
        <v>413</v>
      </c>
      <c r="E125" s="1261">
        <v>0</v>
      </c>
      <c r="F125" s="1261">
        <v>0</v>
      </c>
      <c r="G125" s="1241">
        <v>0</v>
      </c>
    </row>
    <row r="126" spans="1:7" ht="14.4">
      <c r="A126" s="60" t="s">
        <v>585</v>
      </c>
      <c r="B126" s="259" t="s">
        <v>413</v>
      </c>
      <c r="C126" s="259" t="s">
        <v>413</v>
      </c>
      <c r="D126" s="259" t="s">
        <v>413</v>
      </c>
      <c r="E126" s="1261">
        <v>4</v>
      </c>
      <c r="F126" s="1261">
        <v>2</v>
      </c>
      <c r="G126" s="1241">
        <v>6</v>
      </c>
    </row>
    <row r="127" spans="1:7" ht="14.4">
      <c r="A127" s="279" t="s">
        <v>586</v>
      </c>
      <c r="B127" s="259" t="s">
        <v>413</v>
      </c>
      <c r="C127" s="259" t="s">
        <v>413</v>
      </c>
      <c r="D127" s="259" t="s">
        <v>413</v>
      </c>
      <c r="E127" s="1261">
        <v>0</v>
      </c>
      <c r="F127" s="1261">
        <v>0</v>
      </c>
      <c r="G127" s="1241">
        <v>0</v>
      </c>
    </row>
    <row r="128" spans="1:7" ht="14.4">
      <c r="A128" s="279" t="s">
        <v>587</v>
      </c>
      <c r="B128" s="259" t="s">
        <v>413</v>
      </c>
      <c r="C128" s="259" t="s">
        <v>413</v>
      </c>
      <c r="D128" s="259" t="s">
        <v>413</v>
      </c>
      <c r="E128" s="1261">
        <v>0</v>
      </c>
      <c r="F128" s="1261">
        <v>0</v>
      </c>
      <c r="G128" s="1241">
        <v>0</v>
      </c>
    </row>
    <row r="129" spans="1:7" ht="14.4">
      <c r="A129" s="231" t="s">
        <v>588</v>
      </c>
      <c r="B129" s="259" t="s">
        <v>413</v>
      </c>
      <c r="C129" s="259" t="s">
        <v>413</v>
      </c>
      <c r="D129" s="259" t="s">
        <v>413</v>
      </c>
      <c r="E129" s="1261">
        <v>0</v>
      </c>
      <c r="F129" s="1261">
        <v>0</v>
      </c>
      <c r="G129" s="1241">
        <v>0</v>
      </c>
    </row>
    <row r="130" spans="1:7" ht="14.4">
      <c r="A130" s="59" t="s">
        <v>589</v>
      </c>
      <c r="B130" s="259" t="s">
        <v>413</v>
      </c>
      <c r="C130" s="259" t="s">
        <v>413</v>
      </c>
      <c r="D130" s="259" t="s">
        <v>413</v>
      </c>
      <c r="E130" s="1261">
        <v>1</v>
      </c>
      <c r="F130" s="1261">
        <v>0</v>
      </c>
      <c r="G130" s="1241">
        <v>1</v>
      </c>
    </row>
    <row r="131" spans="1:7" ht="14.4">
      <c r="A131" s="279" t="s">
        <v>591</v>
      </c>
      <c r="B131" s="259" t="s">
        <v>413</v>
      </c>
      <c r="C131" s="259" t="s">
        <v>413</v>
      </c>
      <c r="D131" s="259" t="s">
        <v>413</v>
      </c>
      <c r="E131" s="1261">
        <v>0</v>
      </c>
      <c r="F131" s="1261">
        <v>0</v>
      </c>
      <c r="G131" s="1241">
        <v>0</v>
      </c>
    </row>
    <row r="132" spans="1:7" ht="16.5" customHeight="1">
      <c r="A132" s="279" t="s">
        <v>590</v>
      </c>
      <c r="B132" s="259" t="s">
        <v>413</v>
      </c>
      <c r="C132" s="259" t="s">
        <v>413</v>
      </c>
      <c r="D132" s="259" t="s">
        <v>413</v>
      </c>
      <c r="E132" s="1261">
        <v>0</v>
      </c>
      <c r="F132" s="1261">
        <v>0</v>
      </c>
      <c r="G132" s="1241">
        <v>0</v>
      </c>
    </row>
    <row r="133" spans="1:7" ht="14.4">
      <c r="A133" s="279" t="s">
        <v>592</v>
      </c>
      <c r="B133" s="259" t="s">
        <v>413</v>
      </c>
      <c r="C133" s="259" t="s">
        <v>413</v>
      </c>
      <c r="D133" s="259" t="s">
        <v>413</v>
      </c>
      <c r="E133" s="1261">
        <v>0</v>
      </c>
      <c r="F133" s="1261">
        <v>0</v>
      </c>
      <c r="G133" s="1241">
        <v>0</v>
      </c>
    </row>
    <row r="134" spans="1:7" ht="14.4">
      <c r="A134" s="279" t="s">
        <v>593</v>
      </c>
      <c r="B134" s="259" t="s">
        <v>413</v>
      </c>
      <c r="C134" s="259" t="s">
        <v>413</v>
      </c>
      <c r="D134" s="259" t="s">
        <v>413</v>
      </c>
      <c r="E134" s="1261">
        <v>0</v>
      </c>
      <c r="F134" s="1261">
        <v>0</v>
      </c>
      <c r="G134" s="1241">
        <v>0</v>
      </c>
    </row>
    <row r="135" spans="1:7" ht="14.4">
      <c r="A135" s="279" t="s">
        <v>594</v>
      </c>
      <c r="B135" s="259" t="s">
        <v>413</v>
      </c>
      <c r="C135" s="259" t="s">
        <v>413</v>
      </c>
      <c r="D135" s="259" t="s">
        <v>413</v>
      </c>
      <c r="E135" s="1261">
        <v>0</v>
      </c>
      <c r="F135" s="1261">
        <v>0</v>
      </c>
      <c r="G135" s="1241">
        <v>0</v>
      </c>
    </row>
    <row r="136" spans="1:7" ht="14.4">
      <c r="A136" s="279" t="s">
        <v>595</v>
      </c>
      <c r="B136" s="259" t="s">
        <v>413</v>
      </c>
      <c r="C136" s="259" t="s">
        <v>413</v>
      </c>
      <c r="D136" s="259" t="s">
        <v>413</v>
      </c>
      <c r="E136" s="1261">
        <v>0</v>
      </c>
      <c r="F136" s="1261">
        <v>0</v>
      </c>
      <c r="G136" s="1241">
        <v>0</v>
      </c>
    </row>
    <row r="137" spans="1:7" ht="14.4">
      <c r="A137" s="279" t="s">
        <v>596</v>
      </c>
      <c r="B137" s="259" t="s">
        <v>413</v>
      </c>
      <c r="C137" s="259" t="s">
        <v>413</v>
      </c>
      <c r="D137" s="259" t="s">
        <v>413</v>
      </c>
      <c r="E137" s="1261">
        <v>0</v>
      </c>
      <c r="F137" s="1261">
        <v>0</v>
      </c>
      <c r="G137" s="1241">
        <v>0</v>
      </c>
    </row>
    <row r="138" spans="1:7" ht="14.4">
      <c r="A138" s="279" t="s">
        <v>597</v>
      </c>
      <c r="B138" s="259" t="s">
        <v>413</v>
      </c>
      <c r="C138" s="259" t="s">
        <v>413</v>
      </c>
      <c r="D138" s="259" t="s">
        <v>413</v>
      </c>
      <c r="E138" s="1261">
        <v>0</v>
      </c>
      <c r="F138" s="1261">
        <v>1</v>
      </c>
      <c r="G138" s="1241">
        <v>1</v>
      </c>
    </row>
    <row r="139" spans="1:7" ht="14.4">
      <c r="A139" s="279" t="s">
        <v>598</v>
      </c>
      <c r="B139" s="259" t="s">
        <v>413</v>
      </c>
      <c r="C139" s="259" t="s">
        <v>413</v>
      </c>
      <c r="D139" s="259" t="s">
        <v>413</v>
      </c>
      <c r="E139" s="1261">
        <v>1</v>
      </c>
      <c r="F139" s="1261">
        <v>0</v>
      </c>
      <c r="G139" s="1241">
        <v>1</v>
      </c>
    </row>
    <row r="140" spans="1:7" ht="14.4">
      <c r="A140" s="279" t="s">
        <v>599</v>
      </c>
      <c r="B140" s="259" t="s">
        <v>413</v>
      </c>
      <c r="C140" s="259" t="s">
        <v>413</v>
      </c>
      <c r="D140" s="259" t="s">
        <v>413</v>
      </c>
      <c r="E140" s="1261">
        <v>0</v>
      </c>
      <c r="F140" s="1261">
        <v>6</v>
      </c>
      <c r="G140" s="1241">
        <v>6</v>
      </c>
    </row>
    <row r="141" spans="1:7" ht="14.4">
      <c r="A141" s="279" t="s">
        <v>600</v>
      </c>
      <c r="B141" s="259" t="s">
        <v>413</v>
      </c>
      <c r="C141" s="259" t="s">
        <v>413</v>
      </c>
      <c r="D141" s="259" t="s">
        <v>413</v>
      </c>
      <c r="E141" s="1261">
        <v>0</v>
      </c>
      <c r="F141" s="1261">
        <v>0</v>
      </c>
      <c r="G141" s="1241">
        <v>0</v>
      </c>
    </row>
    <row r="142" spans="1:7" ht="14.4">
      <c r="A142" s="279" t="s">
        <v>601</v>
      </c>
      <c r="B142" s="259" t="s">
        <v>413</v>
      </c>
      <c r="C142" s="259" t="s">
        <v>413</v>
      </c>
      <c r="D142" s="259" t="s">
        <v>413</v>
      </c>
      <c r="E142" s="1261">
        <v>0</v>
      </c>
      <c r="F142" s="1261">
        <v>0</v>
      </c>
      <c r="G142" s="1241">
        <v>0</v>
      </c>
    </row>
    <row r="143" spans="1:7" ht="14.4">
      <c r="A143" s="279" t="s">
        <v>602</v>
      </c>
      <c r="B143" s="259" t="s">
        <v>413</v>
      </c>
      <c r="C143" s="259" t="s">
        <v>413</v>
      </c>
      <c r="D143" s="259" t="s">
        <v>413</v>
      </c>
      <c r="E143" s="1261">
        <v>0</v>
      </c>
      <c r="F143" s="1261">
        <v>1</v>
      </c>
      <c r="G143" s="1241">
        <v>1</v>
      </c>
    </row>
    <row r="144" spans="1:7" ht="14.4">
      <c r="A144" s="279" t="s">
        <v>603</v>
      </c>
      <c r="B144" s="259"/>
      <c r="C144" s="259"/>
      <c r="D144" s="259"/>
      <c r="E144" s="1261">
        <v>0</v>
      </c>
      <c r="F144" s="1261">
        <v>0</v>
      </c>
      <c r="G144" s="1241">
        <v>0</v>
      </c>
    </row>
    <row r="145" spans="1:7" ht="14.4">
      <c r="A145" s="460" t="s">
        <v>604</v>
      </c>
      <c r="B145" s="259"/>
      <c r="C145" s="259"/>
      <c r="D145" s="259"/>
      <c r="E145" s="1261">
        <v>0</v>
      </c>
      <c r="F145" s="1261">
        <v>0</v>
      </c>
      <c r="G145" s="1241">
        <v>0</v>
      </c>
    </row>
    <row r="146" spans="1:7" ht="14.4">
      <c r="A146" s="461" t="s">
        <v>605</v>
      </c>
      <c r="B146" s="259"/>
      <c r="C146" s="259"/>
      <c r="D146" s="259"/>
      <c r="E146" s="1261">
        <v>0</v>
      </c>
      <c r="F146" s="1261">
        <v>0</v>
      </c>
      <c r="G146" s="1241">
        <v>0</v>
      </c>
    </row>
    <row r="147" spans="1:7" ht="14.4">
      <c r="A147" s="461" t="s">
        <v>606</v>
      </c>
      <c r="B147" s="259"/>
      <c r="C147" s="259"/>
      <c r="D147" s="259"/>
      <c r="E147" s="1261">
        <v>0</v>
      </c>
      <c r="F147" s="1261">
        <v>0</v>
      </c>
      <c r="G147" s="1241">
        <v>0</v>
      </c>
    </row>
    <row r="148" spans="1:7" ht="14.4">
      <c r="A148" s="461" t="s">
        <v>607</v>
      </c>
      <c r="B148" s="259"/>
      <c r="C148" s="259"/>
      <c r="D148" s="259"/>
      <c r="E148" s="1261">
        <v>1</v>
      </c>
      <c r="F148" s="1261">
        <v>1</v>
      </c>
      <c r="G148" s="1241">
        <v>2</v>
      </c>
    </row>
    <row r="149" spans="1:7" ht="14.4">
      <c r="A149" s="733" t="s">
        <v>608</v>
      </c>
      <c r="B149" s="259"/>
      <c r="C149" s="259"/>
      <c r="D149" s="259"/>
      <c r="E149" s="1261">
        <v>0</v>
      </c>
      <c r="F149" s="1261">
        <v>2</v>
      </c>
      <c r="G149" s="1241">
        <v>2</v>
      </c>
    </row>
    <row r="150" spans="1:7" ht="14.4">
      <c r="A150" s="733" t="s">
        <v>609</v>
      </c>
      <c r="B150" s="259"/>
      <c r="C150" s="259"/>
      <c r="D150" s="259"/>
      <c r="E150" s="1261">
        <v>0</v>
      </c>
      <c r="F150" s="1261">
        <v>0</v>
      </c>
      <c r="G150" s="1241">
        <v>0</v>
      </c>
    </row>
    <row r="151" spans="1:7" ht="14.4">
      <c r="A151" s="279" t="s">
        <v>611</v>
      </c>
      <c r="B151" s="259"/>
      <c r="C151" s="259"/>
      <c r="D151" s="259"/>
      <c r="E151" s="1261">
        <v>0</v>
      </c>
      <c r="F151" s="1261">
        <v>0</v>
      </c>
      <c r="G151" s="1241">
        <v>0</v>
      </c>
    </row>
    <row r="152" spans="1:7" ht="14.4">
      <c r="A152" s="279" t="s">
        <v>612</v>
      </c>
      <c r="B152" s="259"/>
      <c r="C152" s="259"/>
      <c r="D152" s="259"/>
      <c r="E152" s="1261">
        <v>0</v>
      </c>
      <c r="F152" s="1261">
        <v>0</v>
      </c>
      <c r="G152" s="1241">
        <v>0</v>
      </c>
    </row>
    <row r="153" spans="1:7" ht="14.4">
      <c r="A153" s="279" t="s">
        <v>613</v>
      </c>
      <c r="B153" s="259"/>
      <c r="C153" s="259"/>
      <c r="D153" s="259"/>
      <c r="E153" s="1261">
        <v>0</v>
      </c>
      <c r="F153" s="1261">
        <v>7</v>
      </c>
      <c r="G153" s="1241">
        <v>7</v>
      </c>
    </row>
    <row r="154" spans="1:7" ht="14.4">
      <c r="A154" s="279" t="s">
        <v>614</v>
      </c>
      <c r="B154" s="259"/>
      <c r="C154" s="259"/>
      <c r="D154" s="259"/>
      <c r="E154" s="1261">
        <v>1</v>
      </c>
      <c r="F154" s="1261">
        <v>0</v>
      </c>
      <c r="G154" s="1241">
        <v>1</v>
      </c>
    </row>
    <row r="155" spans="1:7" ht="14.4">
      <c r="A155" s="460" t="s">
        <v>615</v>
      </c>
      <c r="B155" s="259"/>
      <c r="C155" s="259"/>
      <c r="D155" s="259"/>
      <c r="E155" s="1261">
        <v>0</v>
      </c>
      <c r="F155" s="1261">
        <v>0</v>
      </c>
      <c r="G155" s="1241">
        <v>0</v>
      </c>
    </row>
    <row r="156" spans="1:7" ht="14.4">
      <c r="A156" s="461" t="s">
        <v>616</v>
      </c>
      <c r="B156" s="259"/>
      <c r="C156" s="259"/>
      <c r="D156" s="259"/>
      <c r="E156" s="1261">
        <v>0</v>
      </c>
      <c r="F156" s="1261">
        <v>0</v>
      </c>
      <c r="G156" s="1241">
        <v>0</v>
      </c>
    </row>
    <row r="157" spans="1:7" ht="14.4">
      <c r="A157" s="461" t="s">
        <v>617</v>
      </c>
      <c r="B157" s="259"/>
      <c r="C157" s="259"/>
      <c r="D157" s="259"/>
      <c r="E157" s="1261">
        <v>0</v>
      </c>
      <c r="F157" s="1261">
        <v>0</v>
      </c>
      <c r="G157" s="1241">
        <v>0</v>
      </c>
    </row>
    <row r="158" spans="1:7" ht="14.4">
      <c r="A158" s="461" t="s">
        <v>619</v>
      </c>
      <c r="B158" s="259"/>
      <c r="C158" s="259"/>
      <c r="D158" s="259"/>
      <c r="E158" s="1261">
        <v>0</v>
      </c>
      <c r="F158" s="1261">
        <v>0</v>
      </c>
      <c r="G158" s="1241">
        <v>0</v>
      </c>
    </row>
    <row r="159" spans="1:7" ht="14.4">
      <c r="A159" s="733" t="s">
        <v>618</v>
      </c>
      <c r="B159" s="259"/>
      <c r="C159" s="259"/>
      <c r="D159" s="259"/>
      <c r="E159" s="1261">
        <v>1</v>
      </c>
      <c r="F159" s="1261">
        <v>0</v>
      </c>
      <c r="G159" s="1241">
        <v>1</v>
      </c>
    </row>
    <row r="160" spans="1:7" ht="14.4">
      <c r="A160" s="733" t="s">
        <v>620</v>
      </c>
      <c r="B160" s="259"/>
      <c r="C160" s="259"/>
      <c r="D160" s="259"/>
      <c r="E160" s="1261">
        <v>0</v>
      </c>
      <c r="F160" s="1261">
        <v>2</v>
      </c>
      <c r="G160" s="1241">
        <v>2</v>
      </c>
    </row>
    <row r="161" spans="1:7" ht="15" thickBot="1">
      <c r="A161" s="733" t="s">
        <v>621</v>
      </c>
      <c r="B161" s="259" t="s">
        <v>413</v>
      </c>
      <c r="C161" s="259" t="s">
        <v>413</v>
      </c>
      <c r="D161" s="259" t="s">
        <v>413</v>
      </c>
      <c r="E161" s="1261">
        <v>0</v>
      </c>
      <c r="F161" s="1261">
        <v>0</v>
      </c>
      <c r="G161" s="1241">
        <v>0</v>
      </c>
    </row>
    <row r="162" spans="1:7">
      <c r="A162" s="232" t="s">
        <v>10</v>
      </c>
      <c r="B162" s="233"/>
      <c r="C162" s="233"/>
      <c r="D162" s="233"/>
      <c r="E162" s="1242">
        <f>SUM(E115:E161)</f>
        <v>9</v>
      </c>
      <c r="F162" s="1242">
        <f t="shared" ref="F162:G162" si="1">SUM(F115:F161)</f>
        <v>26</v>
      </c>
      <c r="G162" s="1242">
        <f t="shared" si="1"/>
        <v>35</v>
      </c>
    </row>
    <row r="163" spans="1:7" ht="13.8" thickBot="1">
      <c r="A163" s="228"/>
      <c r="B163" s="229"/>
      <c r="C163" s="229"/>
      <c r="D163" s="229"/>
      <c r="E163" s="1195"/>
      <c r="F163" s="1194"/>
      <c r="G163" s="1194"/>
    </row>
    <row r="164" spans="1:7">
      <c r="A164" s="1500" t="s">
        <v>628</v>
      </c>
      <c r="B164" s="1501"/>
      <c r="C164" s="1501"/>
      <c r="D164" s="1501"/>
      <c r="E164" s="1501"/>
      <c r="F164" s="1501"/>
      <c r="G164" s="1502"/>
    </row>
    <row r="165" spans="1:7" ht="13.8" thickBot="1">
      <c r="A165" s="1098"/>
      <c r="B165" s="1503" t="s">
        <v>629</v>
      </c>
      <c r="C165" s="1503"/>
      <c r="D165" s="1503"/>
      <c r="E165" s="1504" t="s">
        <v>630</v>
      </c>
      <c r="F165" s="1504"/>
      <c r="G165" s="1505"/>
    </row>
    <row r="166" spans="1:7">
      <c r="A166" s="459" t="s">
        <v>631</v>
      </c>
      <c r="B166" s="1089" t="s">
        <v>625</v>
      </c>
      <c r="C166" s="1089" t="s">
        <v>524</v>
      </c>
      <c r="D166" s="1089" t="s">
        <v>10</v>
      </c>
      <c r="E166" s="259" t="s">
        <v>523</v>
      </c>
      <c r="F166" s="259" t="s">
        <v>524</v>
      </c>
      <c r="G166" s="112" t="s">
        <v>10</v>
      </c>
    </row>
    <row r="167" spans="1:7">
      <c r="A167" s="1090" t="s">
        <v>574</v>
      </c>
      <c r="B167" s="854"/>
      <c r="C167" s="854"/>
      <c r="D167" s="601"/>
      <c r="E167" s="713"/>
      <c r="F167" s="852">
        <v>3</v>
      </c>
      <c r="G167" s="1091">
        <v>3</v>
      </c>
    </row>
    <row r="168" spans="1:7">
      <c r="A168" s="1092" t="s">
        <v>575</v>
      </c>
      <c r="B168" s="854"/>
      <c r="C168" s="854"/>
      <c r="D168" s="601"/>
      <c r="E168" s="713"/>
      <c r="F168" s="852"/>
      <c r="G168" s="1091">
        <v>0</v>
      </c>
    </row>
    <row r="169" spans="1:7">
      <c r="A169" s="1092" t="s">
        <v>576</v>
      </c>
      <c r="B169" s="854"/>
      <c r="C169" s="854"/>
      <c r="D169" s="601"/>
      <c r="E169" s="713"/>
      <c r="F169" s="852">
        <v>1</v>
      </c>
      <c r="G169" s="1091">
        <v>1</v>
      </c>
    </row>
    <row r="170" spans="1:7">
      <c r="A170" s="1092" t="s">
        <v>577</v>
      </c>
      <c r="B170" s="854"/>
      <c r="C170" s="854"/>
      <c r="D170" s="601"/>
      <c r="E170" s="713"/>
      <c r="F170" s="852"/>
      <c r="G170" s="1091">
        <v>0</v>
      </c>
    </row>
    <row r="171" spans="1:7">
      <c r="A171" s="1092" t="s">
        <v>578</v>
      </c>
      <c r="B171" s="854"/>
      <c r="C171" s="854"/>
      <c r="D171" s="601"/>
      <c r="E171" s="713"/>
      <c r="F171" s="852"/>
      <c r="G171" s="1091">
        <v>0</v>
      </c>
    </row>
    <row r="172" spans="1:7">
      <c r="A172" s="1092" t="s">
        <v>579</v>
      </c>
      <c r="B172" s="854"/>
      <c r="C172" s="854"/>
      <c r="D172" s="601"/>
      <c r="E172" s="713"/>
      <c r="F172" s="852">
        <v>7</v>
      </c>
      <c r="G172" s="1091">
        <v>7</v>
      </c>
    </row>
    <row r="173" spans="1:7">
      <c r="A173" s="1092" t="s">
        <v>580</v>
      </c>
      <c r="B173" s="854"/>
      <c r="C173" s="854"/>
      <c r="D173" s="601"/>
      <c r="E173" s="713"/>
      <c r="F173" s="852"/>
      <c r="G173" s="1091">
        <v>0</v>
      </c>
    </row>
    <row r="174" spans="1:7">
      <c r="A174" s="1092" t="s">
        <v>581</v>
      </c>
      <c r="B174" s="854"/>
      <c r="C174" s="854"/>
      <c r="D174" s="601"/>
      <c r="E174" s="713"/>
      <c r="F174" s="852">
        <v>81</v>
      </c>
      <c r="G174" s="1091">
        <v>81</v>
      </c>
    </row>
    <row r="175" spans="1:7">
      <c r="A175" s="1092" t="s">
        <v>582</v>
      </c>
      <c r="B175" s="854"/>
      <c r="C175" s="854"/>
      <c r="D175" s="601"/>
      <c r="E175" s="713"/>
      <c r="F175" s="852"/>
      <c r="G175" s="1091">
        <v>0</v>
      </c>
    </row>
    <row r="176" spans="1:7">
      <c r="A176" s="1092" t="s">
        <v>583</v>
      </c>
      <c r="B176" s="854"/>
      <c r="C176" s="854"/>
      <c r="D176" s="601"/>
      <c r="E176" s="713"/>
      <c r="F176" s="852"/>
      <c r="G176" s="1091">
        <v>0</v>
      </c>
    </row>
    <row r="177" spans="1:7">
      <c r="A177" s="1092" t="s">
        <v>589</v>
      </c>
      <c r="B177" s="854"/>
      <c r="C177" s="854"/>
      <c r="D177" s="601"/>
      <c r="E177" s="713"/>
      <c r="F177" s="852">
        <v>8</v>
      </c>
      <c r="G177" s="1091">
        <v>8</v>
      </c>
    </row>
    <row r="178" spans="1:7">
      <c r="A178" s="1092" t="s">
        <v>591</v>
      </c>
      <c r="B178" s="854"/>
      <c r="C178" s="854"/>
      <c r="D178" s="601"/>
      <c r="E178" s="713"/>
      <c r="F178" s="852"/>
      <c r="G178" s="1091">
        <v>0</v>
      </c>
    </row>
    <row r="179" spans="1:7">
      <c r="A179" s="1092" t="s">
        <v>592</v>
      </c>
      <c r="B179" s="854"/>
      <c r="C179" s="854"/>
      <c r="D179" s="601"/>
      <c r="E179" s="713"/>
      <c r="F179" s="852"/>
      <c r="G179" s="1091">
        <v>0</v>
      </c>
    </row>
    <row r="180" spans="1:7">
      <c r="A180" s="1092" t="s">
        <v>593</v>
      </c>
      <c r="B180" s="854"/>
      <c r="C180" s="854"/>
      <c r="D180" s="601"/>
      <c r="E180" s="713">
        <v>4</v>
      </c>
      <c r="F180" s="852">
        <v>7</v>
      </c>
      <c r="G180" s="1091">
        <v>11</v>
      </c>
    </row>
    <row r="181" spans="1:7">
      <c r="A181" s="1092" t="s">
        <v>594</v>
      </c>
      <c r="B181" s="854"/>
      <c r="C181" s="854"/>
      <c r="D181" s="601"/>
      <c r="E181" s="713"/>
      <c r="F181" s="852"/>
      <c r="G181" s="1091">
        <v>0</v>
      </c>
    </row>
    <row r="182" spans="1:7">
      <c r="A182" s="1092" t="s">
        <v>595</v>
      </c>
      <c r="B182" s="854"/>
      <c r="C182" s="854"/>
      <c r="D182" s="601"/>
      <c r="E182" s="713"/>
      <c r="F182" s="852"/>
      <c r="G182" s="1091">
        <v>0</v>
      </c>
    </row>
    <row r="183" spans="1:7">
      <c r="A183" s="1092" t="s">
        <v>596</v>
      </c>
      <c r="B183" s="854"/>
      <c r="C183" s="854"/>
      <c r="D183" s="601"/>
      <c r="E183" s="713"/>
      <c r="F183" s="852"/>
      <c r="G183" s="1091">
        <v>0</v>
      </c>
    </row>
    <row r="184" spans="1:7">
      <c r="A184" s="1092" t="s">
        <v>597</v>
      </c>
      <c r="B184" s="854"/>
      <c r="C184" s="854"/>
      <c r="D184" s="601"/>
      <c r="E184" s="713"/>
      <c r="F184" s="852">
        <v>1</v>
      </c>
      <c r="G184" s="1091">
        <v>1</v>
      </c>
    </row>
    <row r="185" spans="1:7">
      <c r="A185" s="1092" t="s">
        <v>599</v>
      </c>
      <c r="B185" s="854"/>
      <c r="C185" s="854"/>
      <c r="D185" s="601"/>
      <c r="E185" s="713"/>
      <c r="F185" s="852"/>
      <c r="G185" s="1091">
        <v>0</v>
      </c>
    </row>
    <row r="186" spans="1:7">
      <c r="A186" s="1092" t="s">
        <v>600</v>
      </c>
      <c r="B186" s="854"/>
      <c r="C186" s="854"/>
      <c r="D186" s="601"/>
      <c r="E186" s="713"/>
      <c r="F186" s="852"/>
      <c r="G186" s="1091">
        <v>0</v>
      </c>
    </row>
    <row r="187" spans="1:7">
      <c r="A187" s="1092" t="s">
        <v>602</v>
      </c>
      <c r="B187" s="854"/>
      <c r="C187" s="854"/>
      <c r="D187" s="601"/>
      <c r="E187" s="713"/>
      <c r="F187" s="852"/>
      <c r="G187" s="1091">
        <v>0</v>
      </c>
    </row>
    <row r="188" spans="1:7">
      <c r="A188" s="1092" t="s">
        <v>603</v>
      </c>
      <c r="B188" s="854"/>
      <c r="C188" s="854"/>
      <c r="D188" s="601"/>
      <c r="E188" s="713">
        <v>1</v>
      </c>
      <c r="F188" s="852">
        <v>30</v>
      </c>
      <c r="G188" s="1091">
        <v>31</v>
      </c>
    </row>
    <row r="189" spans="1:7">
      <c r="A189" s="1092" t="s">
        <v>605</v>
      </c>
      <c r="B189" s="854"/>
      <c r="C189" s="854"/>
      <c r="D189" s="601"/>
      <c r="E189" s="713"/>
      <c r="F189" s="852"/>
      <c r="G189" s="1091">
        <v>0</v>
      </c>
    </row>
    <row r="190" spans="1:7">
      <c r="A190" s="1092" t="s">
        <v>607</v>
      </c>
      <c r="B190" s="854"/>
      <c r="C190" s="854"/>
      <c r="D190" s="601"/>
      <c r="E190" s="713"/>
      <c r="F190" s="852">
        <v>2</v>
      </c>
      <c r="G190" s="1091">
        <v>2</v>
      </c>
    </row>
    <row r="191" spans="1:7">
      <c r="A191" s="1092" t="s">
        <v>609</v>
      </c>
      <c r="B191" s="854"/>
      <c r="C191" s="854"/>
      <c r="D191" s="601"/>
      <c r="E191" s="713"/>
      <c r="F191" s="852"/>
      <c r="G191" s="1091">
        <v>0</v>
      </c>
    </row>
    <row r="192" spans="1:7">
      <c r="A192" s="1092" t="s">
        <v>612</v>
      </c>
      <c r="B192" s="854"/>
      <c r="C192" s="854"/>
      <c r="D192" s="601"/>
      <c r="E192" s="713"/>
      <c r="F192" s="852">
        <v>2</v>
      </c>
      <c r="G192" s="1091">
        <v>2</v>
      </c>
    </row>
    <row r="193" spans="1:7">
      <c r="A193" s="1092" t="s">
        <v>613</v>
      </c>
      <c r="B193" s="854"/>
      <c r="C193" s="854"/>
      <c r="D193" s="601"/>
      <c r="E193" s="713"/>
      <c r="F193" s="852"/>
      <c r="G193" s="1091">
        <v>0</v>
      </c>
    </row>
    <row r="194" spans="1:7">
      <c r="A194" s="1092" t="s">
        <v>614</v>
      </c>
      <c r="B194" s="854"/>
      <c r="C194" s="854"/>
      <c r="D194" s="601"/>
      <c r="E194" s="713">
        <v>3</v>
      </c>
      <c r="F194" s="852"/>
      <c r="G194" s="1091">
        <v>3</v>
      </c>
    </row>
    <row r="195" spans="1:7">
      <c r="A195" s="1092" t="s">
        <v>615</v>
      </c>
      <c r="B195" s="854"/>
      <c r="C195" s="854"/>
      <c r="D195" s="601"/>
      <c r="E195" s="713"/>
      <c r="F195" s="852">
        <v>1</v>
      </c>
      <c r="G195" s="1091">
        <v>1</v>
      </c>
    </row>
    <row r="196" spans="1:7">
      <c r="A196" s="1092" t="s">
        <v>616</v>
      </c>
      <c r="B196" s="854"/>
      <c r="C196" s="854"/>
      <c r="D196" s="601"/>
      <c r="E196" s="713"/>
      <c r="F196" s="852"/>
      <c r="G196" s="1091">
        <v>0</v>
      </c>
    </row>
    <row r="197" spans="1:7">
      <c r="A197" s="1092" t="s">
        <v>619</v>
      </c>
      <c r="B197" s="854"/>
      <c r="C197" s="854"/>
      <c r="D197" s="601"/>
      <c r="E197" s="713"/>
      <c r="F197" s="852"/>
      <c r="G197" s="1091">
        <v>0</v>
      </c>
    </row>
    <row r="198" spans="1:7">
      <c r="A198" s="1092" t="s">
        <v>620</v>
      </c>
      <c r="B198" s="854"/>
      <c r="C198" s="854"/>
      <c r="D198" s="601"/>
      <c r="E198" s="713"/>
      <c r="F198" s="852">
        <v>1</v>
      </c>
      <c r="G198" s="1091">
        <v>1</v>
      </c>
    </row>
    <row r="199" spans="1:7">
      <c r="A199" s="1092" t="s">
        <v>621</v>
      </c>
      <c r="B199" s="854"/>
      <c r="C199" s="854"/>
      <c r="D199" s="601"/>
      <c r="E199" s="65"/>
      <c r="F199" s="531"/>
      <c r="G199" s="1091">
        <v>0</v>
      </c>
    </row>
    <row r="200" spans="1:7" ht="13.8" thickBot="1">
      <c r="A200" s="1093" t="s">
        <v>632</v>
      </c>
      <c r="B200" s="1094"/>
      <c r="C200" s="1094"/>
      <c r="D200" s="601"/>
      <c r="E200" s="1095"/>
      <c r="F200" s="1096"/>
      <c r="G200" s="1097">
        <v>0</v>
      </c>
    </row>
    <row r="201" spans="1:7">
      <c r="A201" s="232" t="s">
        <v>10</v>
      </c>
      <c r="B201" s="1031"/>
      <c r="C201" s="1031"/>
      <c r="D201" s="1031"/>
      <c r="E201" s="670">
        <f t="shared" ref="E201:G201" si="2">SUM(E167:E200)</f>
        <v>8</v>
      </c>
      <c r="F201" s="670">
        <f t="shared" si="2"/>
        <v>144</v>
      </c>
      <c r="G201" s="670">
        <f t="shared" si="2"/>
        <v>152</v>
      </c>
    </row>
    <row r="202" spans="1:7" ht="13.8" thickBot="1"/>
    <row r="203" spans="1:7">
      <c r="A203" s="1506" t="s">
        <v>633</v>
      </c>
      <c r="B203" s="1507"/>
      <c r="C203" s="1507"/>
      <c r="D203" s="1507"/>
      <c r="E203" s="1507"/>
      <c r="F203" s="1507"/>
      <c r="G203" s="1508"/>
    </row>
    <row r="204" spans="1:7" ht="13.8" thickBot="1">
      <c r="A204" s="34"/>
      <c r="B204" s="1509"/>
      <c r="C204" s="1510"/>
      <c r="D204" s="1511"/>
      <c r="E204" s="1512" t="s">
        <v>521</v>
      </c>
      <c r="F204" s="1512"/>
      <c r="G204" s="1513"/>
    </row>
    <row r="205" spans="1:7">
      <c r="A205" s="111" t="s">
        <v>522</v>
      </c>
      <c r="B205" s="259"/>
      <c r="C205" s="259"/>
      <c r="D205" s="259"/>
      <c r="E205" s="259" t="s">
        <v>523</v>
      </c>
      <c r="F205" s="259" t="s">
        <v>524</v>
      </c>
      <c r="G205" s="112" t="s">
        <v>10</v>
      </c>
    </row>
    <row r="206" spans="1:7">
      <c r="A206" s="60"/>
      <c r="B206" s="627"/>
      <c r="C206" s="627"/>
      <c r="D206" s="628"/>
      <c r="E206" s="569">
        <v>0</v>
      </c>
      <c r="F206" s="569">
        <v>0</v>
      </c>
      <c r="G206" s="629">
        <f>SUM(E206:F206)</f>
        <v>0</v>
      </c>
    </row>
    <row r="207" spans="1:7" ht="13.8" thickBot="1">
      <c r="A207" s="281"/>
      <c r="B207" s="630"/>
      <c r="C207" s="630"/>
      <c r="D207" s="631"/>
      <c r="E207" s="632">
        <v>0</v>
      </c>
      <c r="F207" s="632">
        <v>0</v>
      </c>
      <c r="G207" s="633">
        <f t="shared" ref="G207:G208" si="3">SUM(E207:F207)</f>
        <v>0</v>
      </c>
    </row>
    <row r="208" spans="1:7" ht="13.8" thickBot="1">
      <c r="A208" s="115" t="s">
        <v>10</v>
      </c>
      <c r="B208" s="116"/>
      <c r="C208" s="116"/>
      <c r="D208" s="116"/>
      <c r="E208" s="110">
        <f>SUM(E206:E207)</f>
        <v>0</v>
      </c>
      <c r="F208" s="110">
        <f>SUM(F206:F207)</f>
        <v>0</v>
      </c>
      <c r="G208" s="634">
        <f t="shared" si="3"/>
        <v>0</v>
      </c>
    </row>
    <row r="210" spans="1:7">
      <c r="A210" s="1454" t="s">
        <v>634</v>
      </c>
      <c r="B210" s="1454"/>
      <c r="C210" s="1454"/>
      <c r="D210" s="1454"/>
      <c r="E210" s="1454"/>
      <c r="F210" s="1454"/>
      <c r="G210" s="1454"/>
    </row>
    <row r="211" spans="1:7" ht="12.75" customHeight="1">
      <c r="A211" s="1410" t="s">
        <v>635</v>
      </c>
      <c r="B211" s="1410"/>
      <c r="C211" s="1410"/>
      <c r="D211" s="1410"/>
      <c r="E211" s="1410"/>
      <c r="F211" s="1410"/>
      <c r="G211" s="1410"/>
    </row>
    <row r="212" spans="1:7" ht="25.5" customHeight="1">
      <c r="A212" s="1498" t="s">
        <v>636</v>
      </c>
      <c r="B212" s="1498"/>
      <c r="C212" s="1498"/>
      <c r="D212" s="1498"/>
      <c r="E212" s="1498"/>
      <c r="F212" s="1498"/>
      <c r="G212" s="1498"/>
    </row>
    <row r="213" spans="1:7" ht="12.75" customHeight="1">
      <c r="A213" s="1499" t="s">
        <v>637</v>
      </c>
      <c r="B213" s="1499"/>
      <c r="C213" s="1499"/>
      <c r="D213" s="1499"/>
      <c r="E213" s="1499"/>
      <c r="F213" s="1499"/>
      <c r="G213" s="1499"/>
    </row>
    <row r="214" spans="1:7" ht="12.75" customHeight="1">
      <c r="A214" s="1499"/>
      <c r="B214" s="1499"/>
      <c r="C214" s="1499"/>
      <c r="D214" s="1499"/>
      <c r="E214" s="1499"/>
      <c r="F214" s="1499"/>
      <c r="G214" s="1499"/>
    </row>
    <row r="215" spans="1:7" ht="3" customHeight="1">
      <c r="A215" s="1449"/>
      <c r="B215" s="1449"/>
      <c r="C215" s="1449"/>
      <c r="D215" s="1449"/>
      <c r="E215" s="1449"/>
      <c r="F215" s="1449"/>
      <c r="G215" s="1449"/>
    </row>
    <row r="216" spans="1:7" ht="28.5" customHeight="1">
      <c r="A216" s="1449" t="s">
        <v>638</v>
      </c>
      <c r="B216" s="1449"/>
      <c r="C216" s="1449"/>
      <c r="D216" s="1449"/>
      <c r="E216" s="1449"/>
      <c r="F216" s="1449"/>
      <c r="G216" s="1449"/>
    </row>
    <row r="217" spans="1:7">
      <c r="A217" s="1425" t="s">
        <v>639</v>
      </c>
      <c r="B217" s="1425"/>
      <c r="C217" s="1425"/>
      <c r="D217" s="1425"/>
      <c r="E217" s="1425"/>
      <c r="F217" s="1425"/>
      <c r="G217" s="1425"/>
    </row>
    <row r="218" spans="1:7">
      <c r="A218" s="1425"/>
      <c r="B218" s="1425"/>
      <c r="C218" s="1425"/>
      <c r="D218" s="1425"/>
      <c r="E218" s="1425"/>
      <c r="F218" s="1425"/>
      <c r="G218" s="1425"/>
    </row>
  </sheetData>
  <mergeCells count="24">
    <mergeCell ref="A1:G1"/>
    <mergeCell ref="A2:G2"/>
    <mergeCell ref="A3:G3"/>
    <mergeCell ref="B6:D6"/>
    <mergeCell ref="E6:G6"/>
    <mergeCell ref="A5:G5"/>
    <mergeCell ref="A59:G59"/>
    <mergeCell ref="B60:D60"/>
    <mergeCell ref="E60:G60"/>
    <mergeCell ref="B113:D113"/>
    <mergeCell ref="E113:G113"/>
    <mergeCell ref="A112:G112"/>
    <mergeCell ref="A212:G212"/>
    <mergeCell ref="A213:G215"/>
    <mergeCell ref="A217:G218"/>
    <mergeCell ref="A164:G164"/>
    <mergeCell ref="B165:D165"/>
    <mergeCell ref="E165:G165"/>
    <mergeCell ref="A211:G211"/>
    <mergeCell ref="A210:G210"/>
    <mergeCell ref="A203:G203"/>
    <mergeCell ref="B204:D204"/>
    <mergeCell ref="E204:G204"/>
    <mergeCell ref="A216:G216"/>
  </mergeCells>
  <printOptions headings="1"/>
  <pageMargins left="0.7" right="0.7" top="0.75" bottom="0.75" header="0.3" footer="0.3"/>
  <pageSetup scale="23"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V136"/>
  <sheetViews>
    <sheetView tabSelected="1" view="pageBreakPreview" zoomScale="70" zoomScaleNormal="80" zoomScaleSheetLayoutView="70" workbookViewId="0">
      <selection sqref="A1:M1"/>
    </sheetView>
  </sheetViews>
  <sheetFormatPr defaultColWidth="8.5546875" defaultRowHeight="13.2"/>
  <cols>
    <col min="1" max="1" width="10.5546875" customWidth="1"/>
    <col min="2" max="3" width="11.5546875" customWidth="1"/>
    <col min="4" max="4" width="13.44140625" customWidth="1"/>
    <col min="5" max="5" width="8.5546875" customWidth="1"/>
    <col min="6" max="6" width="11.44140625" customWidth="1"/>
    <col min="7" max="7" width="10.44140625" customWidth="1"/>
    <col min="8" max="8" width="9.44140625" customWidth="1"/>
    <col min="9" max="9" width="6.5546875" customWidth="1"/>
    <col min="10" max="10" width="11.5546875" customWidth="1"/>
    <col min="11" max="11" width="11" customWidth="1"/>
    <col min="12" max="12" width="15.44140625" customWidth="1"/>
    <col min="13" max="13" width="8.44140625" customWidth="1"/>
    <col min="14" max="14" width="11.5546875" customWidth="1"/>
    <col min="15" max="15" width="12" customWidth="1"/>
    <col min="16" max="16" width="13.77734375" customWidth="1"/>
    <col min="17" max="17" width="9.5546875" customWidth="1"/>
    <col min="18" max="18" width="9.44140625" bestFit="1" customWidth="1"/>
    <col min="19" max="19" width="10.44140625" bestFit="1" customWidth="1"/>
    <col min="21" max="21" width="11.44140625" bestFit="1" customWidth="1"/>
  </cols>
  <sheetData>
    <row r="1" spans="1:21" ht="15.6">
      <c r="A1" s="1412" t="s">
        <v>640</v>
      </c>
      <c r="B1" s="1412"/>
      <c r="C1" s="1412"/>
      <c r="D1" s="1412"/>
      <c r="E1" s="1412"/>
      <c r="F1" s="1412"/>
      <c r="G1" s="1412"/>
      <c r="H1" s="1412"/>
      <c r="I1" s="1412"/>
      <c r="J1" s="1412"/>
      <c r="K1" s="1412"/>
      <c r="L1" s="1412"/>
      <c r="M1" s="1412"/>
      <c r="N1" s="1412"/>
      <c r="O1" s="1412"/>
      <c r="P1" s="1412"/>
      <c r="Q1" s="1412"/>
    </row>
    <row r="2" spans="1:21" ht="15.6">
      <c r="A2" s="1412" t="s">
        <v>1</v>
      </c>
      <c r="B2" s="1413"/>
      <c r="C2" s="1413"/>
      <c r="D2" s="1413"/>
      <c r="E2" s="1413"/>
      <c r="F2" s="1413"/>
      <c r="G2" s="1413"/>
      <c r="H2" s="1413"/>
      <c r="I2" s="1413"/>
      <c r="J2" s="1413"/>
      <c r="K2" s="1413"/>
      <c r="L2" s="1413"/>
      <c r="M2" s="1413"/>
      <c r="N2" s="1413"/>
      <c r="O2" s="1413"/>
      <c r="P2" s="1413"/>
      <c r="Q2" s="1413"/>
    </row>
    <row r="3" spans="1:21" ht="15.6">
      <c r="A3" s="1414" t="s">
        <v>2</v>
      </c>
      <c r="B3" s="1415"/>
      <c r="C3" s="1415"/>
      <c r="D3" s="1415"/>
      <c r="E3" s="1415"/>
      <c r="F3" s="1415"/>
      <c r="G3" s="1415"/>
      <c r="H3" s="1415"/>
      <c r="I3" s="1415"/>
      <c r="J3" s="1415"/>
      <c r="K3" s="1415"/>
      <c r="L3" s="1415"/>
      <c r="M3" s="1415"/>
      <c r="N3" s="1415"/>
      <c r="O3" s="1415"/>
      <c r="P3" s="1415"/>
      <c r="Q3" s="1415"/>
    </row>
    <row r="4" spans="1:21" ht="15.6">
      <c r="A4" s="40"/>
      <c r="B4" s="206"/>
      <c r="C4" s="206"/>
      <c r="D4" s="206"/>
      <c r="E4" s="206"/>
      <c r="F4" s="206"/>
      <c r="G4" s="206"/>
      <c r="H4" s="206"/>
      <c r="I4" s="206"/>
      <c r="J4" s="206"/>
      <c r="K4" s="206"/>
      <c r="L4" s="206"/>
      <c r="M4" s="206"/>
      <c r="N4" s="206"/>
      <c r="O4" s="206"/>
      <c r="P4" s="206"/>
      <c r="Q4" s="206"/>
    </row>
    <row r="5" spans="1:21" ht="15.6">
      <c r="A5" s="1538" t="s">
        <v>641</v>
      </c>
      <c r="B5" s="1539"/>
      <c r="C5" s="1539"/>
      <c r="D5" s="1539"/>
      <c r="E5" s="1539"/>
      <c r="F5" s="1539"/>
      <c r="G5" s="1539"/>
      <c r="H5" s="1539"/>
      <c r="I5" s="1540"/>
      <c r="J5" s="206"/>
      <c r="K5" s="206"/>
      <c r="L5" s="206"/>
      <c r="M5" s="206"/>
      <c r="N5" s="206"/>
      <c r="O5" s="206"/>
      <c r="P5" s="206"/>
      <c r="Q5" s="206"/>
    </row>
    <row r="6" spans="1:21">
      <c r="A6" s="1546"/>
      <c r="B6" s="1531" t="s">
        <v>642</v>
      </c>
      <c r="C6" s="1531"/>
      <c r="D6" s="1531"/>
      <c r="E6" s="1541"/>
      <c r="F6" s="1531" t="s">
        <v>643</v>
      </c>
      <c r="G6" s="1531"/>
      <c r="H6" s="1531"/>
      <c r="I6" s="1531"/>
      <c r="J6" s="1530" t="s">
        <v>644</v>
      </c>
      <c r="K6" s="1530"/>
      <c r="L6" s="1530"/>
      <c r="M6" s="1530"/>
      <c r="N6" s="1530" t="s">
        <v>10</v>
      </c>
      <c r="O6" s="1530"/>
      <c r="P6" s="1530"/>
      <c r="Q6" s="1530"/>
    </row>
    <row r="7" spans="1:21" ht="36" customHeight="1">
      <c r="A7" s="1547"/>
      <c r="B7" s="1542" t="s">
        <v>645</v>
      </c>
      <c r="C7" s="1530" t="s">
        <v>646</v>
      </c>
      <c r="D7" s="1530"/>
      <c r="E7" s="1530"/>
      <c r="F7" s="1542" t="s">
        <v>645</v>
      </c>
      <c r="G7" s="1530" t="s">
        <v>646</v>
      </c>
      <c r="H7" s="1530"/>
      <c r="I7" s="1530"/>
      <c r="J7" s="1542" t="s">
        <v>645</v>
      </c>
      <c r="K7" s="1530" t="s">
        <v>646</v>
      </c>
      <c r="L7" s="1530"/>
      <c r="M7" s="1530"/>
      <c r="N7" s="1542" t="s">
        <v>645</v>
      </c>
      <c r="O7" s="1549" t="s">
        <v>646</v>
      </c>
      <c r="P7" s="1550"/>
      <c r="Q7" s="1551"/>
    </row>
    <row r="8" spans="1:21" ht="27" customHeight="1">
      <c r="A8" s="1548"/>
      <c r="B8" s="1542"/>
      <c r="C8" s="205" t="s">
        <v>647</v>
      </c>
      <c r="D8" s="205" t="s">
        <v>648</v>
      </c>
      <c r="E8" s="205" t="s">
        <v>207</v>
      </c>
      <c r="F8" s="1542"/>
      <c r="G8" s="205" t="s">
        <v>647</v>
      </c>
      <c r="H8" s="205" t="s">
        <v>648</v>
      </c>
      <c r="I8" s="205" t="s">
        <v>207</v>
      </c>
      <c r="J8" s="1542"/>
      <c r="K8" s="205" t="s">
        <v>647</v>
      </c>
      <c r="L8" s="205" t="s">
        <v>648</v>
      </c>
      <c r="M8" s="205" t="s">
        <v>207</v>
      </c>
      <c r="N8" s="1542"/>
      <c r="O8" s="205" t="s">
        <v>647</v>
      </c>
      <c r="P8" s="205" t="s">
        <v>648</v>
      </c>
      <c r="Q8" s="205" t="s">
        <v>207</v>
      </c>
    </row>
    <row r="9" spans="1:21">
      <c r="A9" s="59" t="s">
        <v>649</v>
      </c>
      <c r="B9" s="96">
        <v>2746</v>
      </c>
      <c r="C9" s="284">
        <v>70257.671999997765</v>
      </c>
      <c r="D9" s="95">
        <v>705088.23699998111</v>
      </c>
      <c r="E9" s="284">
        <v>386.23267400001947</v>
      </c>
      <c r="F9" s="285">
        <v>193</v>
      </c>
      <c r="G9" s="285">
        <v>8379.9483159997963</v>
      </c>
      <c r="H9" s="285">
        <v>1750.8999999999996</v>
      </c>
      <c r="I9" s="285">
        <v>0.82000000000000028</v>
      </c>
      <c r="J9" s="96">
        <v>542</v>
      </c>
      <c r="K9" s="284">
        <v>-561.97879999998827</v>
      </c>
      <c r="L9" s="95">
        <v>1158599.6170000122</v>
      </c>
      <c r="M9" s="284">
        <v>202.81777700000285</v>
      </c>
      <c r="N9" s="94">
        <v>3481</v>
      </c>
      <c r="O9" s="96">
        <v>78075.641515997573</v>
      </c>
      <c r="P9" s="96">
        <v>1865438.7539999932</v>
      </c>
      <c r="Q9" s="95">
        <v>589.87045100002229</v>
      </c>
      <c r="S9" s="148"/>
      <c r="T9" s="148"/>
      <c r="U9" s="148"/>
    </row>
    <row r="10" spans="1:21">
      <c r="A10" s="59" t="s">
        <v>650</v>
      </c>
      <c r="B10" s="96">
        <v>3127</v>
      </c>
      <c r="C10" s="284">
        <v>79971.475999996401</v>
      </c>
      <c r="D10" s="95">
        <v>787005.29399999185</v>
      </c>
      <c r="E10" s="284">
        <v>453.17475000001031</v>
      </c>
      <c r="F10" s="285">
        <v>205</v>
      </c>
      <c r="G10" s="285">
        <v>9985.9678139993684</v>
      </c>
      <c r="H10" s="285">
        <v>1040.1000000000013</v>
      </c>
      <c r="I10" s="285">
        <v>0.5600000000000005</v>
      </c>
      <c r="J10" s="96">
        <v>371</v>
      </c>
      <c r="K10" s="284">
        <v>-608.46129999996811</v>
      </c>
      <c r="L10" s="95">
        <v>1327615.2019998818</v>
      </c>
      <c r="M10" s="284">
        <v>262.60661799999627</v>
      </c>
      <c r="N10" s="94">
        <v>3703</v>
      </c>
      <c r="O10" s="96">
        <v>89348.982513995797</v>
      </c>
      <c r="P10" s="96">
        <v>2115660.5959998737</v>
      </c>
      <c r="Q10" s="95">
        <v>716.3413680000067</v>
      </c>
      <c r="S10" s="148"/>
      <c r="T10" s="148"/>
      <c r="U10" s="148"/>
    </row>
    <row r="11" spans="1:21">
      <c r="A11" s="59" t="s">
        <v>651</v>
      </c>
      <c r="B11" s="285">
        <v>3434</v>
      </c>
      <c r="C11" s="285">
        <v>88597.397000016877</v>
      </c>
      <c r="D11" s="285">
        <v>877810.64900002209</v>
      </c>
      <c r="E11" s="285">
        <v>523.44535800022595</v>
      </c>
      <c r="F11" s="285">
        <v>238</v>
      </c>
      <c r="G11" s="285">
        <v>10805.608235999265</v>
      </c>
      <c r="H11" s="285">
        <v>1059.9000000000019</v>
      </c>
      <c r="I11" s="285">
        <v>0.5600000000000005</v>
      </c>
      <c r="J11" s="285">
        <v>379</v>
      </c>
      <c r="K11" s="285">
        <v>-649.07319999994525</v>
      </c>
      <c r="L11" s="285">
        <v>1394316.7870000605</v>
      </c>
      <c r="M11" s="285">
        <v>325.34337700001754</v>
      </c>
      <c r="N11" s="94">
        <v>4051</v>
      </c>
      <c r="O11" s="285">
        <v>98753.932036016253</v>
      </c>
      <c r="P11" s="285">
        <v>2273187.3360000825</v>
      </c>
      <c r="Q11" s="95">
        <v>849.34873500024355</v>
      </c>
      <c r="S11" s="148"/>
      <c r="T11" s="148"/>
      <c r="U11" s="148"/>
    </row>
    <row r="12" spans="1:21">
      <c r="A12" s="59" t="s">
        <v>652</v>
      </c>
      <c r="B12" s="285">
        <v>3659</v>
      </c>
      <c r="C12" s="285">
        <v>97359.741000069131</v>
      </c>
      <c r="D12" s="285">
        <v>984076.55800004164</v>
      </c>
      <c r="E12" s="285">
        <v>611.24315200034835</v>
      </c>
      <c r="F12" s="285">
        <v>251</v>
      </c>
      <c r="G12" s="285">
        <v>11995.93339999914</v>
      </c>
      <c r="H12" s="285">
        <v>1315.099999999999</v>
      </c>
      <c r="I12" s="285">
        <v>0.64999999999999858</v>
      </c>
      <c r="J12" s="285">
        <v>523</v>
      </c>
      <c r="K12" s="285">
        <v>-680.48969999985979</v>
      </c>
      <c r="L12" s="285">
        <v>1619180.7100001858</v>
      </c>
      <c r="M12" s="285">
        <v>466.21323600000267</v>
      </c>
      <c r="N12" s="94">
        <v>4433</v>
      </c>
      <c r="O12" s="285">
        <v>108675.18470006838</v>
      </c>
      <c r="P12" s="285">
        <v>2604572.368000227</v>
      </c>
      <c r="Q12" s="95">
        <v>1078.1063880003508</v>
      </c>
      <c r="S12" s="148"/>
      <c r="T12" s="148"/>
      <c r="U12" s="148"/>
    </row>
    <row r="13" spans="1:21">
      <c r="A13" s="59" t="s">
        <v>653</v>
      </c>
      <c r="B13" s="285">
        <v>4040</v>
      </c>
      <c r="C13" s="285">
        <v>104076.12100008805</v>
      </c>
      <c r="D13" s="285">
        <v>1057019.315000257</v>
      </c>
      <c r="E13" s="285">
        <v>668.0042459993399</v>
      </c>
      <c r="F13" s="285">
        <v>243</v>
      </c>
      <c r="G13" s="285">
        <v>13329.234087999117</v>
      </c>
      <c r="H13" s="285">
        <v>1196.0999999999995</v>
      </c>
      <c r="I13" s="285">
        <v>0.62999999999999856</v>
      </c>
      <c r="J13" s="285">
        <v>484</v>
      </c>
      <c r="K13" s="285">
        <v>-761.3348999998143</v>
      </c>
      <c r="L13" s="285">
        <v>1788762.8380001821</v>
      </c>
      <c r="M13" s="285">
        <v>518.91039799994041</v>
      </c>
      <c r="N13" s="94">
        <v>4767</v>
      </c>
      <c r="O13" s="285">
        <v>116644.02018808736</v>
      </c>
      <c r="P13" s="285">
        <v>2846978.2530004382</v>
      </c>
      <c r="Q13" s="95">
        <v>1187.5446439992797</v>
      </c>
      <c r="S13" s="148"/>
      <c r="T13" s="148"/>
      <c r="U13" s="148"/>
    </row>
    <row r="14" spans="1:21">
      <c r="A14" s="59" t="s">
        <v>654</v>
      </c>
      <c r="B14" s="531">
        <v>3590</v>
      </c>
      <c r="C14" s="531">
        <v>91266.307000236935</v>
      </c>
      <c r="D14" s="531">
        <v>944467.53100123163</v>
      </c>
      <c r="E14" s="531">
        <v>581.5582159993628</v>
      </c>
      <c r="F14" s="531">
        <v>216</v>
      </c>
      <c r="G14" s="531">
        <v>12031.545681995893</v>
      </c>
      <c r="H14" s="531">
        <v>1545.4000000000042</v>
      </c>
      <c r="I14" s="531">
        <v>-0.94000000000000306</v>
      </c>
      <c r="J14" s="531">
        <v>478</v>
      </c>
      <c r="K14" s="531">
        <v>-657.5700999993901</v>
      </c>
      <c r="L14" s="531">
        <v>1616680.5920005422</v>
      </c>
      <c r="M14" s="531">
        <v>441.44696899973769</v>
      </c>
      <c r="N14" s="531">
        <v>4284</v>
      </c>
      <c r="O14" s="531">
        <v>102641.28258223343</v>
      </c>
      <c r="P14" s="531">
        <v>2562694.5230017751</v>
      </c>
      <c r="Q14" s="531">
        <v>1023.0651849991009</v>
      </c>
      <c r="S14" s="148"/>
      <c r="T14" s="148"/>
      <c r="U14" s="148"/>
    </row>
    <row r="15" spans="1:21">
      <c r="A15" s="59" t="s">
        <v>655</v>
      </c>
      <c r="B15" s="531"/>
      <c r="C15" s="531"/>
      <c r="D15" s="531"/>
      <c r="E15" s="531"/>
      <c r="F15" s="531"/>
      <c r="G15" s="531"/>
      <c r="H15" s="531"/>
      <c r="I15" s="531"/>
      <c r="J15" s="531"/>
      <c r="K15" s="531"/>
      <c r="L15" s="531"/>
      <c r="M15" s="531"/>
      <c r="N15" s="531"/>
      <c r="O15" s="531"/>
      <c r="P15" s="531"/>
      <c r="Q15" s="531"/>
      <c r="S15" s="148"/>
      <c r="T15" s="148"/>
      <c r="U15" s="148"/>
    </row>
    <row r="16" spans="1:21">
      <c r="A16" s="59" t="s">
        <v>656</v>
      </c>
      <c r="B16" s="531"/>
      <c r="C16" s="531"/>
      <c r="D16" s="531"/>
      <c r="E16" s="531"/>
      <c r="F16" s="531"/>
      <c r="G16" s="531"/>
      <c r="H16" s="531"/>
      <c r="I16" s="531"/>
      <c r="J16" s="531"/>
      <c r="K16" s="531"/>
      <c r="L16" s="531"/>
      <c r="M16" s="531"/>
      <c r="N16" s="531"/>
      <c r="O16" s="531"/>
      <c r="P16" s="531"/>
      <c r="Q16" s="531"/>
      <c r="S16" s="148"/>
      <c r="T16" s="148"/>
      <c r="U16" s="148"/>
    </row>
    <row r="17" spans="1:21">
      <c r="A17" s="59" t="s">
        <v>657</v>
      </c>
      <c r="B17" s="531"/>
      <c r="C17" s="531"/>
      <c r="D17" s="531"/>
      <c r="E17" s="531"/>
      <c r="F17" s="531"/>
      <c r="G17" s="531"/>
      <c r="H17" s="531"/>
      <c r="I17" s="531"/>
      <c r="J17" s="531"/>
      <c r="K17" s="531"/>
      <c r="L17" s="531"/>
      <c r="M17" s="531"/>
      <c r="N17" s="531"/>
      <c r="O17" s="531"/>
      <c r="P17" s="531"/>
      <c r="Q17" s="531"/>
      <c r="R17" t="s">
        <v>214</v>
      </c>
      <c r="S17" s="148"/>
      <c r="T17" s="148"/>
      <c r="U17" s="148"/>
    </row>
    <row r="18" spans="1:21">
      <c r="A18" s="59" t="s">
        <v>658</v>
      </c>
      <c r="B18" s="531"/>
      <c r="C18" s="531"/>
      <c r="D18" s="531"/>
      <c r="E18" s="531"/>
      <c r="F18" s="531"/>
      <c r="G18" s="531"/>
      <c r="H18" s="531"/>
      <c r="I18" s="531"/>
      <c r="J18" s="531"/>
      <c r="K18" s="531"/>
      <c r="L18" s="531"/>
      <c r="M18" s="531"/>
      <c r="N18" s="531"/>
      <c r="O18" s="531"/>
      <c r="P18" s="531"/>
      <c r="Q18" s="531"/>
      <c r="S18" s="148"/>
      <c r="T18" s="148"/>
      <c r="U18" s="148"/>
    </row>
    <row r="19" spans="1:21">
      <c r="A19" s="59" t="s">
        <v>659</v>
      </c>
      <c r="B19" s="531"/>
      <c r="C19" s="531"/>
      <c r="D19" s="531"/>
      <c r="E19" s="531"/>
      <c r="F19" s="531"/>
      <c r="G19" s="531"/>
      <c r="H19" s="531"/>
      <c r="I19" s="531"/>
      <c r="J19" s="531"/>
      <c r="K19" s="531"/>
      <c r="L19" s="531"/>
      <c r="M19" s="531"/>
      <c r="N19" s="531"/>
      <c r="O19" s="531"/>
      <c r="P19" s="531"/>
      <c r="Q19" s="531"/>
      <c r="R19" s="653"/>
      <c r="S19" s="148"/>
      <c r="T19" s="148"/>
      <c r="U19" s="148"/>
    </row>
    <row r="20" spans="1:21" ht="13.8" thickBot="1">
      <c r="A20" s="12" t="s">
        <v>660</v>
      </c>
      <c r="B20" s="730"/>
      <c r="C20" s="730"/>
      <c r="D20" s="730"/>
      <c r="E20" s="730"/>
      <c r="F20" s="730"/>
      <c r="G20" s="730"/>
      <c r="H20" s="730"/>
      <c r="I20" s="730"/>
      <c r="J20" s="730"/>
      <c r="K20" s="730"/>
      <c r="L20" s="730"/>
      <c r="M20" s="730"/>
      <c r="N20" s="138"/>
      <c r="O20" s="285"/>
      <c r="P20" s="285"/>
      <c r="Q20" s="139"/>
      <c r="S20" s="148"/>
      <c r="T20" s="148"/>
      <c r="U20" s="148"/>
    </row>
    <row r="21" spans="1:21">
      <c r="A21" s="10" t="s">
        <v>661</v>
      </c>
      <c r="B21" s="11">
        <f>SUM(B9:B20)</f>
        <v>20596</v>
      </c>
      <c r="C21" s="11">
        <f t="shared" ref="C21:N21" si="0">SUM(C9:C20)</f>
        <v>531528.71400040516</v>
      </c>
      <c r="D21" s="11">
        <f t="shared" si="0"/>
        <v>5355467.5840015253</v>
      </c>
      <c r="E21" s="11">
        <f t="shared" si="0"/>
        <v>3223.6583959993068</v>
      </c>
      <c r="F21" s="11">
        <f t="shared" si="0"/>
        <v>1346</v>
      </c>
      <c r="G21" s="11">
        <f t="shared" si="0"/>
        <v>66528.237535992579</v>
      </c>
      <c r="H21" s="11">
        <f t="shared" si="0"/>
        <v>7907.5000000000055</v>
      </c>
      <c r="I21" s="11">
        <f t="shared" si="0"/>
        <v>2.2799999999999954</v>
      </c>
      <c r="J21" s="11">
        <f t="shared" si="0"/>
        <v>2777</v>
      </c>
      <c r="K21" s="11">
        <f t="shared" si="0"/>
        <v>-3918.9079999989658</v>
      </c>
      <c r="L21" s="11">
        <f>SUM(L9:L20)</f>
        <v>8905155.7460008636</v>
      </c>
      <c r="M21" s="242">
        <f>SUM(M9:M20)</f>
        <v>2217.3383749996974</v>
      </c>
      <c r="N21" s="242">
        <f t="shared" si="0"/>
        <v>24719</v>
      </c>
      <c r="O21" s="242">
        <f>SUM(O9:O20)</f>
        <v>594139.04353639879</v>
      </c>
      <c r="P21" s="242">
        <f>SUM(P9:P20)</f>
        <v>14268531.83000239</v>
      </c>
      <c r="Q21" s="242">
        <f>SUM(Q9:Q20)</f>
        <v>5444.2767709990039</v>
      </c>
    </row>
    <row r="23" spans="1:21" ht="12.75" customHeight="1">
      <c r="A23" s="1527" t="s">
        <v>662</v>
      </c>
      <c r="B23" s="1528"/>
      <c r="C23" s="1528"/>
      <c r="D23" s="1528"/>
      <c r="E23" s="1528"/>
      <c r="F23" s="1528"/>
      <c r="G23" s="1528"/>
      <c r="H23" s="1528"/>
      <c r="I23" s="1528"/>
      <c r="J23" s="1528"/>
      <c r="K23" s="1528"/>
      <c r="L23" s="1528"/>
      <c r="M23" s="1528"/>
      <c r="N23" s="1528"/>
      <c r="O23" s="1528"/>
      <c r="P23" s="1528"/>
      <c r="Q23" s="1529"/>
    </row>
    <row r="24" spans="1:21" ht="12.75" customHeight="1">
      <c r="A24" s="1410" t="s">
        <v>639</v>
      </c>
      <c r="B24" s="1410"/>
      <c r="C24" s="1410"/>
      <c r="D24" s="1410"/>
      <c r="E24" s="1410"/>
      <c r="F24" s="1410"/>
      <c r="G24" s="1410"/>
      <c r="H24" s="1410"/>
      <c r="I24" s="1410"/>
      <c r="J24" s="1410"/>
      <c r="K24" s="1410"/>
      <c r="L24" s="1410"/>
      <c r="M24" s="1410"/>
      <c r="N24" s="1410"/>
      <c r="O24" s="1410"/>
      <c r="P24" s="203"/>
      <c r="Q24" s="203"/>
    </row>
    <row r="25" spans="1:21" ht="16.5" customHeight="1">
      <c r="N25" s="6"/>
    </row>
    <row r="26" spans="1:21" ht="15" customHeight="1">
      <c r="A26" s="1538" t="s">
        <v>663</v>
      </c>
      <c r="B26" s="1539"/>
      <c r="C26" s="1539"/>
      <c r="D26" s="1539"/>
      <c r="E26" s="1539"/>
      <c r="F26" s="1539"/>
      <c r="G26" s="1539"/>
      <c r="H26" s="1539"/>
      <c r="I26" s="1540"/>
      <c r="J26" s="206"/>
      <c r="K26" s="206"/>
      <c r="L26" s="206"/>
      <c r="M26" s="206"/>
      <c r="N26" s="654"/>
      <c r="O26" s="206"/>
      <c r="P26" s="206"/>
      <c r="Q26" s="206"/>
    </row>
    <row r="27" spans="1:21">
      <c r="A27" s="258"/>
      <c r="B27" s="1531" t="s">
        <v>642</v>
      </c>
      <c r="C27" s="1531"/>
      <c r="D27" s="1531"/>
      <c r="E27" s="1541"/>
      <c r="F27" s="1531" t="s">
        <v>643</v>
      </c>
      <c r="G27" s="1531"/>
      <c r="H27" s="1531"/>
      <c r="I27" s="1531"/>
      <c r="J27" s="1530" t="s">
        <v>644</v>
      </c>
      <c r="K27" s="1530"/>
      <c r="L27" s="1530"/>
      <c r="M27" s="1530"/>
      <c r="N27" s="1530" t="s">
        <v>10</v>
      </c>
      <c r="O27" s="1530"/>
      <c r="P27" s="1530"/>
      <c r="Q27" s="1530"/>
    </row>
    <row r="28" spans="1:21">
      <c r="A28" s="1532" t="s">
        <v>664</v>
      </c>
      <c r="B28" s="1535" t="s">
        <v>645</v>
      </c>
      <c r="C28" s="18"/>
      <c r="D28" s="19"/>
      <c r="E28" s="20"/>
      <c r="F28" s="1535" t="s">
        <v>645</v>
      </c>
      <c r="G28" s="18"/>
      <c r="H28" s="19"/>
      <c r="I28" s="20"/>
      <c r="J28" s="1535" t="s">
        <v>645</v>
      </c>
      <c r="K28" s="18"/>
      <c r="L28" s="19"/>
      <c r="M28" s="20"/>
      <c r="N28" s="1535" t="s">
        <v>645</v>
      </c>
      <c r="O28" s="18"/>
      <c r="P28" s="19"/>
      <c r="Q28" s="20"/>
    </row>
    <row r="29" spans="1:21" ht="13.5" customHeight="1">
      <c r="A29" s="1533"/>
      <c r="B29" s="1536"/>
      <c r="C29" s="1531" t="s">
        <v>646</v>
      </c>
      <c r="D29" s="1531"/>
      <c r="E29" s="1531"/>
      <c r="F29" s="1536"/>
      <c r="G29" s="1531" t="s">
        <v>646</v>
      </c>
      <c r="H29" s="1531"/>
      <c r="I29" s="1531"/>
      <c r="J29" s="1536"/>
      <c r="K29" s="1531" t="s">
        <v>646</v>
      </c>
      <c r="L29" s="1531"/>
      <c r="M29" s="1531"/>
      <c r="N29" s="1536"/>
      <c r="O29" s="1531" t="s">
        <v>646</v>
      </c>
      <c r="P29" s="1531"/>
      <c r="Q29" s="1531"/>
    </row>
    <row r="30" spans="1:21" ht="25.5" customHeight="1">
      <c r="A30" s="1534"/>
      <c r="B30" s="1536"/>
      <c r="C30" s="21" t="s">
        <v>647</v>
      </c>
      <c r="D30" s="205" t="s">
        <v>648</v>
      </c>
      <c r="E30" s="205" t="s">
        <v>207</v>
      </c>
      <c r="F30" s="1537"/>
      <c r="G30" s="21" t="s">
        <v>647</v>
      </c>
      <c r="H30" s="205" t="s">
        <v>648</v>
      </c>
      <c r="I30" s="205" t="s">
        <v>207</v>
      </c>
      <c r="J30" s="1537"/>
      <c r="K30" s="21" t="s">
        <v>647</v>
      </c>
      <c r="L30" s="205" t="s">
        <v>648</v>
      </c>
      <c r="M30" s="205" t="s">
        <v>207</v>
      </c>
      <c r="N30" s="1537"/>
      <c r="O30" s="21" t="s">
        <v>647</v>
      </c>
      <c r="P30" s="205" t="s">
        <v>648</v>
      </c>
      <c r="Q30" s="205" t="s">
        <v>207</v>
      </c>
    </row>
    <row r="31" spans="1:21" ht="14.4">
      <c r="A31" s="508" t="s">
        <v>649</v>
      </c>
      <c r="B31" s="1145">
        <v>835</v>
      </c>
      <c r="C31" s="530">
        <v>12157.464436999855</v>
      </c>
      <c r="D31" s="531">
        <v>275348.50600000273</v>
      </c>
      <c r="E31" s="1256">
        <v>75.172557999999313</v>
      </c>
      <c r="F31" s="534">
        <v>146</v>
      </c>
      <c r="G31" s="531">
        <v>1665.983500000001</v>
      </c>
      <c r="H31" s="531">
        <v>0</v>
      </c>
      <c r="I31" s="531">
        <v>0</v>
      </c>
      <c r="J31" s="534">
        <v>214</v>
      </c>
      <c r="K31" s="531">
        <v>-18.963700000000006</v>
      </c>
      <c r="L31" s="531">
        <v>70078.198000000033</v>
      </c>
      <c r="M31" s="1256">
        <v>14.629702000000059</v>
      </c>
      <c r="N31" s="531">
        <v>1195</v>
      </c>
      <c r="O31" s="531">
        <v>13804.484236999855</v>
      </c>
      <c r="P31" s="531">
        <v>345426.70400000276</v>
      </c>
      <c r="Q31" s="531">
        <v>89.802259999999364</v>
      </c>
    </row>
    <row r="32" spans="1:21" ht="14.4">
      <c r="A32" s="59" t="s">
        <v>650</v>
      </c>
      <c r="B32" s="534">
        <v>1053</v>
      </c>
      <c r="C32" s="63">
        <v>12657.777473999842</v>
      </c>
      <c r="D32" s="63">
        <v>325925.1550000023</v>
      </c>
      <c r="E32" s="1256">
        <v>111.47457399999941</v>
      </c>
      <c r="F32" s="1102">
        <v>85</v>
      </c>
      <c r="G32" s="63">
        <v>1485.9393999999988</v>
      </c>
      <c r="H32" s="63">
        <v>0</v>
      </c>
      <c r="I32" s="63">
        <v>0</v>
      </c>
      <c r="J32" s="534">
        <v>201</v>
      </c>
      <c r="K32" s="63">
        <v>-52.279600000000158</v>
      </c>
      <c r="L32" s="63">
        <v>82075.94500000008</v>
      </c>
      <c r="M32" s="1256">
        <v>20.825014000000024</v>
      </c>
      <c r="N32" s="531">
        <v>1339</v>
      </c>
      <c r="O32" s="531">
        <v>14091.437273999842</v>
      </c>
      <c r="P32" s="531">
        <v>408001.10000000236</v>
      </c>
      <c r="Q32" s="531">
        <v>132.29958799999943</v>
      </c>
    </row>
    <row r="33" spans="1:22" ht="14.4">
      <c r="A33" s="59" t="s">
        <v>651</v>
      </c>
      <c r="B33" s="1145">
        <v>1100</v>
      </c>
      <c r="C33" s="63">
        <v>16984.466273999729</v>
      </c>
      <c r="D33" s="63">
        <v>334306.29800000222</v>
      </c>
      <c r="E33" s="1256">
        <v>89.652769999999407</v>
      </c>
      <c r="F33" s="534">
        <v>71</v>
      </c>
      <c r="G33" s="63">
        <v>1344.8740999999984</v>
      </c>
      <c r="H33" s="63">
        <v>0</v>
      </c>
      <c r="I33" s="63">
        <v>0</v>
      </c>
      <c r="J33" s="534">
        <v>345</v>
      </c>
      <c r="K33" s="63">
        <v>-22.746300000000065</v>
      </c>
      <c r="L33" s="63">
        <v>117171.61300000011</v>
      </c>
      <c r="M33" s="1256">
        <v>22.532094000000075</v>
      </c>
      <c r="N33" s="531">
        <v>1516</v>
      </c>
      <c r="O33" s="531">
        <v>18306.594073999728</v>
      </c>
      <c r="P33" s="531">
        <v>451477.91100000235</v>
      </c>
      <c r="Q33" s="531">
        <v>112.18486399999948</v>
      </c>
    </row>
    <row r="34" spans="1:22" ht="14.4">
      <c r="A34" s="59" t="s">
        <v>652</v>
      </c>
      <c r="B34" s="1145">
        <v>1124</v>
      </c>
      <c r="C34" s="63">
        <v>15095.865173999697</v>
      </c>
      <c r="D34" s="63">
        <v>292826.80900000298</v>
      </c>
      <c r="E34" s="1256">
        <v>63.655085999998633</v>
      </c>
      <c r="F34" s="534">
        <v>54</v>
      </c>
      <c r="G34" s="63">
        <v>535.14269999999976</v>
      </c>
      <c r="H34" s="63">
        <v>0</v>
      </c>
      <c r="I34" s="63">
        <v>0</v>
      </c>
      <c r="J34" s="534">
        <v>158</v>
      </c>
      <c r="K34" s="63">
        <v>-22.162300000000037</v>
      </c>
      <c r="L34" s="63">
        <v>93602.445999999996</v>
      </c>
      <c r="M34" s="1256">
        <v>24.77543000000005</v>
      </c>
      <c r="N34" s="1146">
        <v>1336</v>
      </c>
      <c r="O34" s="63">
        <v>15608.845573999697</v>
      </c>
      <c r="P34" s="63">
        <v>386429.25500000297</v>
      </c>
      <c r="Q34" s="1256">
        <v>88.430515999998676</v>
      </c>
    </row>
    <row r="35" spans="1:22" ht="14.4">
      <c r="A35" s="59" t="s">
        <v>653</v>
      </c>
      <c r="B35" s="1145">
        <v>1575</v>
      </c>
      <c r="C35" s="63">
        <v>13969.122896002038</v>
      </c>
      <c r="D35" s="63">
        <v>354665.77199987578</v>
      </c>
      <c r="E35" s="1256">
        <v>69.784490000028541</v>
      </c>
      <c r="F35" s="534">
        <v>10</v>
      </c>
      <c r="G35" s="63">
        <v>148.21070000002055</v>
      </c>
      <c r="H35" s="63">
        <v>0</v>
      </c>
      <c r="I35" s="63">
        <v>0</v>
      </c>
      <c r="J35" s="534">
        <v>194</v>
      </c>
      <c r="K35" s="63">
        <v>23.968599999999469</v>
      </c>
      <c r="L35" s="63">
        <v>94323.035999994725</v>
      </c>
      <c r="M35" s="1256">
        <v>19.598225999998974</v>
      </c>
      <c r="N35" s="1146">
        <v>1779</v>
      </c>
      <c r="O35" s="63">
        <v>14141.302196002056</v>
      </c>
      <c r="P35" s="63">
        <v>448988.80799987051</v>
      </c>
      <c r="Q35" s="1256">
        <v>89.382716000027585</v>
      </c>
    </row>
    <row r="36" spans="1:22" ht="14.4">
      <c r="A36" s="59" t="s">
        <v>654</v>
      </c>
      <c r="B36" s="1142">
        <v>749</v>
      </c>
      <c r="C36" s="531">
        <v>8268.0248179958871</v>
      </c>
      <c r="D36" s="531">
        <v>179711.42099996679</v>
      </c>
      <c r="E36" s="1256">
        <v>42.063204000005896</v>
      </c>
      <c r="F36" s="531">
        <v>106</v>
      </c>
      <c r="G36" s="531">
        <v>1230.2441370000261</v>
      </c>
      <c r="H36" s="531">
        <v>0</v>
      </c>
      <c r="I36" s="531">
        <v>0</v>
      </c>
      <c r="J36" s="531">
        <v>335</v>
      </c>
      <c r="K36" s="531">
        <v>-22.351500000000158</v>
      </c>
      <c r="L36" s="531">
        <v>116000.62400000071</v>
      </c>
      <c r="M36" s="1256">
        <v>36.384890000000965</v>
      </c>
      <c r="N36" s="1146">
        <v>1190</v>
      </c>
      <c r="O36" s="531">
        <v>9475.917454995928</v>
      </c>
      <c r="P36" s="531">
        <v>295712.04499996756</v>
      </c>
      <c r="Q36" s="1256">
        <v>78.448094000006904</v>
      </c>
    </row>
    <row r="37" spans="1:22" ht="14.4">
      <c r="A37" s="59" t="s">
        <v>655</v>
      </c>
      <c r="B37" s="1142"/>
      <c r="C37" s="531"/>
      <c r="D37" s="531"/>
      <c r="E37" s="1256"/>
      <c r="F37" s="531"/>
      <c r="G37" s="531"/>
      <c r="H37" s="531"/>
      <c r="I37" s="531"/>
      <c r="J37" s="531"/>
      <c r="K37" s="531"/>
      <c r="L37" s="531"/>
      <c r="M37" s="1256"/>
      <c r="N37" s="1146"/>
      <c r="O37" s="531"/>
      <c r="P37" s="531"/>
      <c r="Q37" s="1256"/>
    </row>
    <row r="38" spans="1:22" ht="14.4">
      <c r="A38" s="59" t="s">
        <v>656</v>
      </c>
      <c r="B38" s="1142"/>
      <c r="C38" s="531"/>
      <c r="D38" s="531"/>
      <c r="E38" s="1256"/>
      <c r="F38" s="531"/>
      <c r="G38" s="531"/>
      <c r="H38" s="531"/>
      <c r="I38" s="531"/>
      <c r="J38" s="531"/>
      <c r="K38" s="531"/>
      <c r="L38" s="531"/>
      <c r="M38" s="1256"/>
      <c r="N38" s="1142"/>
      <c r="O38" s="531"/>
      <c r="P38" s="531"/>
      <c r="Q38" s="1256"/>
    </row>
    <row r="39" spans="1:22">
      <c r="A39" s="59" t="s">
        <v>657</v>
      </c>
      <c r="B39" s="1142"/>
      <c r="C39" s="531"/>
      <c r="D39" s="531"/>
      <c r="E39" s="531"/>
      <c r="F39" s="531"/>
      <c r="G39" s="531"/>
      <c r="H39" s="531"/>
      <c r="I39" s="531"/>
      <c r="J39" s="531"/>
      <c r="K39" s="531"/>
      <c r="L39" s="531"/>
      <c r="M39" s="531"/>
      <c r="N39" s="1142"/>
      <c r="O39" s="531"/>
      <c r="P39" s="531"/>
      <c r="Q39" s="531"/>
    </row>
    <row r="40" spans="1:22">
      <c r="A40" s="59" t="s">
        <v>665</v>
      </c>
      <c r="B40" s="1142"/>
      <c r="C40" s="531"/>
      <c r="D40" s="531"/>
      <c r="E40" s="531"/>
      <c r="F40" s="531"/>
      <c r="G40" s="531"/>
      <c r="H40" s="531"/>
      <c r="I40" s="531"/>
      <c r="J40" s="531"/>
      <c r="K40" s="531"/>
      <c r="L40" s="531"/>
      <c r="M40" s="531"/>
      <c r="N40" s="1142"/>
      <c r="O40" s="531"/>
      <c r="P40" s="531"/>
      <c r="Q40" s="531"/>
    </row>
    <row r="41" spans="1:22">
      <c r="A41" s="59" t="s">
        <v>659</v>
      </c>
      <c r="B41" s="1142"/>
      <c r="C41" s="531"/>
      <c r="D41" s="531"/>
      <c r="E41" s="531"/>
      <c r="F41" s="531"/>
      <c r="G41" s="531"/>
      <c r="H41" s="531"/>
      <c r="I41" s="531"/>
      <c r="J41" s="531"/>
      <c r="K41" s="531"/>
      <c r="L41" s="531"/>
      <c r="M41" s="531"/>
      <c r="N41" s="1148"/>
      <c r="O41" s="852"/>
      <c r="P41" s="852"/>
      <c r="Q41" s="852"/>
    </row>
    <row r="42" spans="1:22" ht="13.8" thickBot="1">
      <c r="A42" s="12" t="s">
        <v>660</v>
      </c>
      <c r="B42" s="12"/>
      <c r="C42" s="12"/>
      <c r="D42" s="12"/>
      <c r="E42" s="12"/>
      <c r="F42" s="12"/>
      <c r="G42" s="12"/>
      <c r="H42" s="12"/>
      <c r="I42" s="12"/>
      <c r="J42" s="12"/>
      <c r="K42" s="12"/>
      <c r="L42" s="12"/>
      <c r="M42" s="12"/>
      <c r="N42" s="12"/>
      <c r="O42" s="12"/>
      <c r="P42" s="12"/>
      <c r="Q42" s="12"/>
    </row>
    <row r="43" spans="1:22">
      <c r="A43" s="10" t="s">
        <v>661</v>
      </c>
      <c r="B43" s="1147">
        <f t="shared" ref="B43:Q43" si="1">SUM(B31:B42)</f>
        <v>6436</v>
      </c>
      <c r="C43" s="1147">
        <f t="shared" si="1"/>
        <v>79132.721072997054</v>
      </c>
      <c r="D43" s="1147">
        <f t="shared" si="1"/>
        <v>1762783.9609998527</v>
      </c>
      <c r="E43" s="1147">
        <f t="shared" si="1"/>
        <v>451.80268200003121</v>
      </c>
      <c r="F43" s="1147">
        <f t="shared" si="1"/>
        <v>472</v>
      </c>
      <c r="G43" s="1147">
        <f t="shared" si="1"/>
        <v>6410.3945370000438</v>
      </c>
      <c r="H43" s="1147">
        <f t="shared" si="1"/>
        <v>0</v>
      </c>
      <c r="I43" s="1147">
        <f t="shared" si="1"/>
        <v>0</v>
      </c>
      <c r="J43" s="1147">
        <f t="shared" si="1"/>
        <v>1447</v>
      </c>
      <c r="K43" s="1147">
        <f t="shared" si="1"/>
        <v>-114.53480000000096</v>
      </c>
      <c r="L43" s="1147">
        <f t="shared" si="1"/>
        <v>573251.86199999566</v>
      </c>
      <c r="M43" s="1147">
        <f t="shared" si="1"/>
        <v>138.74535600000016</v>
      </c>
      <c r="N43" s="1147">
        <f t="shared" si="1"/>
        <v>8355</v>
      </c>
      <c r="O43" s="1147">
        <f t="shared" si="1"/>
        <v>85428.580809997104</v>
      </c>
      <c r="P43" s="1147">
        <f t="shared" si="1"/>
        <v>2336035.8229998485</v>
      </c>
      <c r="Q43" s="1147">
        <f t="shared" si="1"/>
        <v>590.5480380000314</v>
      </c>
      <c r="T43" s="6"/>
      <c r="U43" s="6"/>
      <c r="V43" s="6"/>
    </row>
    <row r="44" spans="1:22">
      <c r="A44" s="9"/>
      <c r="B44" s="22"/>
      <c r="C44" s="22"/>
      <c r="D44" s="22"/>
      <c r="E44" s="22"/>
      <c r="F44" s="22"/>
      <c r="G44" s="22"/>
      <c r="H44" s="22"/>
      <c r="I44" s="22"/>
      <c r="J44" s="22"/>
      <c r="K44" s="22"/>
      <c r="L44" s="22"/>
      <c r="M44" s="22"/>
      <c r="N44" s="22"/>
      <c r="O44" s="22"/>
      <c r="P44" s="22"/>
      <c r="Q44" s="1039"/>
      <c r="R44" s="6"/>
      <c r="S44" s="6"/>
      <c r="T44" s="6"/>
    </row>
    <row r="45" spans="1:22">
      <c r="A45" s="1527" t="s">
        <v>666</v>
      </c>
      <c r="B45" s="1528"/>
      <c r="C45" s="1528"/>
      <c r="D45" s="1528"/>
      <c r="E45" s="1528"/>
      <c r="F45" s="1528"/>
      <c r="G45" s="1528"/>
      <c r="H45" s="1528"/>
      <c r="I45" s="1528"/>
      <c r="J45" s="1528"/>
      <c r="K45" s="1528"/>
      <c r="L45" s="1528"/>
      <c r="M45" s="1528"/>
      <c r="N45" s="1528"/>
      <c r="O45" s="1528"/>
      <c r="P45" s="1528"/>
      <c r="Q45" s="1529"/>
    </row>
    <row r="46" spans="1:22" ht="12.75" customHeight="1">
      <c r="A46" s="1410" t="s">
        <v>639</v>
      </c>
      <c r="B46" s="1410"/>
      <c r="C46" s="1410"/>
      <c r="D46" s="1410"/>
      <c r="E46" s="1410"/>
      <c r="F46" s="1410"/>
      <c r="G46" s="1410"/>
      <c r="H46" s="1410"/>
      <c r="I46" s="1410"/>
      <c r="J46" s="1410"/>
      <c r="K46" s="1410"/>
      <c r="L46" s="1410"/>
      <c r="M46" s="1410"/>
      <c r="N46" s="1410"/>
      <c r="O46" s="1410"/>
      <c r="P46" s="1349"/>
      <c r="Q46" s="1281"/>
    </row>
    <row r="47" spans="1:22" ht="12.75" customHeight="1">
      <c r="A47" s="204"/>
      <c r="B47" s="204"/>
      <c r="C47" s="204"/>
      <c r="D47" s="204"/>
      <c r="E47" s="204"/>
      <c r="F47" s="204"/>
      <c r="G47" s="204"/>
      <c r="H47" s="204"/>
      <c r="I47" s="204"/>
      <c r="J47" s="204"/>
      <c r="K47" s="204"/>
      <c r="L47" s="204"/>
      <c r="M47" s="204"/>
      <c r="N47" s="1255"/>
      <c r="O47" s="1255"/>
      <c r="P47" s="1255"/>
      <c r="Q47" s="1255"/>
    </row>
    <row r="48" spans="1:22">
      <c r="A48" s="209"/>
      <c r="B48" s="204"/>
      <c r="C48" s="204"/>
      <c r="D48" s="204"/>
      <c r="E48" s="204"/>
      <c r="F48" s="204"/>
      <c r="G48" s="204"/>
      <c r="H48" s="204"/>
      <c r="I48" s="204"/>
      <c r="J48" s="204"/>
      <c r="K48" s="204"/>
      <c r="L48" s="204"/>
      <c r="M48" s="204"/>
      <c r="N48" s="1255"/>
      <c r="O48" s="1255"/>
      <c r="P48" s="1255"/>
      <c r="Q48" s="1255"/>
    </row>
    <row r="49" spans="1:17" ht="15.6">
      <c r="A49" s="1543" t="s">
        <v>667</v>
      </c>
      <c r="B49" s="1544"/>
      <c r="C49" s="1544"/>
      <c r="D49" s="1544"/>
      <c r="E49" s="1544"/>
      <c r="F49" s="1544"/>
      <c r="G49" s="1544"/>
      <c r="H49" s="1544"/>
      <c r="I49" s="1545"/>
      <c r="J49" s="206"/>
      <c r="K49" s="206"/>
      <c r="L49" s="206"/>
      <c r="M49" s="206"/>
      <c r="N49" s="206"/>
      <c r="O49" s="206"/>
      <c r="P49" s="206"/>
      <c r="Q49" s="206"/>
    </row>
    <row r="50" spans="1:17">
      <c r="A50" s="1546" t="s">
        <v>664</v>
      </c>
      <c r="B50" s="1531" t="s">
        <v>642</v>
      </c>
      <c r="C50" s="1531"/>
      <c r="D50" s="1531"/>
      <c r="E50" s="1541"/>
      <c r="F50" s="1531" t="s">
        <v>643</v>
      </c>
      <c r="G50" s="1531"/>
      <c r="H50" s="1531"/>
      <c r="I50" s="1531"/>
      <c r="J50" s="1530" t="s">
        <v>644</v>
      </c>
      <c r="K50" s="1530"/>
      <c r="L50" s="1530"/>
      <c r="M50" s="1530"/>
      <c r="N50" s="1530" t="s">
        <v>10</v>
      </c>
      <c r="O50" s="1530"/>
      <c r="P50" s="1530"/>
      <c r="Q50" s="1530"/>
    </row>
    <row r="51" spans="1:17" ht="13.5" customHeight="1">
      <c r="A51" s="1547"/>
      <c r="B51" s="1542" t="s">
        <v>668</v>
      </c>
      <c r="C51" s="1530" t="s">
        <v>646</v>
      </c>
      <c r="D51" s="1530"/>
      <c r="E51" s="1530"/>
      <c r="F51" s="1542" t="s">
        <v>668</v>
      </c>
      <c r="G51" s="1530" t="s">
        <v>646</v>
      </c>
      <c r="H51" s="1530"/>
      <c r="I51" s="1530"/>
      <c r="J51" s="1542" t="s">
        <v>668</v>
      </c>
      <c r="K51" s="1530" t="s">
        <v>646</v>
      </c>
      <c r="L51" s="1530"/>
      <c r="M51" s="1530"/>
      <c r="N51" s="1542" t="s">
        <v>668</v>
      </c>
      <c r="O51" s="1530" t="s">
        <v>646</v>
      </c>
      <c r="P51" s="1530"/>
      <c r="Q51" s="1530"/>
    </row>
    <row r="52" spans="1:17" ht="39.75" customHeight="1">
      <c r="A52" s="1548"/>
      <c r="B52" s="1542"/>
      <c r="C52" s="205" t="s">
        <v>647</v>
      </c>
      <c r="D52" s="205" t="s">
        <v>648</v>
      </c>
      <c r="E52" s="205" t="s">
        <v>207</v>
      </c>
      <c r="F52" s="1542"/>
      <c r="G52" s="205" t="s">
        <v>647</v>
      </c>
      <c r="H52" s="205" t="s">
        <v>648</v>
      </c>
      <c r="I52" s="205" t="s">
        <v>207</v>
      </c>
      <c r="J52" s="1542"/>
      <c r="K52" s="205" t="s">
        <v>647</v>
      </c>
      <c r="L52" s="205" t="s">
        <v>648</v>
      </c>
      <c r="M52" s="205" t="s">
        <v>207</v>
      </c>
      <c r="N52" s="1542"/>
      <c r="O52" s="205" t="s">
        <v>647</v>
      </c>
      <c r="P52" s="205" t="s">
        <v>648</v>
      </c>
      <c r="Q52" s="205" t="s">
        <v>207</v>
      </c>
    </row>
    <row r="53" spans="1:17">
      <c r="A53" s="59" t="s">
        <v>649</v>
      </c>
      <c r="B53" s="531">
        <v>2</v>
      </c>
      <c r="C53" s="531">
        <v>-43.237459999999999</v>
      </c>
      <c r="D53" s="531">
        <v>20971.337155000001</v>
      </c>
      <c r="E53" s="531">
        <v>0.87588999999999995</v>
      </c>
      <c r="F53" s="531">
        <v>0</v>
      </c>
      <c r="G53" s="531">
        <v>0</v>
      </c>
      <c r="H53" s="531">
        <v>0</v>
      </c>
      <c r="I53" s="531">
        <v>0</v>
      </c>
      <c r="J53" s="531">
        <v>0</v>
      </c>
      <c r="K53" s="531">
        <v>0</v>
      </c>
      <c r="L53" s="531">
        <v>0</v>
      </c>
      <c r="M53" s="531">
        <v>0</v>
      </c>
      <c r="N53" s="531">
        <f t="shared" ref="N53:Q56" si="2">B53+F53+J53</f>
        <v>2</v>
      </c>
      <c r="O53" s="531">
        <f t="shared" si="2"/>
        <v>-43.237459999999999</v>
      </c>
      <c r="P53" s="531">
        <f t="shared" si="2"/>
        <v>20971.337155000001</v>
      </c>
      <c r="Q53" s="531">
        <f t="shared" si="2"/>
        <v>0.87588999999999995</v>
      </c>
    </row>
    <row r="54" spans="1:17">
      <c r="A54" s="59" t="s">
        <v>650</v>
      </c>
      <c r="B54" s="531">
        <v>2</v>
      </c>
      <c r="C54" s="531">
        <v>2007.5878680000001</v>
      </c>
      <c r="D54" s="531">
        <v>69828.489621000001</v>
      </c>
      <c r="E54" s="531">
        <v>0.17462</v>
      </c>
      <c r="F54" s="63">
        <v>0</v>
      </c>
      <c r="G54" s="63">
        <v>0</v>
      </c>
      <c r="H54" s="531">
        <v>0</v>
      </c>
      <c r="I54" s="531">
        <v>0</v>
      </c>
      <c r="J54" s="531">
        <v>1</v>
      </c>
      <c r="K54" s="531">
        <v>-111.72666</v>
      </c>
      <c r="L54" s="531">
        <v>54407.291375000001</v>
      </c>
      <c r="M54" s="531">
        <v>1.4022030000000001</v>
      </c>
      <c r="N54" s="531">
        <f t="shared" si="2"/>
        <v>3</v>
      </c>
      <c r="O54" s="531">
        <f t="shared" si="2"/>
        <v>1895.861208</v>
      </c>
      <c r="P54" s="531">
        <f t="shared" si="2"/>
        <v>124235.780996</v>
      </c>
      <c r="Q54" s="531">
        <f t="shared" si="2"/>
        <v>1.5768230000000001</v>
      </c>
    </row>
    <row r="55" spans="1:17">
      <c r="A55" s="59" t="s">
        <v>651</v>
      </c>
      <c r="B55" s="531">
        <v>3</v>
      </c>
      <c r="C55" s="531">
        <v>-3486.5308560000003</v>
      </c>
      <c r="D55" s="531">
        <v>246781.46895799998</v>
      </c>
      <c r="E55" s="531">
        <f>2.327947</f>
        <v>2.327947</v>
      </c>
      <c r="F55" s="531">
        <v>3</v>
      </c>
      <c r="G55" s="531">
        <v>1691.0668499999999</v>
      </c>
      <c r="H55" s="531">
        <v>0</v>
      </c>
      <c r="I55" s="531">
        <v>0</v>
      </c>
      <c r="J55" s="531">
        <v>2</v>
      </c>
      <c r="K55" s="531">
        <v>-20.436999999999998</v>
      </c>
      <c r="L55" s="531">
        <v>1318.1100000000001</v>
      </c>
      <c r="M55" s="531">
        <v>0.87559999999999993</v>
      </c>
      <c r="N55" s="531">
        <f t="shared" si="2"/>
        <v>8</v>
      </c>
      <c r="O55" s="531">
        <f t="shared" si="2"/>
        <v>-1815.9010060000003</v>
      </c>
      <c r="P55" s="531">
        <f t="shared" si="2"/>
        <v>248099.57895799997</v>
      </c>
      <c r="Q55" s="531">
        <f t="shared" si="2"/>
        <v>3.2035469999999999</v>
      </c>
    </row>
    <row r="56" spans="1:17">
      <c r="A56" s="59" t="s">
        <v>652</v>
      </c>
      <c r="B56" s="531">
        <v>2</v>
      </c>
      <c r="C56" s="531">
        <v>326.31652500000007</v>
      </c>
      <c r="D56" s="531">
        <f>53666.000494</f>
        <v>53666.000494</v>
      </c>
      <c r="E56" s="531">
        <f>2.591974</f>
        <v>2.591974</v>
      </c>
      <c r="F56" s="531">
        <v>0</v>
      </c>
      <c r="G56" s="531">
        <v>0</v>
      </c>
      <c r="H56" s="531">
        <v>0</v>
      </c>
      <c r="I56" s="531">
        <v>0</v>
      </c>
      <c r="J56" s="531">
        <v>3</v>
      </c>
      <c r="K56" s="531">
        <v>-255.52649199999999</v>
      </c>
      <c r="L56" s="531">
        <v>59632.670694</v>
      </c>
      <c r="M56" s="531">
        <v>0.216389</v>
      </c>
      <c r="N56" s="531">
        <f t="shared" si="2"/>
        <v>5</v>
      </c>
      <c r="O56" s="531">
        <f t="shared" si="2"/>
        <v>70.790033000000079</v>
      </c>
      <c r="P56" s="531">
        <f t="shared" si="2"/>
        <v>113298.67118800001</v>
      </c>
      <c r="Q56" s="531">
        <f t="shared" si="2"/>
        <v>2.8083629999999999</v>
      </c>
    </row>
    <row r="57" spans="1:17">
      <c r="A57" s="59" t="s">
        <v>653</v>
      </c>
      <c r="B57" s="65">
        <v>2</v>
      </c>
      <c r="C57" s="63">
        <v>-194.04026000000204</v>
      </c>
      <c r="D57" s="63">
        <v>88636.863278999983</v>
      </c>
      <c r="E57" s="63">
        <v>0.21092200000000094</v>
      </c>
      <c r="F57" s="63">
        <v>1</v>
      </c>
      <c r="G57" s="63">
        <v>101.55000000000041</v>
      </c>
      <c r="H57" s="63">
        <v>-2.25</v>
      </c>
      <c r="I57" s="63">
        <v>0</v>
      </c>
      <c r="J57" s="63">
        <v>2</v>
      </c>
      <c r="K57" s="63">
        <v>-276.54809099999954</v>
      </c>
      <c r="L57" s="63">
        <v>32661.984854999973</v>
      </c>
      <c r="M57" s="63">
        <v>0.1794849999999979</v>
      </c>
      <c r="N57" s="63">
        <v>5</v>
      </c>
      <c r="O57" s="63">
        <v>-369.0383510000014</v>
      </c>
      <c r="P57" s="63">
        <v>121296.59813399997</v>
      </c>
      <c r="Q57" s="63">
        <v>0.39040699999999973</v>
      </c>
    </row>
    <row r="58" spans="1:17">
      <c r="A58" s="59" t="s">
        <v>654</v>
      </c>
      <c r="B58" s="531">
        <v>4</v>
      </c>
      <c r="C58" s="531">
        <v>969.47348400000237</v>
      </c>
      <c r="D58" s="531">
        <v>121537.78604399943</v>
      </c>
      <c r="E58" s="531">
        <v>0.63449700000000053</v>
      </c>
      <c r="F58" s="531">
        <v>5</v>
      </c>
      <c r="G58" s="531">
        <v>2756.6099999999997</v>
      </c>
      <c r="H58" s="531">
        <v>386.4</v>
      </c>
      <c r="I58" s="531">
        <v>0.33599999999999997</v>
      </c>
      <c r="J58" s="531">
        <v>3</v>
      </c>
      <c r="K58" s="531">
        <v>-120.99399999999991</v>
      </c>
      <c r="L58" s="531">
        <v>50271.141999999905</v>
      </c>
      <c r="M58" s="531">
        <v>0.12009999999999899</v>
      </c>
      <c r="N58" s="531">
        <v>12</v>
      </c>
      <c r="O58" s="531">
        <v>3605.0894840000019</v>
      </c>
      <c r="P58" s="531">
        <v>172195.32804399938</v>
      </c>
      <c r="Q58" s="531">
        <v>1.0905969999999989</v>
      </c>
    </row>
    <row r="59" spans="1:17" ht="14.4">
      <c r="A59" s="59" t="s">
        <v>655</v>
      </c>
      <c r="B59" s="1243"/>
      <c r="C59" s="1243"/>
      <c r="D59" s="1243"/>
      <c r="E59" s="1243"/>
      <c r="F59" s="1243"/>
      <c r="G59" s="1243"/>
      <c r="H59" s="1243"/>
      <c r="I59" s="1243"/>
      <c r="J59" s="1243"/>
      <c r="K59" s="1243"/>
      <c r="L59" s="1243"/>
      <c r="M59" s="1243"/>
      <c r="N59" s="1244">
        <v>0</v>
      </c>
      <c r="O59" s="1245">
        <v>0</v>
      </c>
      <c r="P59" s="1245">
        <v>0</v>
      </c>
      <c r="Q59" s="1245">
        <v>0</v>
      </c>
    </row>
    <row r="60" spans="1:17">
      <c r="A60" s="59" t="s">
        <v>656</v>
      </c>
      <c r="B60" s="531"/>
      <c r="C60" s="531"/>
      <c r="D60" s="531"/>
      <c r="E60" s="531"/>
      <c r="F60" s="531"/>
      <c r="G60" s="531"/>
      <c r="H60" s="531"/>
      <c r="I60" s="531"/>
      <c r="J60" s="531"/>
      <c r="K60" s="531"/>
      <c r="L60" s="531"/>
      <c r="M60" s="531"/>
      <c r="N60" s="530">
        <v>0</v>
      </c>
      <c r="O60" s="531">
        <v>0</v>
      </c>
      <c r="P60" s="531">
        <v>0</v>
      </c>
      <c r="Q60" s="531">
        <v>0</v>
      </c>
    </row>
    <row r="61" spans="1:17">
      <c r="A61" s="59" t="s">
        <v>657</v>
      </c>
      <c r="B61" s="531"/>
      <c r="C61" s="531"/>
      <c r="D61" s="531"/>
      <c r="E61" s="531"/>
      <c r="F61" s="531"/>
      <c r="G61" s="531"/>
      <c r="H61" s="531"/>
      <c r="I61" s="531"/>
      <c r="J61" s="531"/>
      <c r="K61" s="531"/>
      <c r="L61" s="531"/>
      <c r="M61" s="531"/>
      <c r="N61" s="530">
        <v>0</v>
      </c>
      <c r="O61" s="531">
        <v>0</v>
      </c>
      <c r="P61" s="531">
        <v>0</v>
      </c>
      <c r="Q61" s="531">
        <v>0</v>
      </c>
    </row>
    <row r="62" spans="1:17">
      <c r="A62" s="59" t="s">
        <v>665</v>
      </c>
      <c r="B62" s="531"/>
      <c r="C62" s="531"/>
      <c r="D62" s="531"/>
      <c r="E62" s="531"/>
      <c r="F62" s="531"/>
      <c r="G62" s="531"/>
      <c r="H62" s="531"/>
      <c r="I62" s="531"/>
      <c r="J62" s="531"/>
      <c r="K62" s="531"/>
      <c r="L62" s="531"/>
      <c r="M62" s="531"/>
      <c r="N62" s="531">
        <v>0</v>
      </c>
      <c r="O62" s="531">
        <v>0</v>
      </c>
      <c r="P62" s="531">
        <v>0</v>
      </c>
      <c r="Q62" s="531">
        <v>0</v>
      </c>
    </row>
    <row r="63" spans="1:17">
      <c r="A63" s="59" t="s">
        <v>659</v>
      </c>
      <c r="B63" s="531"/>
      <c r="C63" s="531"/>
      <c r="D63" s="531"/>
      <c r="E63" s="531"/>
      <c r="F63" s="531"/>
      <c r="G63" s="531"/>
      <c r="H63" s="531"/>
      <c r="I63" s="531"/>
      <c r="J63" s="531"/>
      <c r="K63" s="531"/>
      <c r="L63" s="531"/>
      <c r="M63" s="531"/>
      <c r="N63" s="531">
        <v>0</v>
      </c>
      <c r="O63" s="531">
        <v>0</v>
      </c>
      <c r="P63" s="531">
        <v>0</v>
      </c>
      <c r="Q63" s="531">
        <v>0</v>
      </c>
    </row>
    <row r="64" spans="1:17" ht="13.8" thickBot="1">
      <c r="A64" s="12" t="s">
        <v>660</v>
      </c>
      <c r="B64" s="730"/>
      <c r="C64" s="730"/>
      <c r="D64" s="730"/>
      <c r="E64" s="730"/>
      <c r="F64" s="730"/>
      <c r="G64" s="730"/>
      <c r="H64" s="730"/>
      <c r="I64" s="730"/>
      <c r="J64" s="730"/>
      <c r="K64" s="730"/>
      <c r="L64" s="730"/>
      <c r="M64" s="730"/>
      <c r="N64" s="1024">
        <v>0</v>
      </c>
      <c r="O64" s="1025">
        <v>0</v>
      </c>
      <c r="P64" s="1025">
        <v>0</v>
      </c>
      <c r="Q64" s="1026">
        <v>0</v>
      </c>
    </row>
    <row r="65" spans="1:17">
      <c r="A65" s="10" t="s">
        <v>661</v>
      </c>
      <c r="B65" s="242">
        <f>SUM(B53:B64)</f>
        <v>15</v>
      </c>
      <c r="C65" s="242">
        <f t="shared" ref="C65:Q65" si="3">SUM(C53:C64)</f>
        <v>-420.430699</v>
      </c>
      <c r="D65" s="242">
        <f t="shared" si="3"/>
        <v>601421.94555099937</v>
      </c>
      <c r="E65" s="242">
        <f t="shared" si="3"/>
        <v>6.8158500000000011</v>
      </c>
      <c r="F65" s="242">
        <f t="shared" si="3"/>
        <v>9</v>
      </c>
      <c r="G65" s="242">
        <f t="shared" si="3"/>
        <v>4549.22685</v>
      </c>
      <c r="H65" s="242">
        <f t="shared" si="3"/>
        <v>384.15</v>
      </c>
      <c r="I65" s="242">
        <f t="shared" si="3"/>
        <v>0.33599999999999997</v>
      </c>
      <c r="J65" s="242">
        <f t="shared" si="3"/>
        <v>11</v>
      </c>
      <c r="K65" s="242">
        <f t="shared" si="3"/>
        <v>-785.23224299999947</v>
      </c>
      <c r="L65" s="242">
        <f t="shared" si="3"/>
        <v>198291.19892399988</v>
      </c>
      <c r="M65" s="242">
        <f t="shared" si="3"/>
        <v>2.7937769999999968</v>
      </c>
      <c r="N65" s="242">
        <f t="shared" si="3"/>
        <v>35</v>
      </c>
      <c r="O65" s="242">
        <f t="shared" si="3"/>
        <v>3343.5639080000001</v>
      </c>
      <c r="P65" s="242">
        <f t="shared" si="3"/>
        <v>800097.2944749993</v>
      </c>
      <c r="Q65" s="242">
        <f t="shared" si="3"/>
        <v>9.9456269999999982</v>
      </c>
    </row>
    <row r="66" spans="1:17">
      <c r="A66" s="9"/>
      <c r="B66" s="22"/>
      <c r="C66" s="22"/>
      <c r="D66" s="22"/>
      <c r="E66" s="22"/>
      <c r="F66" s="22"/>
      <c r="G66" s="22"/>
      <c r="H66" s="22"/>
      <c r="I66" s="22"/>
      <c r="J66" s="22"/>
      <c r="K66" s="22"/>
      <c r="L66" s="22"/>
      <c r="M66" s="22"/>
      <c r="N66" s="22"/>
      <c r="O66" s="22"/>
      <c r="P66" s="22"/>
      <c r="Q66" s="22"/>
    </row>
    <row r="67" spans="1:17">
      <c r="A67" s="1527" t="s">
        <v>666</v>
      </c>
      <c r="B67" s="1528"/>
      <c r="C67" s="1528"/>
      <c r="D67" s="1528"/>
      <c r="E67" s="1528"/>
      <c r="F67" s="1528"/>
      <c r="G67" s="1528"/>
      <c r="H67" s="1528"/>
      <c r="I67" s="1528"/>
      <c r="J67" s="1528"/>
      <c r="K67" s="1528"/>
      <c r="L67" s="1528"/>
      <c r="M67" s="1528"/>
      <c r="N67" s="1528"/>
      <c r="O67" s="1528"/>
      <c r="P67" s="1528"/>
      <c r="Q67" s="1529"/>
    </row>
    <row r="68" spans="1:17">
      <c r="A68" s="1410" t="s">
        <v>669</v>
      </c>
      <c r="B68" s="1410"/>
      <c r="C68" s="1410"/>
      <c r="D68" s="1410"/>
      <c r="E68" s="1410"/>
      <c r="F68" s="1410"/>
      <c r="G68" s="1410"/>
      <c r="H68" s="1410"/>
      <c r="I68" s="1410"/>
      <c r="J68" s="1410"/>
      <c r="K68" s="1410"/>
      <c r="L68" s="1410"/>
      <c r="M68" s="1410"/>
      <c r="N68" s="1410"/>
      <c r="O68" s="1410"/>
    </row>
    <row r="69" spans="1:17">
      <c r="A69" s="1410"/>
      <c r="B69" s="1410"/>
      <c r="C69" s="1410"/>
      <c r="D69" s="1410"/>
      <c r="E69" s="1410"/>
      <c r="F69" s="1410"/>
      <c r="G69" s="1410"/>
      <c r="H69" s="1410"/>
      <c r="I69" s="1410"/>
      <c r="J69" s="1410"/>
      <c r="K69" s="1410"/>
      <c r="L69" s="1410"/>
      <c r="M69" s="1410"/>
      <c r="N69" s="1410"/>
      <c r="O69" s="1410"/>
      <c r="P69" s="1410"/>
      <c r="Q69" s="1410"/>
    </row>
    <row r="70" spans="1:17">
      <c r="A70" s="209"/>
      <c r="B70" s="204"/>
      <c r="C70" s="204"/>
      <c r="D70" s="204"/>
      <c r="E70" s="204"/>
      <c r="F70" s="204"/>
      <c r="G70" s="204"/>
      <c r="H70" s="204"/>
      <c r="I70" s="204"/>
      <c r="J70" s="204"/>
      <c r="K70" s="204"/>
      <c r="L70" s="204"/>
      <c r="M70" s="204"/>
      <c r="N70" s="204"/>
      <c r="O70" s="204"/>
      <c r="P70" s="204"/>
      <c r="Q70" s="204"/>
    </row>
    <row r="71" spans="1:17" ht="15.6">
      <c r="A71" s="1538" t="s">
        <v>670</v>
      </c>
      <c r="B71" s="1539"/>
      <c r="C71" s="1539"/>
      <c r="D71" s="1539"/>
      <c r="E71" s="1539"/>
      <c r="F71" s="1539"/>
      <c r="G71" s="1539"/>
      <c r="H71" s="1539"/>
      <c r="I71" s="1540"/>
      <c r="J71" s="206"/>
      <c r="K71" s="206"/>
      <c r="L71" s="206"/>
      <c r="M71" s="206"/>
      <c r="N71" s="206"/>
      <c r="O71" s="206"/>
      <c r="P71" s="206"/>
      <c r="Q71" s="206"/>
    </row>
    <row r="72" spans="1:17">
      <c r="A72" s="258"/>
      <c r="B72" s="1531" t="s">
        <v>642</v>
      </c>
      <c r="C72" s="1531"/>
      <c r="D72" s="1531"/>
      <c r="E72" s="1541"/>
      <c r="F72" s="1531" t="s">
        <v>671</v>
      </c>
      <c r="G72" s="1531"/>
      <c r="H72" s="1531"/>
      <c r="I72" s="1531"/>
      <c r="J72" s="1530" t="s">
        <v>672</v>
      </c>
      <c r="K72" s="1530"/>
      <c r="L72" s="1530"/>
      <c r="M72" s="1530"/>
      <c r="N72" s="1530" t="s">
        <v>10</v>
      </c>
      <c r="O72" s="1530"/>
      <c r="P72" s="1530"/>
      <c r="Q72" s="1530"/>
    </row>
    <row r="73" spans="1:17">
      <c r="A73" s="1532" t="s">
        <v>664</v>
      </c>
      <c r="B73" s="1535" t="s">
        <v>645</v>
      </c>
      <c r="C73" s="18"/>
      <c r="D73" s="19"/>
      <c r="E73" s="20"/>
      <c r="F73" s="1535" t="s">
        <v>645</v>
      </c>
      <c r="G73" s="18"/>
      <c r="H73" s="19"/>
      <c r="I73" s="20"/>
      <c r="J73" s="1535" t="s">
        <v>645</v>
      </c>
      <c r="K73" s="18"/>
      <c r="L73" s="19"/>
      <c r="M73" s="20"/>
      <c r="N73" s="1535" t="s">
        <v>645</v>
      </c>
      <c r="O73" s="18"/>
      <c r="P73" s="19"/>
      <c r="Q73" s="20"/>
    </row>
    <row r="74" spans="1:17">
      <c r="A74" s="1533"/>
      <c r="B74" s="1536"/>
      <c r="C74" s="1531" t="s">
        <v>646</v>
      </c>
      <c r="D74" s="1531"/>
      <c r="E74" s="1531"/>
      <c r="F74" s="1536"/>
      <c r="G74" s="1531" t="s">
        <v>646</v>
      </c>
      <c r="H74" s="1531"/>
      <c r="I74" s="1531"/>
      <c r="J74" s="1536"/>
      <c r="K74" s="1531" t="s">
        <v>646</v>
      </c>
      <c r="L74" s="1531"/>
      <c r="M74" s="1531"/>
      <c r="N74" s="1536"/>
      <c r="O74" s="1531" t="s">
        <v>646</v>
      </c>
      <c r="P74" s="1531"/>
      <c r="Q74" s="1531"/>
    </row>
    <row r="75" spans="1:17" ht="27" customHeight="1">
      <c r="A75" s="1534"/>
      <c r="B75" s="1537"/>
      <c r="C75" s="21" t="s">
        <v>647</v>
      </c>
      <c r="D75" s="205" t="s">
        <v>648</v>
      </c>
      <c r="E75" s="205" t="s">
        <v>207</v>
      </c>
      <c r="F75" s="1537"/>
      <c r="G75" s="21" t="s">
        <v>647</v>
      </c>
      <c r="H75" s="205" t="s">
        <v>648</v>
      </c>
      <c r="I75" s="205" t="s">
        <v>207</v>
      </c>
      <c r="J75" s="1537"/>
      <c r="K75" s="21" t="s">
        <v>647</v>
      </c>
      <c r="L75" s="205" t="s">
        <v>648</v>
      </c>
      <c r="M75" s="205" t="s">
        <v>207</v>
      </c>
      <c r="N75" s="1537"/>
      <c r="O75" s="21" t="s">
        <v>647</v>
      </c>
      <c r="P75" s="205" t="s">
        <v>648</v>
      </c>
      <c r="Q75" s="205" t="s">
        <v>207</v>
      </c>
    </row>
    <row r="76" spans="1:17">
      <c r="A76" s="59" t="s">
        <v>649</v>
      </c>
      <c r="B76" s="65">
        <v>14</v>
      </c>
      <c r="C76" s="63">
        <v>1128.5989378595455</v>
      </c>
      <c r="D76" s="63">
        <v>6286.4864774889529</v>
      </c>
      <c r="E76" s="63">
        <v>10.758059999999997</v>
      </c>
      <c r="F76" s="734"/>
      <c r="G76" s="734"/>
      <c r="H76" s="734"/>
      <c r="I76" s="734"/>
      <c r="J76" s="734"/>
      <c r="K76" s="734"/>
      <c r="L76" s="734"/>
      <c r="M76" s="734"/>
      <c r="N76" s="65">
        <v>14</v>
      </c>
      <c r="O76" s="63">
        <v>1128.5989378595455</v>
      </c>
      <c r="P76" s="63">
        <v>6286.4864774889529</v>
      </c>
      <c r="Q76" s="63">
        <v>10.758059999999997</v>
      </c>
    </row>
    <row r="77" spans="1:17">
      <c r="A77" s="59" t="s">
        <v>650</v>
      </c>
      <c r="B77" s="65">
        <v>30</v>
      </c>
      <c r="C77" s="63">
        <v>4800.1928941036331</v>
      </c>
      <c r="D77" s="63">
        <v>-6202.5701355405845</v>
      </c>
      <c r="E77" s="63">
        <v>21.890879999999996</v>
      </c>
      <c r="F77" s="734"/>
      <c r="G77" s="734"/>
      <c r="H77" s="734"/>
      <c r="I77" s="734"/>
      <c r="J77" s="734"/>
      <c r="K77" s="734"/>
      <c r="L77" s="734"/>
      <c r="M77" s="734"/>
      <c r="N77" s="65">
        <v>30</v>
      </c>
      <c r="O77" s="63">
        <v>4800.1928941036331</v>
      </c>
      <c r="P77" s="63">
        <v>-6202.5701355405845</v>
      </c>
      <c r="Q77" s="63">
        <v>21.890879999999996</v>
      </c>
    </row>
    <row r="78" spans="1:17">
      <c r="A78" s="59" t="s">
        <v>651</v>
      </c>
      <c r="B78" s="65">
        <v>20</v>
      </c>
      <c r="C78" s="63">
        <v>3058.6545341180699</v>
      </c>
      <c r="D78" s="63">
        <v>1882.6303697745918</v>
      </c>
      <c r="E78" s="63">
        <v>15.222059999999995</v>
      </c>
      <c r="F78" s="734"/>
      <c r="G78" s="734"/>
      <c r="H78" s="734"/>
      <c r="I78" s="734"/>
      <c r="J78" s="734"/>
      <c r="K78" s="734"/>
      <c r="L78" s="734"/>
      <c r="M78" s="734"/>
      <c r="N78" s="65">
        <v>20</v>
      </c>
      <c r="O78" s="63">
        <v>3058.6545341180699</v>
      </c>
      <c r="P78" s="63">
        <v>1882.6303697745918</v>
      </c>
      <c r="Q78" s="63">
        <v>15.222059999999995</v>
      </c>
    </row>
    <row r="79" spans="1:17">
      <c r="A79" s="59" t="s">
        <v>652</v>
      </c>
      <c r="B79" s="65">
        <v>20</v>
      </c>
      <c r="C79" s="63">
        <v>2680.7023239187511</v>
      </c>
      <c r="D79" s="63">
        <v>8406.5689082770295</v>
      </c>
      <c r="E79" s="63">
        <v>14.90436</v>
      </c>
      <c r="F79" s="734"/>
      <c r="G79" s="734"/>
      <c r="H79" s="734"/>
      <c r="I79" s="734"/>
      <c r="J79" s="734"/>
      <c r="K79" s="734"/>
      <c r="L79" s="734"/>
      <c r="M79" s="734"/>
      <c r="N79" s="65">
        <v>20</v>
      </c>
      <c r="O79" s="63">
        <v>2680.7023239187511</v>
      </c>
      <c r="P79" s="63">
        <v>8406.5689082770295</v>
      </c>
      <c r="Q79" s="63">
        <v>14.90436</v>
      </c>
    </row>
    <row r="80" spans="1:17">
      <c r="A80" s="59" t="s">
        <v>653</v>
      </c>
      <c r="B80" s="65">
        <v>37</v>
      </c>
      <c r="C80" s="63">
        <v>4212.496834705722</v>
      </c>
      <c r="D80" s="63">
        <v>6122.6407907504981</v>
      </c>
      <c r="E80" s="63">
        <v>23.995439999999999</v>
      </c>
      <c r="F80" s="734"/>
      <c r="G80" s="734"/>
      <c r="H80" s="734"/>
      <c r="I80" s="734"/>
      <c r="J80" s="734"/>
      <c r="K80" s="734"/>
      <c r="L80" s="734"/>
      <c r="M80" s="734"/>
      <c r="N80" s="65">
        <v>37</v>
      </c>
      <c r="O80" s="63">
        <v>4212.496834705722</v>
      </c>
      <c r="P80" s="63">
        <v>6122.6407907504981</v>
      </c>
      <c r="Q80" s="63">
        <v>23.995439999999999</v>
      </c>
    </row>
    <row r="81" spans="1:17">
      <c r="A81" s="59" t="s">
        <v>654</v>
      </c>
      <c r="B81" s="531">
        <v>31</v>
      </c>
      <c r="C81" s="531">
        <v>3195.5546137771489</v>
      </c>
      <c r="D81" s="531">
        <v>5421.1501730283635</v>
      </c>
      <c r="E81" s="531">
        <v>20.028540000000007</v>
      </c>
      <c r="F81" s="734"/>
      <c r="G81" s="734"/>
      <c r="H81" s="734"/>
      <c r="I81" s="734"/>
      <c r="J81" s="734"/>
      <c r="K81" s="734"/>
      <c r="L81" s="734"/>
      <c r="M81" s="734"/>
      <c r="N81" s="531">
        <v>31</v>
      </c>
      <c r="O81" s="531">
        <v>3195.5546137771489</v>
      </c>
      <c r="P81" s="531">
        <v>5421.1501730283635</v>
      </c>
      <c r="Q81" s="531">
        <v>20.028540000000007</v>
      </c>
    </row>
    <row r="82" spans="1:17">
      <c r="A82" s="59" t="s">
        <v>655</v>
      </c>
      <c r="B82" s="1033"/>
      <c r="C82" s="1033"/>
      <c r="D82" s="1033"/>
      <c r="E82" s="1033"/>
      <c r="F82" s="734"/>
      <c r="G82" s="734"/>
      <c r="H82" s="734"/>
      <c r="I82" s="734"/>
      <c r="J82" s="734"/>
      <c r="K82" s="734"/>
      <c r="L82" s="734"/>
      <c r="M82" s="734"/>
      <c r="N82" s="63"/>
      <c r="O82" s="63"/>
      <c r="P82" s="63"/>
      <c r="Q82" s="63"/>
    </row>
    <row r="83" spans="1:17">
      <c r="A83" s="59" t="s">
        <v>656</v>
      </c>
      <c r="B83" s="531"/>
      <c r="C83" s="531"/>
      <c r="D83" s="531"/>
      <c r="E83" s="531"/>
      <c r="F83" s="734"/>
      <c r="G83" s="734"/>
      <c r="H83" s="734"/>
      <c r="I83" s="734"/>
      <c r="J83" s="734"/>
      <c r="K83" s="734"/>
      <c r="L83" s="734"/>
      <c r="M83" s="734"/>
      <c r="N83" s="531"/>
      <c r="O83" s="531"/>
      <c r="P83" s="531"/>
      <c r="Q83" s="531"/>
    </row>
    <row r="84" spans="1:17">
      <c r="A84" s="59" t="s">
        <v>657</v>
      </c>
      <c r="B84" s="1262"/>
      <c r="C84" s="1033"/>
      <c r="D84" s="1033"/>
      <c r="E84" s="1033"/>
      <c r="F84" s="734"/>
      <c r="G84" s="734"/>
      <c r="H84" s="734"/>
      <c r="I84" s="734"/>
      <c r="J84" s="734"/>
      <c r="K84" s="734"/>
      <c r="L84" s="734"/>
      <c r="M84" s="734"/>
      <c r="N84" s="65"/>
      <c r="O84" s="63"/>
      <c r="P84" s="63"/>
      <c r="Q84" s="63"/>
    </row>
    <row r="85" spans="1:17">
      <c r="A85" s="59" t="s">
        <v>665</v>
      </c>
      <c r="B85" s="531"/>
      <c r="C85" s="531"/>
      <c r="D85" s="531"/>
      <c r="E85" s="531"/>
      <c r="F85" s="531"/>
      <c r="G85" s="531"/>
      <c r="H85" s="531"/>
      <c r="I85" s="531"/>
      <c r="J85" s="531"/>
      <c r="K85" s="531"/>
      <c r="L85" s="531"/>
      <c r="M85" s="531"/>
      <c r="N85" s="531"/>
      <c r="O85" s="531"/>
      <c r="P85" s="531"/>
      <c r="Q85" s="531"/>
    </row>
    <row r="86" spans="1:17">
      <c r="A86" s="59" t="s">
        <v>659</v>
      </c>
      <c r="B86" s="531"/>
      <c r="C86" s="531"/>
      <c r="D86" s="531"/>
      <c r="E86" s="531"/>
      <c r="F86" s="531"/>
      <c r="G86" s="531"/>
      <c r="H86" s="531"/>
      <c r="I86" s="531"/>
      <c r="J86" s="531"/>
      <c r="K86" s="531"/>
      <c r="L86" s="531"/>
      <c r="M86" s="531"/>
      <c r="N86" s="531"/>
      <c r="O86" s="531"/>
      <c r="P86" s="531"/>
      <c r="Q86" s="531"/>
    </row>
    <row r="87" spans="1:17" ht="13.8" thickBot="1">
      <c r="A87" s="712" t="s">
        <v>660</v>
      </c>
      <c r="B87" s="730"/>
      <c r="C87" s="730"/>
      <c r="D87" s="730"/>
      <c r="E87" s="730"/>
      <c r="F87" s="730"/>
      <c r="G87" s="730"/>
      <c r="H87" s="730"/>
      <c r="I87" s="730"/>
      <c r="J87" s="730"/>
      <c r="K87" s="730"/>
      <c r="L87" s="730"/>
      <c r="M87" s="730"/>
      <c r="N87" s="730"/>
      <c r="O87" s="730"/>
      <c r="P87" s="730"/>
      <c r="Q87" s="730"/>
    </row>
    <row r="88" spans="1:17">
      <c r="A88" s="715" t="s">
        <v>661</v>
      </c>
      <c r="B88" s="242">
        <f>SUM(B76:B87)</f>
        <v>152</v>
      </c>
      <c r="C88" s="242">
        <f>SUM(C76:C87)</f>
        <v>19076.200138482869</v>
      </c>
      <c r="D88" s="242">
        <f t="shared" ref="D88:Q88" si="4">SUM(D76:D87)</f>
        <v>21916.906583778851</v>
      </c>
      <c r="E88" s="242">
        <f t="shared" ref="E88:M88" si="5">SUM(E76:E87)</f>
        <v>106.79934</v>
      </c>
      <c r="F88" s="242">
        <f t="shared" si="5"/>
        <v>0</v>
      </c>
      <c r="G88" s="242">
        <f t="shared" si="5"/>
        <v>0</v>
      </c>
      <c r="H88" s="242">
        <f t="shared" si="5"/>
        <v>0</v>
      </c>
      <c r="I88" s="242">
        <f t="shared" si="5"/>
        <v>0</v>
      </c>
      <c r="J88" s="242">
        <f t="shared" si="5"/>
        <v>0</v>
      </c>
      <c r="K88" s="242">
        <f t="shared" si="5"/>
        <v>0</v>
      </c>
      <c r="L88" s="242">
        <f t="shared" si="5"/>
        <v>0</v>
      </c>
      <c r="M88" s="242">
        <f t="shared" si="5"/>
        <v>0</v>
      </c>
      <c r="N88" s="242">
        <f t="shared" si="4"/>
        <v>152</v>
      </c>
      <c r="O88" s="242">
        <f t="shared" si="4"/>
        <v>19076.200138482869</v>
      </c>
      <c r="P88" s="242">
        <f t="shared" si="4"/>
        <v>21916.906583778851</v>
      </c>
      <c r="Q88" s="243">
        <f t="shared" si="4"/>
        <v>106.79934</v>
      </c>
    </row>
    <row r="89" spans="1:17">
      <c r="A89" s="9"/>
      <c r="B89" s="22"/>
      <c r="C89" s="22"/>
      <c r="D89" s="22"/>
      <c r="E89" s="22"/>
      <c r="F89" s="22"/>
      <c r="G89" s="22"/>
      <c r="H89" s="22"/>
      <c r="I89" s="22"/>
      <c r="J89" s="22"/>
      <c r="K89" s="22"/>
      <c r="L89" s="22"/>
      <c r="M89" s="22"/>
      <c r="N89" s="22"/>
      <c r="O89" s="22"/>
      <c r="P89" s="22"/>
      <c r="Q89" s="23"/>
    </row>
    <row r="90" spans="1:17">
      <c r="A90" t="s">
        <v>673</v>
      </c>
      <c r="B90" s="22"/>
      <c r="C90" s="22"/>
      <c r="D90" s="22"/>
      <c r="E90" s="22"/>
      <c r="F90" s="22"/>
      <c r="G90" s="22"/>
      <c r="H90" s="22"/>
      <c r="I90" s="22"/>
      <c r="J90" s="22"/>
      <c r="K90" s="22"/>
      <c r="L90" s="22"/>
      <c r="M90" s="22"/>
      <c r="N90" s="22"/>
      <c r="O90" s="22"/>
      <c r="P90" s="22"/>
      <c r="Q90" s="23"/>
    </row>
    <row r="91" spans="1:17">
      <c r="A91" s="1410" t="s">
        <v>674</v>
      </c>
      <c r="B91" s="1410"/>
      <c r="C91" s="1410"/>
      <c r="D91" s="1410"/>
      <c r="E91" s="1410"/>
      <c r="F91" s="1410"/>
      <c r="G91" s="1410"/>
      <c r="H91" s="1410"/>
      <c r="I91" s="1410"/>
      <c r="J91" s="1410"/>
      <c r="K91" s="1410"/>
      <c r="L91" s="1410"/>
      <c r="M91" s="1410"/>
      <c r="N91" s="1410"/>
      <c r="O91" s="1410"/>
      <c r="P91" s="1410"/>
      <c r="Q91" s="1410"/>
    </row>
    <row r="92" spans="1:17">
      <c r="A92" s="1410"/>
      <c r="B92" s="1410"/>
      <c r="C92" s="1410"/>
      <c r="D92" s="1410"/>
      <c r="E92" s="1410"/>
      <c r="F92" s="1410"/>
      <c r="G92" s="1410"/>
      <c r="H92" s="1410"/>
      <c r="I92" s="1410"/>
      <c r="J92" s="1410"/>
      <c r="K92" s="1410"/>
      <c r="L92" s="1410"/>
      <c r="M92" s="1410"/>
      <c r="N92" s="1410"/>
      <c r="O92" s="1410"/>
      <c r="P92" s="1410"/>
      <c r="Q92" s="1410"/>
    </row>
    <row r="93" spans="1:17" ht="13.5" customHeight="1">
      <c r="A93" s="1425" t="s">
        <v>675</v>
      </c>
      <c r="B93" s="1425"/>
      <c r="C93" s="1425"/>
      <c r="D93" s="1425"/>
      <c r="E93" s="1425"/>
      <c r="F93" s="1425"/>
      <c r="G93" s="1425"/>
      <c r="H93" s="1425"/>
      <c r="I93" s="1425"/>
      <c r="J93" s="1425"/>
      <c r="K93" s="1425"/>
      <c r="L93" s="1425"/>
      <c r="M93" s="1425"/>
      <c r="N93" s="1425"/>
      <c r="O93" s="1425"/>
      <c r="P93" s="1425"/>
      <c r="Q93" s="1425"/>
    </row>
    <row r="94" spans="1:17">
      <c r="A94" s="180"/>
      <c r="B94" s="180"/>
      <c r="C94" s="180"/>
      <c r="D94" s="180"/>
      <c r="E94" s="180"/>
      <c r="F94" s="180"/>
      <c r="G94" s="180"/>
      <c r="H94" s="180"/>
      <c r="I94" s="180"/>
      <c r="J94" s="180"/>
      <c r="K94" s="180"/>
      <c r="L94" s="180"/>
      <c r="M94" s="180"/>
      <c r="N94" s="180"/>
      <c r="O94" s="180"/>
      <c r="P94" s="180"/>
      <c r="Q94" s="180"/>
    </row>
    <row r="95" spans="1:17">
      <c r="A95" s="1527" t="s">
        <v>676</v>
      </c>
      <c r="B95" s="1528"/>
      <c r="C95" s="1528"/>
      <c r="D95" s="1528"/>
      <c r="E95" s="1528"/>
      <c r="F95" s="1528"/>
      <c r="G95" s="1528"/>
      <c r="H95" s="1528"/>
      <c r="I95" s="1528"/>
      <c r="J95" s="1528"/>
      <c r="K95" s="1528"/>
      <c r="L95" s="1528"/>
      <c r="M95" s="1528"/>
      <c r="N95" s="1528"/>
      <c r="O95" s="1528"/>
      <c r="P95" s="1528"/>
      <c r="Q95" s="1529"/>
    </row>
    <row r="96" spans="1:17">
      <c r="A96" s="1410" t="s">
        <v>677</v>
      </c>
      <c r="B96" s="1410"/>
      <c r="C96" s="1410"/>
      <c r="D96" s="1410"/>
      <c r="E96" s="1410"/>
      <c r="F96" s="1410"/>
      <c r="G96" s="1410"/>
      <c r="H96" s="1410"/>
      <c r="I96" s="1410"/>
      <c r="J96" s="1410"/>
      <c r="K96" s="1410"/>
      <c r="L96" s="1410"/>
      <c r="M96" s="1410"/>
      <c r="N96" s="1410"/>
      <c r="O96" s="1410"/>
    </row>
    <row r="97" spans="1:17">
      <c r="A97" s="9"/>
      <c r="B97" s="22"/>
      <c r="C97" s="22"/>
      <c r="D97" s="22"/>
      <c r="E97" s="22"/>
      <c r="F97" s="22"/>
      <c r="G97" s="22"/>
      <c r="H97" s="22"/>
      <c r="I97" s="22"/>
      <c r="J97" s="22"/>
      <c r="K97" s="22"/>
      <c r="L97" s="22"/>
      <c r="M97" s="22"/>
      <c r="N97" s="22"/>
      <c r="O97" s="22"/>
      <c r="P97" s="22"/>
      <c r="Q97" s="23"/>
    </row>
    <row r="98" spans="1:17">
      <c r="A98" s="9"/>
      <c r="B98" s="22"/>
      <c r="C98" s="650"/>
      <c r="D98" s="650"/>
      <c r="E98" s="650"/>
      <c r="F98" s="22"/>
      <c r="G98" s="22"/>
      <c r="H98" s="22"/>
      <c r="I98" s="22"/>
      <c r="J98" s="22"/>
      <c r="K98" s="22"/>
      <c r="L98" s="22"/>
      <c r="M98" s="22"/>
      <c r="N98" s="22"/>
      <c r="O98" s="22"/>
      <c r="P98" s="22"/>
      <c r="Q98" s="23"/>
    </row>
    <row r="99" spans="1:17" ht="15.6">
      <c r="A99" s="1538" t="s">
        <v>678</v>
      </c>
      <c r="B99" s="1539"/>
      <c r="C99" s="1539"/>
      <c r="D99" s="1539"/>
      <c r="E99" s="1539"/>
      <c r="F99" s="1539"/>
      <c r="G99" s="1539"/>
      <c r="H99" s="1539"/>
      <c r="I99" s="1540"/>
      <c r="J99" s="206"/>
      <c r="K99" s="206"/>
      <c r="L99" s="206"/>
      <c r="M99" s="206"/>
      <c r="N99" s="206"/>
      <c r="O99" s="206"/>
      <c r="P99" s="206"/>
      <c r="Q99" s="206"/>
    </row>
    <row r="100" spans="1:17">
      <c r="A100" s="258"/>
      <c r="B100" s="1531" t="s">
        <v>642</v>
      </c>
      <c r="C100" s="1531"/>
      <c r="D100" s="1531"/>
      <c r="E100" s="1541"/>
      <c r="F100" s="1531" t="s">
        <v>643</v>
      </c>
      <c r="G100" s="1531"/>
      <c r="H100" s="1531"/>
      <c r="I100" s="1531"/>
      <c r="J100" s="1530" t="s">
        <v>644</v>
      </c>
      <c r="K100" s="1530"/>
      <c r="L100" s="1530"/>
      <c r="M100" s="1530"/>
      <c r="N100" s="1530" t="s">
        <v>10</v>
      </c>
      <c r="O100" s="1530"/>
      <c r="P100" s="1530"/>
      <c r="Q100" s="1530"/>
    </row>
    <row r="101" spans="1:17">
      <c r="A101" s="1532" t="s">
        <v>664</v>
      </c>
      <c r="B101" s="1535" t="s">
        <v>645</v>
      </c>
      <c r="C101" s="18"/>
      <c r="D101" s="19"/>
      <c r="E101" s="20"/>
      <c r="F101" s="1535" t="s">
        <v>645</v>
      </c>
      <c r="G101" s="18"/>
      <c r="H101" s="19"/>
      <c r="I101" s="20"/>
      <c r="J101" s="1535" t="s">
        <v>645</v>
      </c>
      <c r="K101" s="18"/>
      <c r="L101" s="19"/>
      <c r="M101" s="20"/>
      <c r="N101" s="1535" t="s">
        <v>645</v>
      </c>
      <c r="O101" s="18"/>
      <c r="P101" s="19"/>
      <c r="Q101" s="20"/>
    </row>
    <row r="102" spans="1:17">
      <c r="A102" s="1533"/>
      <c r="B102" s="1536"/>
      <c r="C102" s="1531" t="s">
        <v>646</v>
      </c>
      <c r="D102" s="1531"/>
      <c r="E102" s="1531"/>
      <c r="F102" s="1536"/>
      <c r="G102" s="1531" t="s">
        <v>646</v>
      </c>
      <c r="H102" s="1531"/>
      <c r="I102" s="1531"/>
      <c r="J102" s="1536"/>
      <c r="K102" s="1531" t="s">
        <v>646</v>
      </c>
      <c r="L102" s="1531"/>
      <c r="M102" s="1531"/>
      <c r="N102" s="1536"/>
      <c r="O102" s="1531" t="s">
        <v>646</v>
      </c>
      <c r="P102" s="1531"/>
      <c r="Q102" s="1531"/>
    </row>
    <row r="103" spans="1:17">
      <c r="A103" s="1534"/>
      <c r="B103" s="1537"/>
      <c r="C103" s="21" t="s">
        <v>647</v>
      </c>
      <c r="D103" s="205" t="s">
        <v>648</v>
      </c>
      <c r="E103" s="205" t="s">
        <v>207</v>
      </c>
      <c r="F103" s="1537"/>
      <c r="G103" s="21" t="s">
        <v>647</v>
      </c>
      <c r="H103" s="205" t="s">
        <v>648</v>
      </c>
      <c r="I103" s="205" t="s">
        <v>207</v>
      </c>
      <c r="J103" s="1537"/>
      <c r="K103" s="21" t="s">
        <v>647</v>
      </c>
      <c r="L103" s="205" t="s">
        <v>648</v>
      </c>
      <c r="M103" s="205" t="s">
        <v>207</v>
      </c>
      <c r="N103" s="1537"/>
      <c r="O103" s="21" t="s">
        <v>647</v>
      </c>
      <c r="P103" s="205" t="s">
        <v>648</v>
      </c>
      <c r="Q103" s="205" t="s">
        <v>207</v>
      </c>
    </row>
    <row r="104" spans="1:17">
      <c r="A104" s="59" t="s">
        <v>649</v>
      </c>
      <c r="B104" s="64">
        <v>0</v>
      </c>
      <c r="C104" s="63">
        <v>0</v>
      </c>
      <c r="D104" s="63">
        <v>0</v>
      </c>
      <c r="E104" s="63">
        <v>0</v>
      </c>
      <c r="F104" s="63">
        <v>0</v>
      </c>
      <c r="G104" s="63">
        <v>0</v>
      </c>
      <c r="H104" s="63">
        <v>0</v>
      </c>
      <c r="I104" s="63">
        <v>0</v>
      </c>
      <c r="J104" s="63">
        <v>0</v>
      </c>
      <c r="K104" s="63">
        <v>0</v>
      </c>
      <c r="L104" s="63">
        <v>0</v>
      </c>
      <c r="M104" s="63">
        <v>0</v>
      </c>
      <c r="N104" s="63">
        <v>0</v>
      </c>
      <c r="O104" s="63">
        <v>0</v>
      </c>
      <c r="P104" s="63">
        <v>0</v>
      </c>
      <c r="Q104" s="63">
        <v>0</v>
      </c>
    </row>
    <row r="105" spans="1:17">
      <c r="A105" s="59" t="s">
        <v>650</v>
      </c>
      <c r="B105" s="64">
        <v>0</v>
      </c>
      <c r="C105" s="63">
        <v>0</v>
      </c>
      <c r="D105" s="63">
        <v>0</v>
      </c>
      <c r="E105" s="63">
        <v>0</v>
      </c>
      <c r="F105" s="63">
        <v>0</v>
      </c>
      <c r="G105" s="63">
        <v>0</v>
      </c>
      <c r="H105" s="63">
        <v>0</v>
      </c>
      <c r="I105" s="63">
        <v>0</v>
      </c>
      <c r="J105" s="63">
        <v>0</v>
      </c>
      <c r="K105" s="63">
        <v>0</v>
      </c>
      <c r="L105" s="63">
        <v>0</v>
      </c>
      <c r="M105" s="63">
        <v>0</v>
      </c>
      <c r="N105" s="63">
        <v>0</v>
      </c>
      <c r="O105" s="63">
        <v>0</v>
      </c>
      <c r="P105" s="63">
        <v>0</v>
      </c>
      <c r="Q105" s="63">
        <v>0</v>
      </c>
    </row>
    <row r="106" spans="1:17">
      <c r="A106" s="59" t="s">
        <v>651</v>
      </c>
      <c r="B106" s="65">
        <v>0</v>
      </c>
      <c r="C106" s="63">
        <v>0</v>
      </c>
      <c r="D106" s="63">
        <v>0</v>
      </c>
      <c r="E106" s="63">
        <v>0</v>
      </c>
      <c r="F106" s="63">
        <v>0</v>
      </c>
      <c r="G106" s="63">
        <v>0</v>
      </c>
      <c r="H106" s="63">
        <v>0</v>
      </c>
      <c r="I106" s="63">
        <v>0</v>
      </c>
      <c r="J106" s="63">
        <v>0</v>
      </c>
      <c r="K106" s="63">
        <v>0</v>
      </c>
      <c r="L106" s="63">
        <v>0</v>
      </c>
      <c r="M106" s="63">
        <v>0</v>
      </c>
      <c r="N106" s="63">
        <v>0</v>
      </c>
      <c r="O106" s="63">
        <v>0</v>
      </c>
      <c r="P106" s="63">
        <v>0</v>
      </c>
      <c r="Q106" s="63">
        <v>0</v>
      </c>
    </row>
    <row r="107" spans="1:17">
      <c r="A107" s="59" t="s">
        <v>652</v>
      </c>
      <c r="B107" s="65">
        <v>0</v>
      </c>
      <c r="C107" s="63">
        <v>0</v>
      </c>
      <c r="D107" s="63">
        <v>0</v>
      </c>
      <c r="E107" s="63">
        <v>0</v>
      </c>
      <c r="F107" s="63">
        <v>0</v>
      </c>
      <c r="G107" s="63">
        <v>0</v>
      </c>
      <c r="H107" s="63">
        <v>0</v>
      </c>
      <c r="I107" s="63">
        <v>0</v>
      </c>
      <c r="J107" s="63">
        <v>0</v>
      </c>
      <c r="K107" s="63">
        <v>0</v>
      </c>
      <c r="L107" s="63">
        <v>0</v>
      </c>
      <c r="M107" s="63">
        <v>0</v>
      </c>
      <c r="N107" s="63">
        <v>0</v>
      </c>
      <c r="O107" s="63">
        <v>0</v>
      </c>
      <c r="P107" s="63">
        <v>0</v>
      </c>
      <c r="Q107" s="63">
        <v>0</v>
      </c>
    </row>
    <row r="108" spans="1:17">
      <c r="A108" s="59" t="s">
        <v>653</v>
      </c>
      <c r="B108" s="65">
        <v>0</v>
      </c>
      <c r="C108" s="63">
        <v>0</v>
      </c>
      <c r="D108" s="63">
        <v>0</v>
      </c>
      <c r="E108" s="63">
        <v>0</v>
      </c>
      <c r="F108" s="63">
        <v>0</v>
      </c>
      <c r="G108" s="63">
        <v>0</v>
      </c>
      <c r="H108" s="63">
        <v>0</v>
      </c>
      <c r="I108" s="63">
        <v>0</v>
      </c>
      <c r="J108" s="63">
        <v>0</v>
      </c>
      <c r="K108" s="63">
        <v>0</v>
      </c>
      <c r="L108" s="63">
        <v>0</v>
      </c>
      <c r="M108" s="63">
        <v>0</v>
      </c>
      <c r="N108" s="63">
        <v>0</v>
      </c>
      <c r="O108" s="63">
        <v>0</v>
      </c>
      <c r="P108" s="63">
        <v>0</v>
      </c>
      <c r="Q108" s="63">
        <v>0</v>
      </c>
    </row>
    <row r="109" spans="1:17">
      <c r="A109" s="59" t="s">
        <v>654</v>
      </c>
      <c r="B109" s="65">
        <v>0</v>
      </c>
      <c r="C109" s="63">
        <v>0</v>
      </c>
      <c r="D109" s="63">
        <v>0</v>
      </c>
      <c r="E109" s="63">
        <v>0</v>
      </c>
      <c r="F109" s="63">
        <v>0</v>
      </c>
      <c r="G109" s="63">
        <v>0</v>
      </c>
      <c r="H109" s="63">
        <v>0</v>
      </c>
      <c r="I109" s="63">
        <v>0</v>
      </c>
      <c r="J109" s="63">
        <v>0</v>
      </c>
      <c r="K109" s="63">
        <v>0</v>
      </c>
      <c r="L109" s="63">
        <v>0</v>
      </c>
      <c r="M109" s="63">
        <v>0</v>
      </c>
      <c r="N109" s="63">
        <v>0</v>
      </c>
      <c r="O109" s="63">
        <v>0</v>
      </c>
      <c r="P109" s="63">
        <v>0</v>
      </c>
      <c r="Q109" s="63">
        <v>0</v>
      </c>
    </row>
    <row r="110" spans="1:17">
      <c r="A110" s="59" t="s">
        <v>655</v>
      </c>
      <c r="B110" s="65">
        <v>0</v>
      </c>
      <c r="C110" s="63">
        <v>0</v>
      </c>
      <c r="D110" s="63">
        <v>0</v>
      </c>
      <c r="E110" s="63">
        <v>0</v>
      </c>
      <c r="F110" s="63">
        <v>0</v>
      </c>
      <c r="G110" s="63">
        <v>0</v>
      </c>
      <c r="H110" s="63">
        <v>0</v>
      </c>
      <c r="I110" s="63">
        <v>0</v>
      </c>
      <c r="J110" s="63">
        <v>0</v>
      </c>
      <c r="K110" s="63">
        <v>0</v>
      </c>
      <c r="L110" s="63">
        <v>0</v>
      </c>
      <c r="M110" s="63">
        <v>0</v>
      </c>
      <c r="N110" s="63">
        <v>0</v>
      </c>
      <c r="O110" s="63">
        <v>0</v>
      </c>
      <c r="P110" s="63">
        <v>0</v>
      </c>
      <c r="Q110" s="63">
        <v>0</v>
      </c>
    </row>
    <row r="111" spans="1:17">
      <c r="A111" s="59" t="s">
        <v>656</v>
      </c>
      <c r="B111" s="65">
        <v>0</v>
      </c>
      <c r="C111" s="63">
        <v>0</v>
      </c>
      <c r="D111" s="63">
        <v>0</v>
      </c>
      <c r="E111" s="63">
        <v>0</v>
      </c>
      <c r="F111" s="63">
        <v>0</v>
      </c>
      <c r="G111" s="63">
        <v>0</v>
      </c>
      <c r="H111" s="63">
        <v>0</v>
      </c>
      <c r="I111" s="63">
        <v>0</v>
      </c>
      <c r="J111" s="63">
        <v>0</v>
      </c>
      <c r="K111" s="63">
        <v>0</v>
      </c>
      <c r="L111" s="63">
        <v>0</v>
      </c>
      <c r="M111" s="63">
        <v>0</v>
      </c>
      <c r="N111" s="63">
        <v>0</v>
      </c>
      <c r="O111" s="63">
        <v>0</v>
      </c>
      <c r="P111" s="63">
        <v>0</v>
      </c>
      <c r="Q111" s="63">
        <v>0</v>
      </c>
    </row>
    <row r="112" spans="1:17">
      <c r="A112" s="59" t="s">
        <v>657</v>
      </c>
      <c r="B112" s="65">
        <v>0</v>
      </c>
      <c r="C112" s="63">
        <v>0</v>
      </c>
      <c r="D112" s="63">
        <v>0</v>
      </c>
      <c r="E112" s="63">
        <v>0</v>
      </c>
      <c r="F112" s="63">
        <v>0</v>
      </c>
      <c r="G112" s="63">
        <v>0</v>
      </c>
      <c r="H112" s="63">
        <v>0</v>
      </c>
      <c r="I112" s="63">
        <v>0</v>
      </c>
      <c r="J112" s="63">
        <v>0</v>
      </c>
      <c r="K112" s="63">
        <v>0</v>
      </c>
      <c r="L112" s="63">
        <v>0</v>
      </c>
      <c r="M112" s="63">
        <v>0</v>
      </c>
      <c r="N112" s="63">
        <v>0</v>
      </c>
      <c r="O112" s="63">
        <v>0</v>
      </c>
      <c r="P112" s="63">
        <v>0</v>
      </c>
      <c r="Q112" s="63">
        <v>0</v>
      </c>
    </row>
    <row r="113" spans="1:17">
      <c r="A113" s="59" t="s">
        <v>665</v>
      </c>
      <c r="B113" s="65">
        <v>0</v>
      </c>
      <c r="C113" s="63">
        <v>0</v>
      </c>
      <c r="D113" s="63">
        <v>0</v>
      </c>
      <c r="E113" s="63">
        <v>0</v>
      </c>
      <c r="F113" s="63">
        <v>0</v>
      </c>
      <c r="G113" s="63">
        <v>0</v>
      </c>
      <c r="H113" s="63">
        <v>0</v>
      </c>
      <c r="I113" s="63">
        <v>0</v>
      </c>
      <c r="J113" s="63">
        <v>0</v>
      </c>
      <c r="K113" s="63">
        <v>0</v>
      </c>
      <c r="L113" s="63">
        <v>0</v>
      </c>
      <c r="M113" s="63">
        <v>0</v>
      </c>
      <c r="N113" s="63">
        <v>0</v>
      </c>
      <c r="O113" s="63">
        <v>0</v>
      </c>
      <c r="P113" s="63">
        <v>0</v>
      </c>
      <c r="Q113" s="63">
        <v>0</v>
      </c>
    </row>
    <row r="114" spans="1:17">
      <c r="A114" s="59" t="s">
        <v>659</v>
      </c>
      <c r="B114" s="65">
        <v>0</v>
      </c>
      <c r="C114" s="63">
        <v>0</v>
      </c>
      <c r="D114" s="63">
        <v>0</v>
      </c>
      <c r="E114" s="63">
        <v>0</v>
      </c>
      <c r="F114" s="63">
        <v>0</v>
      </c>
      <c r="G114" s="63">
        <v>0</v>
      </c>
      <c r="H114" s="63">
        <v>0</v>
      </c>
      <c r="I114" s="63">
        <v>0</v>
      </c>
      <c r="J114" s="63">
        <v>0</v>
      </c>
      <c r="K114" s="63">
        <v>0</v>
      </c>
      <c r="L114" s="63">
        <v>0</v>
      </c>
      <c r="M114" s="63">
        <v>0</v>
      </c>
      <c r="N114" s="63">
        <v>0</v>
      </c>
      <c r="O114" s="63">
        <v>0</v>
      </c>
      <c r="P114" s="63">
        <v>0</v>
      </c>
      <c r="Q114" s="63">
        <v>0</v>
      </c>
    </row>
    <row r="115" spans="1:17" ht="13.8" thickBot="1">
      <c r="A115" s="12" t="s">
        <v>660</v>
      </c>
      <c r="B115" s="730">
        <v>0</v>
      </c>
      <c r="C115" s="730">
        <v>0</v>
      </c>
      <c r="D115" s="730">
        <v>0</v>
      </c>
      <c r="E115" s="730">
        <v>0</v>
      </c>
      <c r="F115" s="730">
        <v>0</v>
      </c>
      <c r="G115" s="730">
        <v>0</v>
      </c>
      <c r="H115" s="730">
        <v>0</v>
      </c>
      <c r="I115" s="730">
        <v>0</v>
      </c>
      <c r="J115" s="730">
        <v>0</v>
      </c>
      <c r="K115" s="730">
        <v>0</v>
      </c>
      <c r="L115" s="730">
        <v>0</v>
      </c>
      <c r="M115" s="730">
        <v>0</v>
      </c>
      <c r="N115" s="1024">
        <v>0</v>
      </c>
      <c r="O115" s="1025">
        <v>0</v>
      </c>
      <c r="P115" s="1025">
        <v>0</v>
      </c>
      <c r="Q115" s="1026">
        <v>0</v>
      </c>
    </row>
    <row r="116" spans="1:17">
      <c r="A116" s="10" t="s">
        <v>661</v>
      </c>
      <c r="B116" s="11">
        <f>SUM(B104:B115)</f>
        <v>0</v>
      </c>
      <c r="C116" s="11">
        <f t="shared" ref="C116:Q116" si="6">SUM(C104:C115)</f>
        <v>0</v>
      </c>
      <c r="D116" s="11">
        <f t="shared" si="6"/>
        <v>0</v>
      </c>
      <c r="E116" s="11">
        <f t="shared" si="6"/>
        <v>0</v>
      </c>
      <c r="F116" s="11">
        <f t="shared" si="6"/>
        <v>0</v>
      </c>
      <c r="G116" s="11">
        <f t="shared" si="6"/>
        <v>0</v>
      </c>
      <c r="H116" s="11">
        <f t="shared" si="6"/>
        <v>0</v>
      </c>
      <c r="I116" s="11">
        <f t="shared" si="6"/>
        <v>0</v>
      </c>
      <c r="J116" s="11">
        <f t="shared" si="6"/>
        <v>0</v>
      </c>
      <c r="K116" s="11">
        <f t="shared" si="6"/>
        <v>0</v>
      </c>
      <c r="L116" s="11">
        <f t="shared" si="6"/>
        <v>0</v>
      </c>
      <c r="M116" s="11">
        <f t="shared" si="6"/>
        <v>0</v>
      </c>
      <c r="N116" s="11">
        <f t="shared" si="6"/>
        <v>0</v>
      </c>
      <c r="O116" s="11">
        <f t="shared" si="6"/>
        <v>0</v>
      </c>
      <c r="P116" s="11">
        <f t="shared" si="6"/>
        <v>0</v>
      </c>
      <c r="Q116" s="13">
        <f t="shared" si="6"/>
        <v>0</v>
      </c>
    </row>
    <row r="117" spans="1:17">
      <c r="A117" s="9"/>
      <c r="B117" s="22"/>
      <c r="C117" s="22"/>
      <c r="D117" s="22"/>
      <c r="E117" s="22"/>
      <c r="F117" s="22"/>
      <c r="G117" s="22"/>
      <c r="H117" s="22"/>
      <c r="I117" s="22"/>
      <c r="J117" s="22"/>
      <c r="K117" s="22"/>
      <c r="L117" s="22"/>
      <c r="M117" s="22"/>
      <c r="N117" s="22"/>
      <c r="O117" s="22"/>
      <c r="P117" s="22"/>
      <c r="Q117" s="23"/>
    </row>
    <row r="118" spans="1:17" ht="15.6">
      <c r="A118" s="1538" t="s">
        <v>679</v>
      </c>
      <c r="B118" s="1539"/>
      <c r="C118" s="1539"/>
      <c r="D118" s="1539"/>
      <c r="E118" s="1539"/>
      <c r="F118" s="1539"/>
      <c r="G118" s="1539"/>
      <c r="H118" s="1539"/>
      <c r="I118" s="1540"/>
      <c r="J118" s="206"/>
      <c r="K118" s="206"/>
      <c r="L118" s="206"/>
      <c r="M118" s="206"/>
      <c r="N118" s="206"/>
      <c r="O118" s="206"/>
      <c r="P118" s="206"/>
      <c r="Q118" s="206"/>
    </row>
    <row r="119" spans="1:17">
      <c r="A119" s="258"/>
      <c r="B119" s="1531" t="s">
        <v>642</v>
      </c>
      <c r="C119" s="1531"/>
      <c r="D119" s="1531"/>
      <c r="E119" s="1541"/>
      <c r="F119" s="1531" t="s">
        <v>643</v>
      </c>
      <c r="G119" s="1531"/>
      <c r="H119" s="1531"/>
      <c r="I119" s="1531"/>
      <c r="J119" s="1530" t="s">
        <v>644</v>
      </c>
      <c r="K119" s="1530"/>
      <c r="L119" s="1530"/>
      <c r="M119" s="1530"/>
      <c r="N119" s="1530" t="s">
        <v>10</v>
      </c>
      <c r="O119" s="1530"/>
      <c r="P119" s="1530"/>
      <c r="Q119" s="1530"/>
    </row>
    <row r="120" spans="1:17">
      <c r="A120" s="1532" t="s">
        <v>664</v>
      </c>
      <c r="B120" s="1535" t="s">
        <v>645</v>
      </c>
      <c r="C120" s="18"/>
      <c r="D120" s="19"/>
      <c r="E120" s="20"/>
      <c r="F120" s="1535" t="s">
        <v>645</v>
      </c>
      <c r="G120" s="18"/>
      <c r="H120" s="19"/>
      <c r="I120" s="20"/>
      <c r="J120" s="1535" t="s">
        <v>645</v>
      </c>
      <c r="K120" s="18"/>
      <c r="L120" s="19"/>
      <c r="M120" s="20"/>
      <c r="N120" s="1535" t="s">
        <v>645</v>
      </c>
      <c r="O120" s="18"/>
      <c r="P120" s="19"/>
      <c r="Q120" s="20"/>
    </row>
    <row r="121" spans="1:17">
      <c r="A121" s="1533"/>
      <c r="B121" s="1536"/>
      <c r="C121" s="1531" t="s">
        <v>646</v>
      </c>
      <c r="D121" s="1531"/>
      <c r="E121" s="1531"/>
      <c r="F121" s="1536"/>
      <c r="G121" s="1531" t="s">
        <v>646</v>
      </c>
      <c r="H121" s="1531"/>
      <c r="I121" s="1531"/>
      <c r="J121" s="1536"/>
      <c r="K121" s="1531" t="s">
        <v>646</v>
      </c>
      <c r="L121" s="1531"/>
      <c r="M121" s="1531"/>
      <c r="N121" s="1536"/>
      <c r="O121" s="1531" t="s">
        <v>646</v>
      </c>
      <c r="P121" s="1531"/>
      <c r="Q121" s="1531"/>
    </row>
    <row r="122" spans="1:17">
      <c r="A122" s="1534"/>
      <c r="B122" s="1537"/>
      <c r="C122" s="21" t="s">
        <v>647</v>
      </c>
      <c r="D122" s="205" t="s">
        <v>648</v>
      </c>
      <c r="E122" s="205" t="s">
        <v>207</v>
      </c>
      <c r="F122" s="1537"/>
      <c r="G122" s="21" t="s">
        <v>647</v>
      </c>
      <c r="H122" s="205" t="s">
        <v>648</v>
      </c>
      <c r="I122" s="205" t="s">
        <v>207</v>
      </c>
      <c r="J122" s="1537"/>
      <c r="K122" s="21" t="s">
        <v>647</v>
      </c>
      <c r="L122" s="205" t="s">
        <v>648</v>
      </c>
      <c r="M122" s="205" t="s">
        <v>207</v>
      </c>
      <c r="N122" s="1537"/>
      <c r="O122" s="21" t="s">
        <v>647</v>
      </c>
      <c r="P122" s="205" t="s">
        <v>648</v>
      </c>
      <c r="Q122" s="205" t="s">
        <v>207</v>
      </c>
    </row>
    <row r="123" spans="1:17">
      <c r="A123" s="59" t="s">
        <v>649</v>
      </c>
      <c r="B123" s="64">
        <v>0</v>
      </c>
      <c r="C123" s="63">
        <v>0</v>
      </c>
      <c r="D123" s="63">
        <v>0</v>
      </c>
      <c r="E123" s="63">
        <v>0</v>
      </c>
      <c r="F123" s="63">
        <v>0</v>
      </c>
      <c r="G123" s="63">
        <v>0</v>
      </c>
      <c r="H123" s="63">
        <v>0</v>
      </c>
      <c r="I123" s="63">
        <v>0</v>
      </c>
      <c r="J123" s="63">
        <v>0</v>
      </c>
      <c r="K123" s="63">
        <v>0</v>
      </c>
      <c r="L123" s="63">
        <v>0</v>
      </c>
      <c r="M123" s="63">
        <v>0</v>
      </c>
      <c r="N123" s="63">
        <v>0</v>
      </c>
      <c r="O123" s="63">
        <v>0</v>
      </c>
      <c r="P123" s="63">
        <v>0</v>
      </c>
      <c r="Q123" s="63">
        <v>0</v>
      </c>
    </row>
    <row r="124" spans="1:17">
      <c r="A124" s="59" t="s">
        <v>650</v>
      </c>
      <c r="B124" s="64">
        <v>0</v>
      </c>
      <c r="C124" s="63">
        <v>0</v>
      </c>
      <c r="D124" s="63">
        <v>0</v>
      </c>
      <c r="E124" s="63">
        <v>0</v>
      </c>
      <c r="F124" s="63">
        <v>0</v>
      </c>
      <c r="G124" s="63">
        <v>0</v>
      </c>
      <c r="H124" s="63">
        <v>0</v>
      </c>
      <c r="I124" s="63">
        <v>0</v>
      </c>
      <c r="J124" s="63">
        <v>0</v>
      </c>
      <c r="K124" s="63">
        <v>0</v>
      </c>
      <c r="L124" s="63">
        <v>0</v>
      </c>
      <c r="M124" s="63">
        <v>0</v>
      </c>
      <c r="N124" s="63">
        <v>0</v>
      </c>
      <c r="O124" s="63">
        <v>0</v>
      </c>
      <c r="P124" s="63">
        <v>0</v>
      </c>
      <c r="Q124" s="63">
        <v>0</v>
      </c>
    </row>
    <row r="125" spans="1:17">
      <c r="A125" s="59" t="s">
        <v>651</v>
      </c>
      <c r="B125" s="65">
        <v>0</v>
      </c>
      <c r="C125" s="63">
        <v>0</v>
      </c>
      <c r="D125" s="63">
        <v>0</v>
      </c>
      <c r="E125" s="63">
        <v>0</v>
      </c>
      <c r="F125" s="63">
        <v>0</v>
      </c>
      <c r="G125" s="63">
        <v>0</v>
      </c>
      <c r="H125" s="63">
        <v>0</v>
      </c>
      <c r="I125" s="63">
        <v>0</v>
      </c>
      <c r="J125" s="63">
        <v>0</v>
      </c>
      <c r="K125" s="63">
        <v>0</v>
      </c>
      <c r="L125" s="63">
        <v>0</v>
      </c>
      <c r="M125" s="63">
        <v>0</v>
      </c>
      <c r="N125" s="63">
        <v>0</v>
      </c>
      <c r="O125" s="63">
        <v>0</v>
      </c>
      <c r="P125" s="63">
        <v>0</v>
      </c>
      <c r="Q125" s="63">
        <v>0</v>
      </c>
    </row>
    <row r="126" spans="1:17">
      <c r="A126" s="59" t="s">
        <v>652</v>
      </c>
      <c r="B126" s="65">
        <v>0</v>
      </c>
      <c r="C126" s="63">
        <v>0</v>
      </c>
      <c r="D126" s="63">
        <v>0</v>
      </c>
      <c r="E126" s="63">
        <v>0</v>
      </c>
      <c r="F126" s="63">
        <v>0</v>
      </c>
      <c r="G126" s="63">
        <v>0</v>
      </c>
      <c r="H126" s="63">
        <v>0</v>
      </c>
      <c r="I126" s="63">
        <v>0</v>
      </c>
      <c r="J126" s="63">
        <v>0</v>
      </c>
      <c r="K126" s="63">
        <v>0</v>
      </c>
      <c r="L126" s="63">
        <v>0</v>
      </c>
      <c r="M126" s="63">
        <v>0</v>
      </c>
      <c r="N126" s="63">
        <v>0</v>
      </c>
      <c r="O126" s="63">
        <v>0</v>
      </c>
      <c r="P126" s="63">
        <v>0</v>
      </c>
      <c r="Q126" s="63">
        <v>0</v>
      </c>
    </row>
    <row r="127" spans="1:17">
      <c r="A127" s="59" t="s">
        <v>653</v>
      </c>
      <c r="B127" s="65">
        <v>0</v>
      </c>
      <c r="C127" s="63">
        <v>0</v>
      </c>
      <c r="D127" s="63">
        <v>0</v>
      </c>
      <c r="E127" s="63">
        <v>0</v>
      </c>
      <c r="F127" s="63">
        <v>0</v>
      </c>
      <c r="G127" s="63">
        <v>0</v>
      </c>
      <c r="H127" s="63">
        <v>0</v>
      </c>
      <c r="I127" s="63">
        <v>0</v>
      </c>
      <c r="J127" s="63">
        <v>0</v>
      </c>
      <c r="K127" s="63">
        <v>0</v>
      </c>
      <c r="L127" s="63">
        <v>0</v>
      </c>
      <c r="M127" s="63">
        <v>0</v>
      </c>
      <c r="N127" s="63">
        <v>0</v>
      </c>
      <c r="O127" s="63">
        <v>0</v>
      </c>
      <c r="P127" s="63">
        <v>0</v>
      </c>
      <c r="Q127" s="63">
        <v>0</v>
      </c>
    </row>
    <row r="128" spans="1:17">
      <c r="A128" s="59" t="s">
        <v>654</v>
      </c>
      <c r="B128" s="65">
        <v>0</v>
      </c>
      <c r="C128" s="63">
        <v>0</v>
      </c>
      <c r="D128" s="63">
        <v>0</v>
      </c>
      <c r="E128" s="63">
        <v>0</v>
      </c>
      <c r="F128" s="63">
        <v>0</v>
      </c>
      <c r="G128" s="63">
        <v>0</v>
      </c>
      <c r="H128" s="63">
        <v>0</v>
      </c>
      <c r="I128" s="63">
        <v>0</v>
      </c>
      <c r="J128" s="63">
        <v>0</v>
      </c>
      <c r="K128" s="63">
        <v>0</v>
      </c>
      <c r="L128" s="63">
        <v>0</v>
      </c>
      <c r="M128" s="63">
        <v>0</v>
      </c>
      <c r="N128" s="63">
        <v>0</v>
      </c>
      <c r="O128" s="63">
        <v>0</v>
      </c>
      <c r="P128" s="63">
        <v>0</v>
      </c>
      <c r="Q128" s="63">
        <v>0</v>
      </c>
    </row>
    <row r="129" spans="1:17">
      <c r="A129" s="59" t="s">
        <v>655</v>
      </c>
      <c r="B129" s="65">
        <v>0</v>
      </c>
      <c r="C129" s="63">
        <v>0</v>
      </c>
      <c r="D129" s="63">
        <v>0</v>
      </c>
      <c r="E129" s="63">
        <v>0</v>
      </c>
      <c r="F129" s="63">
        <v>0</v>
      </c>
      <c r="G129" s="63">
        <v>0</v>
      </c>
      <c r="H129" s="63">
        <v>0</v>
      </c>
      <c r="I129" s="63">
        <v>0</v>
      </c>
      <c r="J129" s="63">
        <v>0</v>
      </c>
      <c r="K129" s="63">
        <v>0</v>
      </c>
      <c r="L129" s="63">
        <v>0</v>
      </c>
      <c r="M129" s="63">
        <v>0</v>
      </c>
      <c r="N129" s="63">
        <v>0</v>
      </c>
      <c r="O129" s="63">
        <v>0</v>
      </c>
      <c r="P129" s="63">
        <v>0</v>
      </c>
      <c r="Q129" s="63">
        <v>0</v>
      </c>
    </row>
    <row r="130" spans="1:17">
      <c r="A130" s="59" t="s">
        <v>656</v>
      </c>
      <c r="B130" s="65">
        <v>0</v>
      </c>
      <c r="C130" s="63">
        <v>0</v>
      </c>
      <c r="D130" s="63">
        <v>0</v>
      </c>
      <c r="E130" s="63">
        <v>0</v>
      </c>
      <c r="F130" s="63">
        <v>0</v>
      </c>
      <c r="G130" s="63">
        <v>0</v>
      </c>
      <c r="H130" s="63">
        <v>0</v>
      </c>
      <c r="I130" s="63">
        <v>0</v>
      </c>
      <c r="J130" s="63">
        <v>0</v>
      </c>
      <c r="K130" s="63">
        <v>0</v>
      </c>
      <c r="L130" s="63">
        <v>0</v>
      </c>
      <c r="M130" s="63">
        <v>0</v>
      </c>
      <c r="N130" s="63">
        <v>0</v>
      </c>
      <c r="O130" s="63">
        <v>0</v>
      </c>
      <c r="P130" s="63">
        <v>0</v>
      </c>
      <c r="Q130" s="63">
        <v>0</v>
      </c>
    </row>
    <row r="131" spans="1:17">
      <c r="A131" s="59" t="s">
        <v>657</v>
      </c>
      <c r="B131" s="65">
        <v>0</v>
      </c>
      <c r="C131" s="63">
        <v>0</v>
      </c>
      <c r="D131" s="63">
        <v>0</v>
      </c>
      <c r="E131" s="63">
        <v>0</v>
      </c>
      <c r="F131" s="63">
        <v>0</v>
      </c>
      <c r="G131" s="63">
        <v>0</v>
      </c>
      <c r="H131" s="63">
        <v>0</v>
      </c>
      <c r="I131" s="63">
        <v>0</v>
      </c>
      <c r="J131" s="63">
        <v>0</v>
      </c>
      <c r="K131" s="63">
        <v>0</v>
      </c>
      <c r="L131" s="63">
        <v>0</v>
      </c>
      <c r="M131" s="63">
        <v>0</v>
      </c>
      <c r="N131" s="63">
        <v>0</v>
      </c>
      <c r="O131" s="63">
        <v>0</v>
      </c>
      <c r="P131" s="63">
        <v>0</v>
      </c>
      <c r="Q131" s="63">
        <v>0</v>
      </c>
    </row>
    <row r="132" spans="1:17">
      <c r="A132" s="59" t="s">
        <v>665</v>
      </c>
      <c r="B132" s="65">
        <v>0</v>
      </c>
      <c r="C132" s="63">
        <v>0</v>
      </c>
      <c r="D132" s="63">
        <v>0</v>
      </c>
      <c r="E132" s="63">
        <v>0</v>
      </c>
      <c r="F132" s="63">
        <v>0</v>
      </c>
      <c r="G132" s="63">
        <v>0</v>
      </c>
      <c r="H132" s="63">
        <v>0</v>
      </c>
      <c r="I132" s="63">
        <v>0</v>
      </c>
      <c r="J132" s="63">
        <v>0</v>
      </c>
      <c r="K132" s="63">
        <v>0</v>
      </c>
      <c r="L132" s="63">
        <v>0</v>
      </c>
      <c r="M132" s="63">
        <v>0</v>
      </c>
      <c r="N132" s="63">
        <v>0</v>
      </c>
      <c r="O132" s="63">
        <v>0</v>
      </c>
      <c r="P132" s="63">
        <v>0</v>
      </c>
      <c r="Q132" s="63">
        <v>0</v>
      </c>
    </row>
    <row r="133" spans="1:17">
      <c r="A133" s="59" t="s">
        <v>659</v>
      </c>
      <c r="B133" s="65">
        <v>0</v>
      </c>
      <c r="C133" s="63">
        <v>0</v>
      </c>
      <c r="D133" s="63">
        <v>0</v>
      </c>
      <c r="E133" s="63">
        <v>0</v>
      </c>
      <c r="F133" s="63">
        <v>0</v>
      </c>
      <c r="G133" s="63">
        <v>0</v>
      </c>
      <c r="H133" s="63">
        <v>0</v>
      </c>
      <c r="I133" s="63">
        <v>0</v>
      </c>
      <c r="J133" s="63">
        <v>0</v>
      </c>
      <c r="K133" s="63">
        <v>0</v>
      </c>
      <c r="L133" s="63">
        <v>0</v>
      </c>
      <c r="M133" s="63">
        <v>0</v>
      </c>
      <c r="N133" s="63">
        <v>0</v>
      </c>
      <c r="O133" s="63">
        <v>0</v>
      </c>
      <c r="P133" s="63">
        <v>0</v>
      </c>
      <c r="Q133" s="63">
        <v>0</v>
      </c>
    </row>
    <row r="134" spans="1:17" ht="13.8" thickBot="1">
      <c r="A134" s="12" t="s">
        <v>660</v>
      </c>
      <c r="B134" s="730">
        <v>0</v>
      </c>
      <c r="C134" s="730">
        <v>0</v>
      </c>
      <c r="D134" s="730">
        <v>0</v>
      </c>
      <c r="E134" s="730">
        <v>0</v>
      </c>
      <c r="F134" s="730">
        <v>0</v>
      </c>
      <c r="G134" s="730">
        <v>0</v>
      </c>
      <c r="H134" s="730">
        <v>0</v>
      </c>
      <c r="I134" s="730">
        <v>0</v>
      </c>
      <c r="J134" s="730">
        <v>0</v>
      </c>
      <c r="K134" s="730">
        <v>0</v>
      </c>
      <c r="L134" s="730">
        <v>0</v>
      </c>
      <c r="M134" s="730">
        <v>0</v>
      </c>
      <c r="N134" s="1024">
        <v>0</v>
      </c>
      <c r="O134" s="1025">
        <v>0</v>
      </c>
      <c r="P134" s="1025">
        <v>0</v>
      </c>
      <c r="Q134" s="1026">
        <v>0</v>
      </c>
    </row>
    <row r="135" spans="1:17">
      <c r="A135" s="10" t="s">
        <v>661</v>
      </c>
      <c r="B135" s="11">
        <f>SUM(B123:B134)</f>
        <v>0</v>
      </c>
      <c r="C135" s="11">
        <f t="shared" ref="C135:Q135" si="7">SUM(C123:C134)</f>
        <v>0</v>
      </c>
      <c r="D135" s="11">
        <f t="shared" si="7"/>
        <v>0</v>
      </c>
      <c r="E135" s="11">
        <f t="shared" si="7"/>
        <v>0</v>
      </c>
      <c r="F135" s="11">
        <f t="shared" si="7"/>
        <v>0</v>
      </c>
      <c r="G135" s="11">
        <f t="shared" si="7"/>
        <v>0</v>
      </c>
      <c r="H135" s="11">
        <f t="shared" si="7"/>
        <v>0</v>
      </c>
      <c r="I135" s="11">
        <f t="shared" si="7"/>
        <v>0</v>
      </c>
      <c r="J135" s="11">
        <f t="shared" si="7"/>
        <v>0</v>
      </c>
      <c r="K135" s="11">
        <f t="shared" si="7"/>
        <v>0</v>
      </c>
      <c r="L135" s="11">
        <f t="shared" si="7"/>
        <v>0</v>
      </c>
      <c r="M135" s="11">
        <f t="shared" si="7"/>
        <v>0</v>
      </c>
      <c r="N135" s="11">
        <f t="shared" si="7"/>
        <v>0</v>
      </c>
      <c r="O135" s="11">
        <f t="shared" si="7"/>
        <v>0</v>
      </c>
      <c r="P135" s="11">
        <f t="shared" si="7"/>
        <v>0</v>
      </c>
      <c r="Q135" s="13">
        <f t="shared" si="7"/>
        <v>0</v>
      </c>
    </row>
    <row r="136" spans="1:17">
      <c r="A136" s="9"/>
      <c r="B136" s="22"/>
      <c r="C136" s="22"/>
      <c r="D136" s="22"/>
      <c r="E136" s="22"/>
      <c r="F136" s="22"/>
      <c r="G136" s="22"/>
      <c r="H136" s="22"/>
      <c r="I136" s="22"/>
      <c r="J136" s="22"/>
      <c r="K136" s="22"/>
      <c r="L136" s="22"/>
      <c r="M136" s="22"/>
      <c r="N136" s="22"/>
      <c r="O136" s="22"/>
      <c r="P136" s="22"/>
      <c r="Q136" s="23"/>
    </row>
  </sheetData>
  <mergeCells count="98">
    <mergeCell ref="N119:Q119"/>
    <mergeCell ref="K102:M102"/>
    <mergeCell ref="J100:M100"/>
    <mergeCell ref="O121:Q121"/>
    <mergeCell ref="A120:A122"/>
    <mergeCell ref="B120:B122"/>
    <mergeCell ref="F120:F122"/>
    <mergeCell ref="J120:J122"/>
    <mergeCell ref="N120:N122"/>
    <mergeCell ref="C121:E121"/>
    <mergeCell ref="G121:I121"/>
    <mergeCell ref="K121:M121"/>
    <mergeCell ref="O102:Q102"/>
    <mergeCell ref="A118:I118"/>
    <mergeCell ref="B119:E119"/>
    <mergeCell ref="F119:I119"/>
    <mergeCell ref="J119:M119"/>
    <mergeCell ref="A1:Q1"/>
    <mergeCell ref="A6:A8"/>
    <mergeCell ref="J7:J8"/>
    <mergeCell ref="N7:N8"/>
    <mergeCell ref="G7:I7"/>
    <mergeCell ref="K7:M7"/>
    <mergeCell ref="C7:E7"/>
    <mergeCell ref="F7:F8"/>
    <mergeCell ref="B6:E6"/>
    <mergeCell ref="J6:M6"/>
    <mergeCell ref="F6:I6"/>
    <mergeCell ref="A2:Q2"/>
    <mergeCell ref="A3:Q3"/>
    <mergeCell ref="A5:I5"/>
    <mergeCell ref="O7:Q7"/>
    <mergeCell ref="N6:Q6"/>
    <mergeCell ref="B7:B8"/>
    <mergeCell ref="N50:Q50"/>
    <mergeCell ref="A24:O24"/>
    <mergeCell ref="A26:I26"/>
    <mergeCell ref="A46:O46"/>
    <mergeCell ref="A23:Q23"/>
    <mergeCell ref="N27:Q27"/>
    <mergeCell ref="B27:E27"/>
    <mergeCell ref="F27:I27"/>
    <mergeCell ref="J27:M27"/>
    <mergeCell ref="A49:I49"/>
    <mergeCell ref="B28:B30"/>
    <mergeCell ref="A45:Q45"/>
    <mergeCell ref="A50:A52"/>
    <mergeCell ref="B50:E50"/>
    <mergeCell ref="F50:I50"/>
    <mergeCell ref="J50:M50"/>
    <mergeCell ref="N51:N52"/>
    <mergeCell ref="B51:B52"/>
    <mergeCell ref="C51:E51"/>
    <mergeCell ref="O51:Q51"/>
    <mergeCell ref="F51:F52"/>
    <mergeCell ref="G51:I51"/>
    <mergeCell ref="J51:J52"/>
    <mergeCell ref="K51:M51"/>
    <mergeCell ref="C29:E29"/>
    <mergeCell ref="G29:I29"/>
    <mergeCell ref="K29:M29"/>
    <mergeCell ref="O29:Q29"/>
    <mergeCell ref="A28:A30"/>
    <mergeCell ref="F28:F30"/>
    <mergeCell ref="J28:J30"/>
    <mergeCell ref="N28:N30"/>
    <mergeCell ref="F100:I100"/>
    <mergeCell ref="J72:M72"/>
    <mergeCell ref="N100:Q100"/>
    <mergeCell ref="A71:I71"/>
    <mergeCell ref="A96:O96"/>
    <mergeCell ref="A95:Q95"/>
    <mergeCell ref="B72:E72"/>
    <mergeCell ref="F72:I72"/>
    <mergeCell ref="A93:Q93"/>
    <mergeCell ref="A99:I99"/>
    <mergeCell ref="B100:E100"/>
    <mergeCell ref="A101:A103"/>
    <mergeCell ref="B101:B103"/>
    <mergeCell ref="F101:F103"/>
    <mergeCell ref="J101:J103"/>
    <mergeCell ref="N101:N103"/>
    <mergeCell ref="C102:E102"/>
    <mergeCell ref="G102:I102"/>
    <mergeCell ref="A67:Q67"/>
    <mergeCell ref="A68:O68"/>
    <mergeCell ref="A69:Q69"/>
    <mergeCell ref="A91:Q92"/>
    <mergeCell ref="N72:Q72"/>
    <mergeCell ref="O74:Q74"/>
    <mergeCell ref="A73:A75"/>
    <mergeCell ref="B73:B75"/>
    <mergeCell ref="F73:F75"/>
    <mergeCell ref="J73:J75"/>
    <mergeCell ref="N73:N75"/>
    <mergeCell ref="C74:E74"/>
    <mergeCell ref="G74:I74"/>
    <mergeCell ref="K74:M74"/>
  </mergeCells>
  <printOptions headings="1"/>
  <pageMargins left="0.7" right="0.7" top="0.75" bottom="0.75" header="0.3" footer="0.3"/>
  <pageSetup scale="37"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S38"/>
  <sheetViews>
    <sheetView tabSelected="1" view="pageBreakPreview" zoomScale="90" zoomScaleNormal="90" zoomScaleSheetLayoutView="90" workbookViewId="0">
      <selection sqref="A1:M1"/>
    </sheetView>
  </sheetViews>
  <sheetFormatPr defaultColWidth="9.44140625" defaultRowHeight="13.2"/>
  <cols>
    <col min="1" max="1" width="56.44140625" customWidth="1"/>
    <col min="2" max="2" width="16.44140625" bestFit="1" customWidth="1"/>
    <col min="3" max="3" width="15.44140625" bestFit="1" customWidth="1"/>
    <col min="4" max="4" width="16" bestFit="1" customWidth="1"/>
    <col min="5" max="6" width="12.5546875" bestFit="1" customWidth="1"/>
    <col min="7" max="7" width="14" bestFit="1" customWidth="1"/>
    <col min="8" max="8" width="14.5546875" bestFit="1" customWidth="1"/>
    <col min="9" max="9" width="14" bestFit="1" customWidth="1"/>
    <col min="10" max="10" width="14.44140625" bestFit="1" customWidth="1"/>
    <col min="11" max="12" width="14.5546875" bestFit="1" customWidth="1"/>
    <col min="13" max="13" width="15.44140625" bestFit="1" customWidth="1"/>
    <col min="14" max="15" width="10.44140625" customWidth="1"/>
    <col min="16" max="16" width="11" customWidth="1"/>
    <col min="17" max="18" width="16.44140625" bestFit="1" customWidth="1"/>
    <col min="19" max="19" width="17" bestFit="1" customWidth="1"/>
  </cols>
  <sheetData>
    <row r="1" spans="1:19">
      <c r="A1" s="1554" t="s">
        <v>680</v>
      </c>
      <c r="B1" s="1554"/>
      <c r="C1" s="1554"/>
      <c r="D1" s="1554"/>
      <c r="E1" s="1554"/>
      <c r="F1" s="1554"/>
      <c r="G1" s="1554"/>
      <c r="H1" s="1554"/>
      <c r="I1" s="1554"/>
      <c r="J1" s="1554"/>
      <c r="K1" s="1554"/>
      <c r="L1" s="1554"/>
      <c r="M1" s="1554"/>
      <c r="N1" s="1554"/>
      <c r="O1" s="1554"/>
      <c r="P1" s="1554"/>
    </row>
    <row r="2" spans="1:19">
      <c r="A2" s="1554" t="s">
        <v>1</v>
      </c>
      <c r="B2" s="1413"/>
      <c r="C2" s="1413"/>
      <c r="D2" s="1413"/>
      <c r="E2" s="1413"/>
      <c r="F2" s="1413"/>
      <c r="G2" s="1413"/>
      <c r="H2" s="1413"/>
      <c r="I2" s="1413"/>
      <c r="J2" s="1413"/>
      <c r="K2" s="1413"/>
      <c r="L2" s="1413"/>
      <c r="M2" s="1413"/>
      <c r="N2" s="1413"/>
      <c r="O2" s="1413"/>
      <c r="P2" s="1413"/>
    </row>
    <row r="3" spans="1:19" ht="13.8" thickBot="1">
      <c r="A3" s="1555" t="s">
        <v>2</v>
      </c>
      <c r="B3" s="1415"/>
      <c r="C3" s="1415"/>
      <c r="D3" s="1415"/>
      <c r="E3" s="1415"/>
      <c r="F3" s="1415"/>
      <c r="G3" s="1415"/>
      <c r="H3" s="1415"/>
      <c r="I3" s="1415"/>
      <c r="J3" s="1415"/>
      <c r="K3" s="1415"/>
      <c r="L3" s="1415"/>
      <c r="M3" s="1415"/>
      <c r="N3" s="1415"/>
      <c r="O3" s="1415"/>
      <c r="P3" s="1415"/>
    </row>
    <row r="4" spans="1:19">
      <c r="A4" s="134"/>
      <c r="B4" s="1416" t="s">
        <v>681</v>
      </c>
      <c r="C4" s="1417"/>
      <c r="D4" s="1418"/>
      <c r="E4" s="1419" t="s">
        <v>682</v>
      </c>
      <c r="F4" s="1417"/>
      <c r="G4" s="1418"/>
      <c r="H4" s="1416" t="s">
        <v>683</v>
      </c>
      <c r="I4" s="1417"/>
      <c r="J4" s="1418"/>
      <c r="K4" s="1556" t="s">
        <v>684</v>
      </c>
      <c r="L4" s="1557"/>
      <c r="M4" s="1558"/>
      <c r="N4" s="1556" t="s">
        <v>685</v>
      </c>
      <c r="O4" s="1557"/>
      <c r="P4" s="1558"/>
    </row>
    <row r="5" spans="1:19">
      <c r="A5" s="8"/>
      <c r="B5" s="66" t="s">
        <v>8</v>
      </c>
      <c r="C5" s="205" t="s">
        <v>9</v>
      </c>
      <c r="D5" s="257" t="s">
        <v>10</v>
      </c>
      <c r="E5" s="66" t="s">
        <v>8</v>
      </c>
      <c r="F5" s="205" t="s">
        <v>9</v>
      </c>
      <c r="G5" s="257" t="s">
        <v>10</v>
      </c>
      <c r="H5" s="66" t="s">
        <v>8</v>
      </c>
      <c r="I5" s="205" t="s">
        <v>9</v>
      </c>
      <c r="J5" s="257" t="s">
        <v>10</v>
      </c>
      <c r="K5" s="66" t="s">
        <v>8</v>
      </c>
      <c r="L5" s="205" t="s">
        <v>9</v>
      </c>
      <c r="M5" s="257" t="s">
        <v>10</v>
      </c>
      <c r="N5" s="66" t="s">
        <v>8</v>
      </c>
      <c r="O5" s="205" t="s">
        <v>9</v>
      </c>
      <c r="P5" s="257" t="s">
        <v>10</v>
      </c>
    </row>
    <row r="6" spans="1:19">
      <c r="A6" s="67"/>
      <c r="B6" s="271"/>
      <c r="C6" s="52"/>
      <c r="D6" s="56"/>
      <c r="E6" s="271"/>
      <c r="F6" s="52"/>
      <c r="G6" s="56"/>
      <c r="H6" s="271"/>
      <c r="I6" s="52"/>
      <c r="J6" s="56"/>
      <c r="K6" s="286"/>
      <c r="L6" s="286"/>
      <c r="M6" s="286"/>
      <c r="N6" s="271"/>
      <c r="O6" s="52"/>
      <c r="P6" s="56"/>
    </row>
    <row r="7" spans="1:19">
      <c r="A7" s="47" t="s">
        <v>686</v>
      </c>
      <c r="B7" s="955">
        <v>689000</v>
      </c>
      <c r="C7" s="966">
        <v>611000</v>
      </c>
      <c r="D7" s="967">
        <v>1300000</v>
      </c>
      <c r="E7" s="968">
        <v>0</v>
      </c>
      <c r="F7" s="969">
        <v>0</v>
      </c>
      <c r="G7" s="970">
        <f>E7+F7</f>
        <v>0</v>
      </c>
      <c r="H7" s="971">
        <v>0</v>
      </c>
      <c r="I7" s="972">
        <v>0</v>
      </c>
      <c r="J7" s="973">
        <f>H7+I7</f>
        <v>0</v>
      </c>
      <c r="K7" s="971">
        <f>-298.25+H7</f>
        <v>-298.25</v>
      </c>
      <c r="L7" s="972">
        <f>-264.75+I7</f>
        <v>-264.75</v>
      </c>
      <c r="M7" s="973">
        <f>K7+L7</f>
        <v>-563</v>
      </c>
      <c r="N7" s="68">
        <f>K7/B7</f>
        <v>-4.3287373004354137E-4</v>
      </c>
      <c r="O7" s="69">
        <f t="shared" ref="O7:P7" si="0">L7/C7</f>
        <v>-4.3330605564648119E-4</v>
      </c>
      <c r="P7" s="70">
        <f t="shared" si="0"/>
        <v>-4.3307692307692307E-4</v>
      </c>
      <c r="Q7" s="140"/>
      <c r="R7" s="140"/>
      <c r="S7" s="140"/>
    </row>
    <row r="8" spans="1:19">
      <c r="A8" s="506" t="s">
        <v>687</v>
      </c>
      <c r="B8" s="968">
        <v>23273909.079999998</v>
      </c>
      <c r="C8" s="969">
        <v>20639126.919999998</v>
      </c>
      <c r="D8" s="967">
        <f>B8+C8</f>
        <v>43913036</v>
      </c>
      <c r="E8" s="968">
        <v>510479.98340000003</v>
      </c>
      <c r="F8" s="969">
        <v>452689.79659999994</v>
      </c>
      <c r="G8" s="967">
        <f>E8+F8</f>
        <v>963169.78</v>
      </c>
      <c r="H8" s="968">
        <v>3174312.5276000001</v>
      </c>
      <c r="I8" s="969">
        <v>2814956.3924000002</v>
      </c>
      <c r="J8" s="967">
        <f>H8+I8</f>
        <v>5989268.9199999999</v>
      </c>
      <c r="K8" s="968">
        <f>12638809.9504+H8</f>
        <v>15813122.478</v>
      </c>
      <c r="L8" s="969">
        <f>11208001.7296+I8</f>
        <v>14022958.122</v>
      </c>
      <c r="M8" s="967">
        <f>K8+L8</f>
        <v>29836080.600000001</v>
      </c>
      <c r="N8" s="68">
        <f>K8/B8</f>
        <v>0.67943560420577187</v>
      </c>
      <c r="O8" s="69">
        <f t="shared" ref="O8" si="1">L8/C8</f>
        <v>0.67943562614614716</v>
      </c>
      <c r="P8" s="70">
        <f>M8/D8</f>
        <v>0.67943561451774825</v>
      </c>
      <c r="Q8" s="1029"/>
      <c r="R8" s="140"/>
      <c r="S8" s="140"/>
    </row>
    <row r="9" spans="1:19" ht="13.8" thickBot="1">
      <c r="A9" s="210"/>
      <c r="B9" s="975"/>
      <c r="C9" s="976"/>
      <c r="D9" s="977"/>
      <c r="E9" s="975"/>
      <c r="F9" s="976"/>
      <c r="G9" s="977"/>
      <c r="H9" s="975"/>
      <c r="I9" s="976"/>
      <c r="J9" s="977"/>
      <c r="K9" s="975"/>
      <c r="L9" s="976"/>
      <c r="M9" s="977"/>
      <c r="N9" s="117"/>
      <c r="O9" s="118"/>
      <c r="P9" s="119"/>
      <c r="Q9" s="140"/>
      <c r="R9" s="140"/>
      <c r="S9" s="140"/>
    </row>
    <row r="10" spans="1:19" ht="13.8" thickBot="1">
      <c r="A10" s="255" t="s">
        <v>688</v>
      </c>
      <c r="B10" s="978">
        <f>SUM(B7:B9)</f>
        <v>23962909.079999998</v>
      </c>
      <c r="C10" s="979">
        <f t="shared" ref="C10:M10" si="2">SUM(C7:C9)</f>
        <v>21250126.919999998</v>
      </c>
      <c r="D10" s="980">
        <f t="shared" si="2"/>
        <v>45213036</v>
      </c>
      <c r="E10" s="978">
        <f>SUM(E7:E9)</f>
        <v>510479.98340000003</v>
      </c>
      <c r="F10" s="979">
        <f t="shared" si="2"/>
        <v>452689.79659999994</v>
      </c>
      <c r="G10" s="980">
        <f t="shared" si="2"/>
        <v>963169.78</v>
      </c>
      <c r="H10" s="978">
        <f>SUM(H7:H9)</f>
        <v>3174312.5276000001</v>
      </c>
      <c r="I10" s="979">
        <f t="shared" si="2"/>
        <v>2814956.3924000002</v>
      </c>
      <c r="J10" s="980">
        <f t="shared" si="2"/>
        <v>5989268.9199999999</v>
      </c>
      <c r="K10" s="978">
        <f>SUM(K7:K9)</f>
        <v>15812824.228</v>
      </c>
      <c r="L10" s="979">
        <f t="shared" si="2"/>
        <v>14022693.372</v>
      </c>
      <c r="M10" s="980">
        <f t="shared" si="2"/>
        <v>29835517.600000001</v>
      </c>
      <c r="N10" s="127">
        <f>K10/B10</f>
        <v>0.65988750260700824</v>
      </c>
      <c r="O10" s="128">
        <f t="shared" ref="O10" si="3">L10/C10</f>
        <v>0.65988751148597846</v>
      </c>
      <c r="P10" s="129">
        <f t="shared" ref="P10" si="4">M10/D10</f>
        <v>0.6598875067801242</v>
      </c>
      <c r="Q10" s="140"/>
      <c r="R10" s="140"/>
      <c r="S10" s="140"/>
    </row>
    <row r="11" spans="1:19" ht="13.8" thickBot="1">
      <c r="A11" s="690"/>
      <c r="B11" s="981"/>
      <c r="C11" s="982"/>
      <c r="D11" s="983"/>
      <c r="E11" s="981"/>
      <c r="F11" s="982"/>
      <c r="G11" s="983"/>
      <c r="H11" s="981"/>
      <c r="I11" s="982"/>
      <c r="J11" s="983"/>
      <c r="K11" s="984"/>
      <c r="L11" s="984"/>
      <c r="M11" s="984"/>
      <c r="N11" s="691"/>
      <c r="O11" s="692"/>
      <c r="P11" s="693"/>
      <c r="Q11" s="140"/>
      <c r="R11" s="140"/>
      <c r="S11" s="140"/>
    </row>
    <row r="12" spans="1:19" ht="18" customHeight="1">
      <c r="A12" s="686" t="s">
        <v>689</v>
      </c>
      <c r="B12" s="985"/>
      <c r="C12" s="986"/>
      <c r="D12" s="987"/>
      <c r="E12" s="988"/>
      <c r="F12" s="986"/>
      <c r="G12" s="987"/>
      <c r="H12" s="985"/>
      <c r="I12" s="986"/>
      <c r="J12" s="987"/>
      <c r="K12" s="989"/>
      <c r="L12" s="989"/>
      <c r="M12" s="989"/>
      <c r="N12" s="687"/>
      <c r="O12" s="688"/>
      <c r="P12" s="689"/>
      <c r="Q12" s="140"/>
      <c r="R12" s="140"/>
      <c r="S12" s="140"/>
    </row>
    <row r="13" spans="1:19" s="5" customFormat="1">
      <c r="A13" s="250" t="s">
        <v>690</v>
      </c>
      <c r="B13" s="990">
        <v>52125</v>
      </c>
      <c r="C13" s="991">
        <v>22875</v>
      </c>
      <c r="D13" s="992">
        <f t="shared" ref="D13:D17" si="5">B13+C13</f>
        <v>75000</v>
      </c>
      <c r="E13" s="993">
        <v>0</v>
      </c>
      <c r="F13" s="994">
        <v>0</v>
      </c>
      <c r="G13" s="995">
        <f t="shared" ref="G13:G17" si="6">E13+F13</f>
        <v>0</v>
      </c>
      <c r="H13" s="990">
        <v>0</v>
      </c>
      <c r="I13" s="996">
        <v>0</v>
      </c>
      <c r="J13" s="997">
        <f t="shared" ref="J13:J17" si="7">H13+I13</f>
        <v>0</v>
      </c>
      <c r="K13" s="990">
        <v>42169.493600000002</v>
      </c>
      <c r="L13" s="996">
        <v>32720.416399999998</v>
      </c>
      <c r="M13" s="997">
        <f>K13+L13</f>
        <v>74889.91</v>
      </c>
      <c r="N13" s="251">
        <f t="shared" ref="N13:N19" si="8">K13/B13</f>
        <v>0.8090070714628298</v>
      </c>
      <c r="O13" s="252">
        <f t="shared" ref="O13:O19" si="9">L13/C13</f>
        <v>1.4304007169398907</v>
      </c>
      <c r="P13" s="253">
        <f t="shared" ref="P13:P19" si="10">M13/D13</f>
        <v>0.99853213333333335</v>
      </c>
      <c r="Q13" s="1088"/>
      <c r="R13" s="1088"/>
      <c r="S13" s="1088"/>
    </row>
    <row r="14" spans="1:19">
      <c r="A14" s="226" t="s">
        <v>691</v>
      </c>
      <c r="B14" s="990">
        <v>39750</v>
      </c>
      <c r="C14" s="991">
        <v>35250</v>
      </c>
      <c r="D14" s="992">
        <f>B14+C14</f>
        <v>75000</v>
      </c>
      <c r="E14" s="993">
        <v>0</v>
      </c>
      <c r="F14" s="994">
        <v>0</v>
      </c>
      <c r="G14" s="995">
        <f t="shared" si="6"/>
        <v>0</v>
      </c>
      <c r="H14" s="990">
        <v>-11.241300000000001</v>
      </c>
      <c r="I14" s="996">
        <v>-9.9687000000000001</v>
      </c>
      <c r="J14" s="997">
        <f t="shared" si="7"/>
        <v>-21.21</v>
      </c>
      <c r="K14" s="990">
        <f>39742.9245+H14</f>
        <v>39731.683199999999</v>
      </c>
      <c r="L14" s="996">
        <f>35243.7255+I14</f>
        <v>35233.756800000003</v>
      </c>
      <c r="M14" s="997">
        <f>K14+L14</f>
        <v>74965.440000000002</v>
      </c>
      <c r="N14" s="68">
        <f t="shared" si="8"/>
        <v>0.99953919999999996</v>
      </c>
      <c r="O14" s="69">
        <f t="shared" si="9"/>
        <v>0.99953920000000007</v>
      </c>
      <c r="P14" s="70">
        <f t="shared" si="10"/>
        <v>0.99953920000000007</v>
      </c>
      <c r="Q14" s="140"/>
      <c r="R14" s="140"/>
      <c r="S14" s="140"/>
    </row>
    <row r="15" spans="1:19">
      <c r="A15" s="226" t="s">
        <v>692</v>
      </c>
      <c r="B15" s="990">
        <v>39750</v>
      </c>
      <c r="C15" s="991">
        <v>35250</v>
      </c>
      <c r="D15" s="992">
        <f t="shared" si="5"/>
        <v>75000</v>
      </c>
      <c r="E15" s="993">
        <v>0</v>
      </c>
      <c r="F15" s="994">
        <v>0</v>
      </c>
      <c r="G15" s="995">
        <f t="shared" si="6"/>
        <v>0</v>
      </c>
      <c r="H15" s="990">
        <v>0</v>
      </c>
      <c r="I15" s="996">
        <v>0</v>
      </c>
      <c r="J15" s="997">
        <f t="shared" si="7"/>
        <v>0</v>
      </c>
      <c r="K15" s="990">
        <v>0</v>
      </c>
      <c r="L15" s="996">
        <v>0</v>
      </c>
      <c r="M15" s="997">
        <f t="shared" ref="M15:M20" si="11">K15+L15</f>
        <v>0</v>
      </c>
      <c r="N15" s="68">
        <f t="shared" si="8"/>
        <v>0</v>
      </c>
      <c r="O15" s="69">
        <f t="shared" si="9"/>
        <v>0</v>
      </c>
      <c r="P15" s="70">
        <f t="shared" si="10"/>
        <v>0</v>
      </c>
      <c r="Q15" s="140"/>
      <c r="R15" s="140"/>
      <c r="S15" s="140"/>
    </row>
    <row r="16" spans="1:19">
      <c r="A16" s="234" t="s">
        <v>693</v>
      </c>
      <c r="B16" s="955">
        <v>11925</v>
      </c>
      <c r="C16" s="966">
        <v>10575</v>
      </c>
      <c r="D16" s="967">
        <f t="shared" si="5"/>
        <v>22500</v>
      </c>
      <c r="E16" s="998">
        <v>0</v>
      </c>
      <c r="F16" s="972">
        <v>0</v>
      </c>
      <c r="G16" s="974">
        <f t="shared" si="6"/>
        <v>0</v>
      </c>
      <c r="H16" s="999">
        <v>0</v>
      </c>
      <c r="I16" s="969">
        <v>0</v>
      </c>
      <c r="J16" s="1000">
        <f t="shared" si="7"/>
        <v>0</v>
      </c>
      <c r="K16" s="999">
        <v>11921.82</v>
      </c>
      <c r="L16" s="969">
        <v>10572.18</v>
      </c>
      <c r="M16" s="1000">
        <f>K16+L16</f>
        <v>22494</v>
      </c>
      <c r="N16" s="68">
        <f t="shared" si="8"/>
        <v>0.99973333333333336</v>
      </c>
      <c r="O16" s="69">
        <f t="shared" si="9"/>
        <v>0.99973333333333336</v>
      </c>
      <c r="P16" s="70">
        <f t="shared" si="10"/>
        <v>0.99973333333333336</v>
      </c>
      <c r="Q16" s="140"/>
      <c r="R16" s="140"/>
      <c r="S16" s="140"/>
    </row>
    <row r="17" spans="1:19">
      <c r="A17" s="235" t="s">
        <v>694</v>
      </c>
      <c r="B17" s="955">
        <v>238500</v>
      </c>
      <c r="C17" s="966">
        <v>211500</v>
      </c>
      <c r="D17" s="967">
        <f t="shared" si="5"/>
        <v>450000</v>
      </c>
      <c r="E17" s="998">
        <v>0</v>
      </c>
      <c r="F17" s="972">
        <v>0</v>
      </c>
      <c r="G17" s="974">
        <f t="shared" si="6"/>
        <v>0</v>
      </c>
      <c r="H17" s="999">
        <v>0</v>
      </c>
      <c r="I17" s="969">
        <v>0</v>
      </c>
      <c r="J17" s="1000">
        <f t="shared" si="7"/>
        <v>0</v>
      </c>
      <c r="K17" s="999">
        <v>0</v>
      </c>
      <c r="L17" s="969">
        <v>0</v>
      </c>
      <c r="M17" s="1000">
        <f t="shared" si="11"/>
        <v>0</v>
      </c>
      <c r="N17" s="68">
        <f t="shared" si="8"/>
        <v>0</v>
      </c>
      <c r="O17" s="69">
        <f t="shared" si="9"/>
        <v>0</v>
      </c>
      <c r="P17" s="70">
        <f t="shared" si="10"/>
        <v>0</v>
      </c>
      <c r="Q17" s="140"/>
      <c r="R17" s="140"/>
      <c r="S17" s="140"/>
    </row>
    <row r="18" spans="1:19">
      <c r="A18" s="235" t="s">
        <v>695</v>
      </c>
      <c r="B18" s="955">
        <v>79500</v>
      </c>
      <c r="C18" s="966">
        <v>70500</v>
      </c>
      <c r="D18" s="967">
        <f t="shared" ref="D18:D19" si="12">B18+C18</f>
        <v>150000</v>
      </c>
      <c r="E18" s="998">
        <v>0</v>
      </c>
      <c r="F18" s="972">
        <v>0</v>
      </c>
      <c r="G18" s="974">
        <f t="shared" ref="G18" si="13">E18+F18</f>
        <v>0</v>
      </c>
      <c r="H18" s="999">
        <v>-1662.6895</v>
      </c>
      <c r="I18" s="969">
        <v>-1474.4604999999999</v>
      </c>
      <c r="J18" s="1000">
        <f t="shared" ref="J18" si="14">H18+I18</f>
        <v>-3137.1499999999996</v>
      </c>
      <c r="K18" s="999">
        <f>71469.864+H18</f>
        <v>69807.174500000008</v>
      </c>
      <c r="L18" s="969">
        <f>63378.936+I18</f>
        <v>61904.4755</v>
      </c>
      <c r="M18" s="1000">
        <f>K18+L18</f>
        <v>131711.65000000002</v>
      </c>
      <c r="N18" s="68">
        <f t="shared" si="8"/>
        <v>0.87807766666666676</v>
      </c>
      <c r="O18" s="69">
        <f t="shared" si="9"/>
        <v>0.87807766666666665</v>
      </c>
      <c r="P18" s="70">
        <f t="shared" si="10"/>
        <v>0.87807766666666687</v>
      </c>
      <c r="Q18" s="140"/>
      <c r="R18" s="140"/>
      <c r="S18" s="140"/>
    </row>
    <row r="19" spans="1:19">
      <c r="A19" s="235" t="s">
        <v>696</v>
      </c>
      <c r="B19" s="955">
        <v>159000</v>
      </c>
      <c r="C19" s="966">
        <v>141000</v>
      </c>
      <c r="D19" s="973">
        <f t="shared" si="12"/>
        <v>300000</v>
      </c>
      <c r="E19" s="998">
        <v>0</v>
      </c>
      <c r="F19" s="972">
        <v>0</v>
      </c>
      <c r="G19" s="974">
        <f t="shared" ref="G19" si="15">E19+F19</f>
        <v>0</v>
      </c>
      <c r="H19" s="999">
        <v>0</v>
      </c>
      <c r="I19" s="969">
        <v>0</v>
      </c>
      <c r="J19" s="1000">
        <f t="shared" ref="J19" si="16">H19+I19</f>
        <v>0</v>
      </c>
      <c r="K19" s="999">
        <v>0</v>
      </c>
      <c r="L19" s="969">
        <v>0</v>
      </c>
      <c r="M19" s="1000">
        <f t="shared" si="11"/>
        <v>0</v>
      </c>
      <c r="N19" s="68">
        <f t="shared" si="8"/>
        <v>0</v>
      </c>
      <c r="O19" s="69">
        <f t="shared" si="9"/>
        <v>0</v>
      </c>
      <c r="P19" s="70">
        <f t="shared" si="10"/>
        <v>0</v>
      </c>
      <c r="Q19" s="140"/>
      <c r="R19" s="140"/>
      <c r="S19" s="140"/>
    </row>
    <row r="20" spans="1:19">
      <c r="A20" s="226" t="s">
        <v>697</v>
      </c>
      <c r="B20" s="968">
        <v>79500</v>
      </c>
      <c r="C20" s="969">
        <v>70500</v>
      </c>
      <c r="D20" s="1001">
        <f>B20+C20</f>
        <v>150000</v>
      </c>
      <c r="E20" s="998">
        <v>7476.2488999999996</v>
      </c>
      <c r="F20" s="972">
        <v>6629.8810999999996</v>
      </c>
      <c r="G20" s="974">
        <f>E20+F20</f>
        <v>14106.13</v>
      </c>
      <c r="H20" s="999">
        <v>22428.608899999999</v>
      </c>
      <c r="I20" s="969">
        <v>19889.521100000002</v>
      </c>
      <c r="J20" s="1000">
        <f>H20+I20</f>
        <v>42318.130000000005</v>
      </c>
      <c r="K20" s="999">
        <f>H20</f>
        <v>22428.608899999999</v>
      </c>
      <c r="L20" s="969">
        <f>I20</f>
        <v>19889.521100000002</v>
      </c>
      <c r="M20" s="1000">
        <f t="shared" si="11"/>
        <v>42318.130000000005</v>
      </c>
      <c r="N20" s="68">
        <f>K20/B20</f>
        <v>0.28212086666666664</v>
      </c>
      <c r="O20" s="69">
        <f>L20/C20</f>
        <v>0.28212086666666669</v>
      </c>
      <c r="P20" s="70">
        <f>M20/D20</f>
        <v>0.28212086666666669</v>
      </c>
      <c r="Q20" s="140"/>
      <c r="R20" s="140"/>
      <c r="S20" s="140"/>
    </row>
    <row r="21" spans="1:19" ht="13.8" thickBot="1">
      <c r="A21" s="24"/>
      <c r="B21" s="975"/>
      <c r="C21" s="976"/>
      <c r="D21" s="1002"/>
      <c r="E21" s="1003"/>
      <c r="F21" s="976"/>
      <c r="G21" s="1002"/>
      <c r="H21" s="1004"/>
      <c r="I21" s="1005"/>
      <c r="J21" s="1006"/>
      <c r="K21" s="1004"/>
      <c r="L21" s="1005"/>
      <c r="M21" s="1006"/>
      <c r="N21" s="117"/>
      <c r="O21" s="118"/>
      <c r="P21" s="119"/>
      <c r="Q21" s="140"/>
      <c r="R21" s="140"/>
      <c r="S21" s="140"/>
    </row>
    <row r="22" spans="1:19">
      <c r="A22" s="130" t="s">
        <v>698</v>
      </c>
      <c r="B22" s="1007">
        <f t="shared" ref="B22:J22" si="17">SUM(B13:B21)</f>
        <v>700050</v>
      </c>
      <c r="C22" s="1008">
        <f t="shared" si="17"/>
        <v>597450</v>
      </c>
      <c r="D22" s="1009">
        <f t="shared" si="17"/>
        <v>1297500</v>
      </c>
      <c r="E22" s="1007">
        <f t="shared" si="17"/>
        <v>7476.2488999999996</v>
      </c>
      <c r="F22" s="1008">
        <f>SUM(F13:F21)</f>
        <v>6629.8810999999996</v>
      </c>
      <c r="G22" s="1009">
        <f t="shared" si="17"/>
        <v>14106.13</v>
      </c>
      <c r="H22" s="1007">
        <f t="shared" si="17"/>
        <v>20754.678100000001</v>
      </c>
      <c r="I22" s="1008">
        <f t="shared" si="17"/>
        <v>18405.091900000003</v>
      </c>
      <c r="J22" s="1009">
        <f t="shared" si="17"/>
        <v>39159.770000000004</v>
      </c>
      <c r="K22" s="1010">
        <f>SUM(K13:K20)</f>
        <v>186058.78019999998</v>
      </c>
      <c r="L22" s="1010">
        <f>SUM(L13:L20)</f>
        <v>160320.34980000003</v>
      </c>
      <c r="M22" s="1010">
        <f>SUM(M13:M20)</f>
        <v>346379.13</v>
      </c>
      <c r="N22" s="120">
        <f>K22/B22</f>
        <v>0.26577927319477179</v>
      </c>
      <c r="O22" s="121">
        <f t="shared" ref="O22" si="18">L22/C22</f>
        <v>0.26834103238764756</v>
      </c>
      <c r="P22" s="122">
        <f t="shared" ref="P22" si="19">M22/D22</f>
        <v>0.26695886705202315</v>
      </c>
      <c r="Q22" s="140"/>
      <c r="R22" s="140"/>
      <c r="S22" s="140"/>
    </row>
    <row r="23" spans="1:19">
      <c r="A23" s="9"/>
    </row>
    <row r="24" spans="1:19" ht="16.5" customHeight="1">
      <c r="A24" s="1553" t="s">
        <v>677</v>
      </c>
      <c r="B24" s="1553"/>
      <c r="C24" s="1553"/>
      <c r="D24" s="1553"/>
      <c r="E24" s="1553"/>
      <c r="F24" s="1553"/>
      <c r="G24" s="1553"/>
      <c r="H24" s="1553"/>
      <c r="I24" s="1553"/>
      <c r="J24" s="1553"/>
      <c r="K24" s="1553"/>
      <c r="L24" s="1553"/>
      <c r="M24" s="1553"/>
      <c r="N24" s="1553"/>
      <c r="O24" s="1553"/>
      <c r="P24" s="1553"/>
    </row>
    <row r="25" spans="1:19" s="177" customFormat="1" ht="34.5" customHeight="1">
      <c r="A25" s="1553" t="s">
        <v>699</v>
      </c>
      <c r="B25" s="1553"/>
      <c r="C25" s="1553"/>
      <c r="D25" s="1553"/>
      <c r="E25" s="1553"/>
      <c r="F25" s="1553"/>
      <c r="G25" s="1553"/>
      <c r="H25" s="1553"/>
      <c r="I25" s="1553"/>
      <c r="J25" s="1553"/>
      <c r="K25" s="1553"/>
      <c r="L25" s="1553"/>
      <c r="M25" s="1553"/>
      <c r="N25" s="1553"/>
      <c r="O25" s="1553"/>
      <c r="P25" s="1553"/>
    </row>
    <row r="26" spans="1:19">
      <c r="A26" s="1410" t="s">
        <v>700</v>
      </c>
      <c r="B26" s="1410"/>
      <c r="C26" s="1410"/>
      <c r="D26" s="1410"/>
      <c r="E26" s="1410"/>
      <c r="F26" s="1410"/>
      <c r="G26" s="1410"/>
      <c r="H26" s="1410"/>
      <c r="I26" s="1410"/>
      <c r="J26" s="1410"/>
      <c r="K26" s="1410"/>
      <c r="L26" s="1410"/>
      <c r="M26" s="1410"/>
      <c r="N26" s="1410"/>
      <c r="O26" s="1410"/>
      <c r="P26" s="1410"/>
    </row>
    <row r="27" spans="1:19">
      <c r="A27" s="1410" t="s">
        <v>701</v>
      </c>
      <c r="B27" s="1410"/>
      <c r="C27" s="1410"/>
      <c r="D27" s="1410"/>
      <c r="E27" s="1410"/>
      <c r="F27" s="1410"/>
      <c r="G27" s="1410"/>
      <c r="H27" s="1410"/>
      <c r="I27" s="1410"/>
      <c r="J27" s="1410"/>
      <c r="K27" s="1410"/>
      <c r="L27" s="1410"/>
      <c r="M27" s="1410"/>
      <c r="N27" s="180"/>
      <c r="O27" s="180"/>
      <c r="P27" s="180"/>
    </row>
    <row r="28" spans="1:19" ht="15.75" customHeight="1">
      <c r="A28" s="1552" t="s">
        <v>702</v>
      </c>
      <c r="B28" s="1552"/>
      <c r="C28" s="1552"/>
      <c r="D28" s="1552"/>
      <c r="E28" s="1552"/>
      <c r="F28" s="1552"/>
      <c r="G28" s="1552"/>
      <c r="H28" s="1552"/>
      <c r="I28" s="1552"/>
      <c r="J28" s="1552"/>
      <c r="K28" s="1552"/>
      <c r="L28" s="1552"/>
      <c r="M28" s="1552"/>
    </row>
    <row r="29" spans="1:19" ht="27" customHeight="1">
      <c r="A29" s="1552" t="s">
        <v>703</v>
      </c>
      <c r="B29" s="1552"/>
      <c r="C29" s="1552"/>
      <c r="D29" s="1552"/>
      <c r="E29" s="1552"/>
      <c r="F29" s="1552"/>
      <c r="G29" s="1552"/>
      <c r="H29" s="1552"/>
      <c r="I29" s="1552"/>
      <c r="J29" s="1552"/>
      <c r="K29" s="1552"/>
      <c r="L29" s="1552"/>
      <c r="M29" s="1552"/>
    </row>
    <row r="30" spans="1:19" ht="15.75" customHeight="1">
      <c r="A30" s="1552" t="s">
        <v>704</v>
      </c>
      <c r="B30" s="1552"/>
      <c r="C30" s="1552"/>
      <c r="D30" s="1552"/>
      <c r="E30" s="1552"/>
      <c r="F30" s="1552"/>
      <c r="G30" s="1552"/>
      <c r="H30" s="1552"/>
      <c r="I30" s="1552"/>
      <c r="J30" s="1552"/>
      <c r="K30" s="1552"/>
      <c r="L30" s="1552"/>
      <c r="M30" s="1552"/>
    </row>
    <row r="31" spans="1:19" ht="15" customHeight="1">
      <c r="A31" s="1552" t="s">
        <v>705</v>
      </c>
      <c r="B31" s="1552"/>
      <c r="C31" s="1552"/>
      <c r="D31" s="1552"/>
      <c r="E31" s="1552"/>
      <c r="F31" s="1552"/>
      <c r="G31" s="1552"/>
      <c r="H31" s="1552"/>
      <c r="I31" s="1552"/>
      <c r="J31" s="1552"/>
      <c r="K31" s="1552"/>
      <c r="L31" s="1552"/>
      <c r="M31" s="1552"/>
    </row>
    <row r="32" spans="1:19" ht="16.5" customHeight="1">
      <c r="A32" s="1559" t="s">
        <v>706</v>
      </c>
      <c r="B32" s="1559"/>
      <c r="C32" s="1559"/>
      <c r="D32" s="1559"/>
      <c r="E32" s="1559"/>
      <c r="F32" s="1559"/>
      <c r="G32" s="1559"/>
      <c r="H32" s="1559"/>
      <c r="I32" s="1559"/>
      <c r="J32" s="1559"/>
      <c r="K32" s="1559"/>
      <c r="L32" s="1559"/>
      <c r="M32" s="1559"/>
    </row>
    <row r="33" spans="1:16">
      <c r="A33" s="1439" t="s">
        <v>707</v>
      </c>
      <c r="B33" s="1439"/>
      <c r="C33" s="1439"/>
      <c r="D33" s="1439"/>
      <c r="E33" s="1439"/>
      <c r="F33" s="1439"/>
      <c r="G33" s="1439"/>
      <c r="H33" s="1439"/>
      <c r="I33" s="1439"/>
      <c r="J33" s="1439"/>
      <c r="K33" s="1439"/>
      <c r="L33" s="1439"/>
      <c r="M33" s="1439"/>
      <c r="N33" s="1439"/>
      <c r="O33" s="1439"/>
      <c r="P33" s="1439"/>
    </row>
    <row r="34" spans="1:16" ht="30" customHeight="1">
      <c r="A34" s="656"/>
      <c r="B34" s="656"/>
      <c r="C34" s="656"/>
      <c r="D34" s="656"/>
      <c r="E34" s="656"/>
      <c r="F34" s="656"/>
      <c r="G34" s="656"/>
      <c r="H34" s="656"/>
      <c r="I34" s="656"/>
      <c r="J34" s="656"/>
      <c r="K34" s="656"/>
      <c r="L34" s="656"/>
      <c r="M34" s="656"/>
    </row>
    <row r="36" spans="1:16">
      <c r="B36" s="180"/>
      <c r="C36" s="180"/>
    </row>
    <row r="37" spans="1:16">
      <c r="B37" s="180"/>
      <c r="C37" s="180"/>
    </row>
    <row r="38" spans="1:16">
      <c r="B38" s="180"/>
      <c r="C38" s="180"/>
    </row>
  </sheetData>
  <mergeCells count="18">
    <mergeCell ref="A29:M29"/>
    <mergeCell ref="A30:M30"/>
    <mergeCell ref="A31:M31"/>
    <mergeCell ref="A32:M32"/>
    <mergeCell ref="A33:P33"/>
    <mergeCell ref="A1:P1"/>
    <mergeCell ref="A3:P3"/>
    <mergeCell ref="A2:P2"/>
    <mergeCell ref="B4:D4"/>
    <mergeCell ref="E4:G4"/>
    <mergeCell ref="H4:J4"/>
    <mergeCell ref="N4:P4"/>
    <mergeCell ref="K4:M4"/>
    <mergeCell ref="A27:M27"/>
    <mergeCell ref="A28:M28"/>
    <mergeCell ref="A24:P24"/>
    <mergeCell ref="A25:P25"/>
    <mergeCell ref="A26:P26"/>
  </mergeCells>
  <printOptions headings="1"/>
  <pageMargins left="0.7" right="0.7" top="0.75" bottom="0.75" header="0.3" footer="0.3"/>
  <pageSetup scale="32"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193CF-341B-4D6A-A645-B3B49AD6F505}">
  <sheetPr>
    <pageSetUpPr fitToPage="1"/>
  </sheetPr>
  <dimension ref="A1:R314"/>
  <sheetViews>
    <sheetView tabSelected="1" view="pageBreakPreview" zoomScaleNormal="80" zoomScaleSheetLayoutView="100" workbookViewId="0">
      <selection sqref="A1:M1"/>
    </sheetView>
  </sheetViews>
  <sheetFormatPr defaultRowHeight="13.2"/>
  <cols>
    <col min="1" max="1" width="45.5546875" customWidth="1"/>
    <col min="2" max="2" width="15.5546875" customWidth="1"/>
    <col min="3" max="3" width="20.5546875" customWidth="1"/>
    <col min="4" max="5" width="14.5546875" customWidth="1"/>
    <col min="6" max="6" width="19.5546875" customWidth="1"/>
    <col min="7" max="10" width="18.44140625" customWidth="1"/>
    <col min="11" max="11" width="20.44140625" customWidth="1"/>
    <col min="12" max="12" width="24.44140625" customWidth="1"/>
    <col min="13" max="13" width="13.44140625" customWidth="1"/>
    <col min="14" max="14" width="23" customWidth="1"/>
    <col min="15" max="15" width="15.5546875" customWidth="1"/>
    <col min="16" max="16" width="12.5546875" customWidth="1"/>
    <col min="17" max="17" width="14.44140625" customWidth="1"/>
    <col min="18" max="18" width="10.5546875" customWidth="1"/>
    <col min="19" max="20" width="14.5546875" customWidth="1"/>
    <col min="21" max="21" width="15.44140625" customWidth="1"/>
    <col min="22" max="22" width="14.5546875" customWidth="1"/>
    <col min="23" max="23" width="16.44140625" customWidth="1"/>
    <col min="24" max="25" width="14.44140625" customWidth="1"/>
    <col min="27" max="27" width="13.5546875" customWidth="1"/>
    <col min="28" max="28" width="14.44140625" customWidth="1"/>
    <col min="29" max="29" width="12.44140625" customWidth="1"/>
    <col min="30" max="30" width="11.5546875" customWidth="1"/>
    <col min="31" max="31" width="13.5546875" customWidth="1"/>
    <col min="32" max="32" width="12.5546875" customWidth="1"/>
    <col min="33" max="33" width="11.5546875" customWidth="1"/>
    <col min="35" max="35" width="12.44140625" customWidth="1"/>
    <col min="36" max="36" width="13" customWidth="1"/>
    <col min="37" max="37" width="12.44140625" customWidth="1"/>
    <col min="38" max="38" width="16.44140625" customWidth="1"/>
    <col min="39" max="40" width="12.44140625" customWidth="1"/>
    <col min="41" max="41" width="13" customWidth="1"/>
    <col min="42" max="42" width="11.5546875" customWidth="1"/>
    <col min="43" max="43" width="13.5546875" customWidth="1"/>
    <col min="44" max="45" width="12.44140625" customWidth="1"/>
    <col min="46" max="46" width="14.5546875" customWidth="1"/>
    <col min="47" max="47" width="12.44140625" customWidth="1"/>
    <col min="48" max="48" width="15.44140625" customWidth="1"/>
    <col min="49" max="49" width="12.5546875" customWidth="1"/>
    <col min="50" max="50" width="9.5546875" customWidth="1"/>
    <col min="51" max="51" width="12.44140625" customWidth="1"/>
    <col min="52" max="53" width="12.5546875" customWidth="1"/>
    <col min="54" max="54" width="13.5546875" customWidth="1"/>
    <col min="55" max="55" width="13" customWidth="1"/>
    <col min="56" max="56" width="15.44140625" customWidth="1"/>
    <col min="57" max="57" width="12.5546875" customWidth="1"/>
    <col min="58" max="58" width="10" customWidth="1"/>
  </cols>
  <sheetData>
    <row r="1" spans="1:18" ht="18" customHeight="1">
      <c r="A1" s="1561" t="s">
        <v>708</v>
      </c>
      <c r="B1" s="1561"/>
      <c r="C1" s="1561"/>
      <c r="D1" s="1561"/>
      <c r="E1" s="1561"/>
      <c r="F1" s="1561"/>
      <c r="G1" s="1561"/>
      <c r="H1" s="1561"/>
      <c r="I1" s="1561"/>
      <c r="J1" s="1561"/>
      <c r="K1" s="1561"/>
      <c r="L1" s="1561"/>
      <c r="M1" s="1406"/>
    </row>
    <row r="2" spans="1:18" ht="15.6">
      <c r="A2" s="1562" t="s">
        <v>1</v>
      </c>
      <c r="B2" s="1562"/>
      <c r="C2" s="1562"/>
      <c r="D2" s="1562"/>
      <c r="E2" s="1562"/>
      <c r="F2" s="1562"/>
      <c r="G2" s="1562"/>
      <c r="H2" s="1562"/>
      <c r="I2" s="1562"/>
      <c r="J2" s="1562"/>
      <c r="K2" s="1562"/>
      <c r="L2" s="1562"/>
    </row>
    <row r="3" spans="1:18" ht="16.2" thickBot="1">
      <c r="A3" s="1563" t="s">
        <v>2</v>
      </c>
      <c r="B3" s="1562"/>
      <c r="C3" s="1562"/>
      <c r="D3" s="1562"/>
      <c r="E3" s="1562"/>
      <c r="F3" s="1562"/>
      <c r="G3" s="1562"/>
      <c r="H3" s="1562"/>
      <c r="I3" s="1562"/>
      <c r="J3" s="1562"/>
      <c r="K3" s="1562"/>
      <c r="L3" s="1562"/>
    </row>
    <row r="4" spans="1:18" ht="13.8" thickBot="1">
      <c r="A4" s="378" t="s">
        <v>709</v>
      </c>
    </row>
    <row r="5" spans="1:18" s="481" customFormat="1" ht="102.75" customHeight="1" thickBot="1">
      <c r="A5" s="1159" t="s">
        <v>710</v>
      </c>
      <c r="B5" s="1160" t="s">
        <v>711</v>
      </c>
      <c r="C5" s="1160" t="s">
        <v>712</v>
      </c>
      <c r="D5" s="1160" t="s">
        <v>713</v>
      </c>
      <c r="E5" s="1387" t="s">
        <v>714</v>
      </c>
      <c r="F5" s="1160" t="s">
        <v>715</v>
      </c>
      <c r="G5" s="1160" t="s">
        <v>716</v>
      </c>
      <c r="H5" s="1160" t="s">
        <v>717</v>
      </c>
      <c r="I5" s="1160" t="s">
        <v>718</v>
      </c>
      <c r="J5" s="1160" t="s">
        <v>719</v>
      </c>
      <c r="K5" s="1160" t="s">
        <v>720</v>
      </c>
      <c r="L5" s="1160" t="s">
        <v>721</v>
      </c>
      <c r="M5" s="480"/>
      <c r="N5" s="480"/>
      <c r="O5" s="480"/>
      <c r="P5" s="480"/>
      <c r="Q5" s="480"/>
      <c r="R5" s="480"/>
    </row>
    <row r="6" spans="1:18">
      <c r="A6" s="638"/>
      <c r="B6" s="1161" t="s">
        <v>413</v>
      </c>
      <c r="C6" s="1162" t="s">
        <v>413</v>
      </c>
      <c r="D6" s="1381" t="s">
        <v>413</v>
      </c>
      <c r="E6" s="1161" t="s">
        <v>413</v>
      </c>
      <c r="F6" s="1163" t="s">
        <v>413</v>
      </c>
      <c r="G6" s="1163" t="s">
        <v>413</v>
      </c>
      <c r="H6" s="1163" t="s">
        <v>413</v>
      </c>
      <c r="I6" s="1163" t="s">
        <v>413</v>
      </c>
      <c r="J6" s="1163" t="s">
        <v>413</v>
      </c>
      <c r="K6" s="1163" t="s">
        <v>413</v>
      </c>
      <c r="L6" s="1163" t="s">
        <v>413</v>
      </c>
    </row>
    <row r="7" spans="1:18">
      <c r="A7" s="519" t="s">
        <v>722</v>
      </c>
      <c r="B7" s="288" t="s">
        <v>413</v>
      </c>
      <c r="C7" s="559" t="s">
        <v>413</v>
      </c>
      <c r="D7" s="1382"/>
      <c r="E7" s="288" t="s">
        <v>413</v>
      </c>
      <c r="F7" s="1164"/>
      <c r="G7" s="520" t="s">
        <v>413</v>
      </c>
      <c r="H7" s="520" t="s">
        <v>413</v>
      </c>
      <c r="I7" s="520" t="s">
        <v>413</v>
      </c>
      <c r="J7" s="520" t="s">
        <v>413</v>
      </c>
      <c r="K7" s="520" t="s">
        <v>413</v>
      </c>
      <c r="L7" s="520" t="s">
        <v>413</v>
      </c>
    </row>
    <row r="8" spans="1:18">
      <c r="A8" s="519" t="s">
        <v>723</v>
      </c>
      <c r="B8" s="544">
        <v>1226024</v>
      </c>
      <c r="C8" s="1165">
        <v>22014</v>
      </c>
      <c r="D8" s="1382">
        <f>C8/B8</f>
        <v>1.7955602826698336E-2</v>
      </c>
      <c r="E8" s="703">
        <v>52008</v>
      </c>
      <c r="F8" s="1164">
        <f>C8/E8</f>
        <v>0.42328103368712505</v>
      </c>
      <c r="G8" s="1167">
        <v>591.71459461441009</v>
      </c>
      <c r="H8" s="1167">
        <v>592.35327382970479</v>
      </c>
      <c r="I8" s="1167">
        <v>0.22824942613865074</v>
      </c>
      <c r="J8" s="1167">
        <v>24.897883280876968</v>
      </c>
      <c r="K8" s="1167">
        <v>25.57733191990344</v>
      </c>
      <c r="L8" s="1168">
        <v>1677.4886407146571</v>
      </c>
    </row>
    <row r="9" spans="1:18">
      <c r="A9" s="519" t="s">
        <v>724</v>
      </c>
      <c r="B9" s="544">
        <v>113659</v>
      </c>
      <c r="C9" s="1165">
        <v>2705</v>
      </c>
      <c r="D9" s="1382">
        <f>C9/B9</f>
        <v>2.3799259187569834E-2</v>
      </c>
      <c r="E9" s="703">
        <v>4696</v>
      </c>
      <c r="F9" s="1164">
        <f>C9/E9</f>
        <v>0.57602214650766614</v>
      </c>
      <c r="G9" s="1167">
        <v>457.22629685766594</v>
      </c>
      <c r="H9" s="1167">
        <v>457.29284695008744</v>
      </c>
      <c r="I9" s="1167">
        <v>0.15425523548983758</v>
      </c>
      <c r="J9" s="1167">
        <v>16.865130388169508</v>
      </c>
      <c r="K9" s="1167">
        <v>17.290868022180579</v>
      </c>
      <c r="L9" s="1168">
        <v>1416.4966217178871</v>
      </c>
    </row>
    <row r="10" spans="1:18">
      <c r="A10" s="519" t="s">
        <v>725</v>
      </c>
      <c r="B10" s="544">
        <v>518425</v>
      </c>
      <c r="C10" s="1165"/>
      <c r="D10" s="1382"/>
      <c r="E10" s="703">
        <v>13369</v>
      </c>
      <c r="F10" s="1164"/>
      <c r="G10" s="1167"/>
      <c r="H10" s="1167"/>
      <c r="I10" s="1167"/>
      <c r="J10" s="1167"/>
      <c r="K10" s="1167"/>
      <c r="L10" s="1168"/>
    </row>
    <row r="11" spans="1:18">
      <c r="A11" s="519" t="s">
        <v>726</v>
      </c>
      <c r="B11" s="521" t="s">
        <v>413</v>
      </c>
      <c r="C11" s="1165"/>
      <c r="D11" s="1382"/>
      <c r="E11" s="703"/>
      <c r="F11" s="1164"/>
      <c r="G11" s="1167" t="s">
        <v>413</v>
      </c>
      <c r="H11" s="1167" t="s">
        <v>413</v>
      </c>
      <c r="I11" s="1167" t="s">
        <v>413</v>
      </c>
      <c r="J11" s="1167" t="s">
        <v>413</v>
      </c>
      <c r="K11" s="1167" t="s">
        <v>413</v>
      </c>
      <c r="L11" s="1168" t="s">
        <v>413</v>
      </c>
    </row>
    <row r="12" spans="1:18">
      <c r="A12" s="519" t="s">
        <v>727</v>
      </c>
      <c r="B12" s="544">
        <v>763963</v>
      </c>
      <c r="C12" s="1165">
        <v>16921</v>
      </c>
      <c r="D12" s="1382">
        <f>C12/B12</f>
        <v>2.2148978419111922E-2</v>
      </c>
      <c r="E12" s="703">
        <v>36831</v>
      </c>
      <c r="F12" s="1164">
        <f>C12/E12</f>
        <v>0.45942276886318589</v>
      </c>
      <c r="G12" s="1167">
        <v>608.64134425374937</v>
      </c>
      <c r="H12" s="1167">
        <v>609.46994781906437</v>
      </c>
      <c r="I12" s="1167">
        <v>0.24182695631888501</v>
      </c>
      <c r="J12" s="1167">
        <v>25.394032303178733</v>
      </c>
      <c r="K12" s="1167">
        <v>26.256964556765254</v>
      </c>
      <c r="L12" s="1168">
        <v>1798.6114443188319</v>
      </c>
      <c r="M12" s="6"/>
    </row>
    <row r="13" spans="1:18">
      <c r="A13" s="519" t="s">
        <v>728</v>
      </c>
      <c r="B13" s="544">
        <v>1094146</v>
      </c>
      <c r="C13" s="1165">
        <v>7798</v>
      </c>
      <c r="D13" s="1382">
        <f>C13/B13</f>
        <v>7.1270196116423219E-3</v>
      </c>
      <c r="E13" s="703">
        <v>34106</v>
      </c>
      <c r="F13" s="1164">
        <f>C13/E13</f>
        <v>0.22864012197267344</v>
      </c>
      <c r="G13" s="1167">
        <v>507.17323179487522</v>
      </c>
      <c r="H13" s="1167">
        <v>507.19977025641367</v>
      </c>
      <c r="I13" s="1167">
        <v>0.17266032794873262</v>
      </c>
      <c r="J13" s="1167">
        <v>20.986687715385237</v>
      </c>
      <c r="K13" s="1167">
        <v>21.178331750257104</v>
      </c>
      <c r="L13" s="1168">
        <v>1320.6825949636896</v>
      </c>
    </row>
    <row r="14" spans="1:18">
      <c r="A14" s="519" t="s">
        <v>729</v>
      </c>
      <c r="B14" s="521"/>
      <c r="C14" s="1165"/>
      <c r="D14" s="1382"/>
      <c r="E14" s="703"/>
      <c r="F14" s="1164"/>
      <c r="G14" s="1167"/>
      <c r="H14" s="1167"/>
      <c r="I14" s="1167"/>
      <c r="J14" s="1167"/>
      <c r="K14" s="1167"/>
      <c r="L14" s="1168"/>
    </row>
    <row r="15" spans="1:18">
      <c r="A15" s="519" t="s">
        <v>730</v>
      </c>
      <c r="B15" s="544">
        <v>1263883</v>
      </c>
      <c r="C15" s="1165">
        <v>8013</v>
      </c>
      <c r="D15" s="1382">
        <f t="shared" ref="D15:D20" si="0">C15/B15</f>
        <v>6.3399855841086558E-3</v>
      </c>
      <c r="E15" s="703">
        <v>9142</v>
      </c>
      <c r="F15" s="1164">
        <f t="shared" ref="F15:F20" si="1">C15/E15</f>
        <v>0.8765040472544301</v>
      </c>
      <c r="G15" s="1167">
        <v>529.591182203926</v>
      </c>
      <c r="H15" s="1167">
        <v>529.78479907650797</v>
      </c>
      <c r="I15" s="1167">
        <v>0.21080506414579139</v>
      </c>
      <c r="J15" s="1167">
        <v>24.416646055162072</v>
      </c>
      <c r="K15" s="1167">
        <v>24.692838984152544</v>
      </c>
      <c r="L15" s="1168">
        <v>1416.8828984223931</v>
      </c>
    </row>
    <row r="16" spans="1:18">
      <c r="A16" s="519" t="s">
        <v>731</v>
      </c>
      <c r="B16" s="544">
        <v>594227</v>
      </c>
      <c r="C16" s="1165">
        <v>16706</v>
      </c>
      <c r="D16" s="1382">
        <f t="shared" si="0"/>
        <v>2.8113835285168799E-2</v>
      </c>
      <c r="E16" s="703">
        <v>18489</v>
      </c>
      <c r="F16" s="1164">
        <f t="shared" si="1"/>
        <v>0.90356428146465462</v>
      </c>
      <c r="G16" s="1167">
        <v>599.98384281111794</v>
      </c>
      <c r="H16" s="1167">
        <v>600.74362498518713</v>
      </c>
      <c r="I16" s="1167">
        <v>0.22473123704049711</v>
      </c>
      <c r="J16" s="1167">
        <v>23.83849398947234</v>
      </c>
      <c r="K16" s="1167">
        <v>24.670567785713601</v>
      </c>
      <c r="L16" s="1168">
        <v>1760.9312853981903</v>
      </c>
      <c r="N16" s="92"/>
    </row>
    <row r="17" spans="1:13">
      <c r="A17" s="519" t="s">
        <v>732</v>
      </c>
      <c r="B17" s="544">
        <v>860101</v>
      </c>
      <c r="C17" s="1165">
        <v>11483</v>
      </c>
      <c r="D17" s="1382">
        <f t="shared" si="0"/>
        <v>1.3350757643579068E-2</v>
      </c>
      <c r="E17" s="703">
        <v>12522</v>
      </c>
      <c r="F17" s="1164">
        <f t="shared" si="1"/>
        <v>0.91702603417984352</v>
      </c>
      <c r="G17" s="1167">
        <v>583.98426909353543</v>
      </c>
      <c r="H17" s="1167">
        <v>584.41212496743617</v>
      </c>
      <c r="I17" s="1167">
        <v>0.2124234143516438</v>
      </c>
      <c r="J17" s="1167">
        <v>23.360433511281446</v>
      </c>
      <c r="K17" s="1167">
        <v>24.075423424370573</v>
      </c>
      <c r="L17" s="1168">
        <v>1694.8906912895054</v>
      </c>
    </row>
    <row r="18" spans="1:13">
      <c r="A18" s="519" t="s">
        <v>733</v>
      </c>
      <c r="B18" s="544">
        <v>130979</v>
      </c>
      <c r="C18" s="1169">
        <v>596</v>
      </c>
      <c r="D18" s="1382">
        <f t="shared" si="0"/>
        <v>4.5503477656723594E-3</v>
      </c>
      <c r="E18" s="1388">
        <v>649</v>
      </c>
      <c r="F18" s="1164">
        <f t="shared" si="1"/>
        <v>0.91833590138674881</v>
      </c>
      <c r="G18" s="1167">
        <v>590.65593624161033</v>
      </c>
      <c r="H18" s="1167">
        <v>591.18923154362369</v>
      </c>
      <c r="I18" s="1167">
        <v>0.22694812080536964</v>
      </c>
      <c r="J18" s="1167">
        <v>20.824332567114084</v>
      </c>
      <c r="K18" s="1167">
        <v>21.683565251677859</v>
      </c>
      <c r="L18" s="1168">
        <v>1665.4957941963035</v>
      </c>
    </row>
    <row r="19" spans="1:13">
      <c r="A19" s="1211" t="s">
        <v>734</v>
      </c>
      <c r="B19" s="544">
        <v>802732</v>
      </c>
      <c r="C19" s="1165">
        <v>5810</v>
      </c>
      <c r="D19" s="1382">
        <f t="shared" si="0"/>
        <v>7.2377829711535108E-3</v>
      </c>
      <c r="E19" s="703">
        <v>16890</v>
      </c>
      <c r="F19" s="1164">
        <f t="shared" si="1"/>
        <v>0.34399052693901716</v>
      </c>
      <c r="G19" s="1167">
        <v>564.0103327022365</v>
      </c>
      <c r="H19" s="1167">
        <v>564.23524492254626</v>
      </c>
      <c r="I19" s="1167">
        <v>0.19691507246128689</v>
      </c>
      <c r="J19" s="1167">
        <v>21.449261882614266</v>
      </c>
      <c r="K19" s="1167">
        <v>22.004178772115033</v>
      </c>
      <c r="L19" s="1168">
        <v>1563.4646030813706</v>
      </c>
    </row>
    <row r="20" spans="1:13">
      <c r="A20" s="519" t="s">
        <v>735</v>
      </c>
      <c r="B20" s="544">
        <v>649800</v>
      </c>
      <c r="C20" s="1169">
        <v>12420</v>
      </c>
      <c r="D20" s="1382">
        <f t="shared" si="0"/>
        <v>1.9113573407202215E-2</v>
      </c>
      <c r="E20" s="1388">
        <v>12376</v>
      </c>
      <c r="F20" s="1164">
        <f t="shared" si="1"/>
        <v>1.0035552682611506</v>
      </c>
      <c r="G20" s="1167">
        <v>598.12445289865775</v>
      </c>
      <c r="H20" s="1167">
        <v>598.45166908223268</v>
      </c>
      <c r="I20" s="1167">
        <v>0.24383164702087998</v>
      </c>
      <c r="J20" s="1167">
        <v>23.979069116430534</v>
      </c>
      <c r="K20" s="1167">
        <v>24.792038979554821</v>
      </c>
      <c r="L20" s="1170">
        <v>1716.917359132191</v>
      </c>
    </row>
    <row r="21" spans="1:13" collapsed="1">
      <c r="A21" s="1171" t="s">
        <v>736</v>
      </c>
      <c r="B21" s="521" t="s">
        <v>413</v>
      </c>
      <c r="C21" s="1172" t="s">
        <v>413</v>
      </c>
      <c r="D21" s="1171" t="s">
        <v>413</v>
      </c>
      <c r="E21" s="1389" t="s">
        <v>413</v>
      </c>
      <c r="F21" s="520" t="s">
        <v>413</v>
      </c>
      <c r="G21" s="520" t="s">
        <v>413</v>
      </c>
      <c r="H21" s="520" t="s">
        <v>413</v>
      </c>
      <c r="I21" s="520" t="s">
        <v>413</v>
      </c>
      <c r="J21" s="520" t="s">
        <v>413</v>
      </c>
      <c r="K21" s="520" t="s">
        <v>413</v>
      </c>
      <c r="L21" s="520" t="s">
        <v>413</v>
      </c>
    </row>
    <row r="22" spans="1:13">
      <c r="A22" s="288" t="s">
        <v>737</v>
      </c>
      <c r="B22" s="544">
        <v>530805</v>
      </c>
      <c r="C22" s="1165">
        <v>10270</v>
      </c>
      <c r="D22" s="1382">
        <f t="shared" ref="D22:D37" si="2">C22/B22</f>
        <v>1.9347971477284502E-2</v>
      </c>
      <c r="E22" s="703">
        <v>11683</v>
      </c>
      <c r="F22" s="1164">
        <f t="shared" ref="F22:F37" si="3">C22/E22</f>
        <v>0.87905503723358724</v>
      </c>
      <c r="G22" s="1167">
        <v>594.48391791634049</v>
      </c>
      <c r="H22" s="1167">
        <v>594.82323953269895</v>
      </c>
      <c r="I22" s="1167">
        <v>0.24646542151896939</v>
      </c>
      <c r="J22" s="1167">
        <v>24.656312134375835</v>
      </c>
      <c r="K22" s="1167">
        <v>25.470250659789738</v>
      </c>
      <c r="L22" s="1168">
        <v>1723.8264659606912</v>
      </c>
    </row>
    <row r="23" spans="1:13">
      <c r="A23" s="288" t="s">
        <v>523</v>
      </c>
      <c r="B23" s="544">
        <v>371070</v>
      </c>
      <c r="C23" s="1165">
        <v>6464</v>
      </c>
      <c r="D23" s="1382">
        <f t="shared" si="2"/>
        <v>1.7419893820572938E-2</v>
      </c>
      <c r="E23" s="703">
        <v>23362</v>
      </c>
      <c r="F23" s="1164">
        <f t="shared" si="3"/>
        <v>0.27668863967126101</v>
      </c>
      <c r="G23" s="1167">
        <v>624.57826806996491</v>
      </c>
      <c r="H23" s="1167">
        <v>624.97625398545779</v>
      </c>
      <c r="I23" s="1167">
        <v>0.23888195712740323</v>
      </c>
      <c r="J23" s="1167">
        <v>20.320532512612296</v>
      </c>
      <c r="K23" s="1167">
        <v>20.889673402258033</v>
      </c>
      <c r="L23" s="1168">
        <v>1621.1706686540729</v>
      </c>
    </row>
    <row r="24" spans="1:13">
      <c r="A24" s="288" t="s">
        <v>738</v>
      </c>
      <c r="B24" s="544">
        <v>1644</v>
      </c>
      <c r="C24" s="1165">
        <v>130</v>
      </c>
      <c r="D24" s="1382">
        <f t="shared" si="2"/>
        <v>7.9075425790754258E-2</v>
      </c>
      <c r="E24" s="703">
        <v>131</v>
      </c>
      <c r="F24" s="1164">
        <f t="shared" si="3"/>
        <v>0.99236641221374045</v>
      </c>
      <c r="G24" s="1167">
        <v>611.81110000000081</v>
      </c>
      <c r="H24" s="1173">
        <v>613.40340769230863</v>
      </c>
      <c r="I24" s="1166">
        <v>0.19613897692307711</v>
      </c>
      <c r="J24" s="1173">
        <v>17.392481461538509</v>
      </c>
      <c r="K24" s="1173">
        <v>17.617096846153892</v>
      </c>
      <c r="L24" s="1168">
        <v>1478.5745188631229</v>
      </c>
    </row>
    <row r="25" spans="1:13">
      <c r="A25" s="288" t="s">
        <v>739</v>
      </c>
      <c r="B25" s="544">
        <v>200488</v>
      </c>
      <c r="C25" s="1165">
        <v>2042</v>
      </c>
      <c r="D25" s="1382">
        <f t="shared" si="2"/>
        <v>1.0185148238298551E-2</v>
      </c>
      <c r="E25" s="703">
        <v>2033</v>
      </c>
      <c r="F25" s="1164">
        <f t="shared" si="3"/>
        <v>1.0044269552385636</v>
      </c>
      <c r="G25" s="1167">
        <v>578.38094711067515</v>
      </c>
      <c r="H25" s="1167">
        <v>578.48440744368202</v>
      </c>
      <c r="I25" s="1167">
        <v>0.16811240303624239</v>
      </c>
      <c r="J25" s="1167">
        <v>14.674864979431533</v>
      </c>
      <c r="K25" s="1167">
        <v>14.937733766894789</v>
      </c>
      <c r="L25" s="1168">
        <v>1428.7359221828121</v>
      </c>
      <c r="M25" s="154"/>
    </row>
    <row r="26" spans="1:13" ht="15" customHeight="1">
      <c r="A26" s="1212" t="s">
        <v>740</v>
      </c>
      <c r="B26" s="544">
        <v>22607</v>
      </c>
      <c r="C26" s="1165">
        <v>139</v>
      </c>
      <c r="D26" s="1382">
        <f t="shared" si="2"/>
        <v>6.1485380634316803E-3</v>
      </c>
      <c r="E26" s="703">
        <v>139</v>
      </c>
      <c r="F26" s="1164">
        <f t="shared" si="3"/>
        <v>1</v>
      </c>
      <c r="G26" s="1167">
        <v>658.04392086331006</v>
      </c>
      <c r="H26" s="1167">
        <v>658.04392086331006</v>
      </c>
      <c r="I26" s="1167">
        <v>0.13328312230215852</v>
      </c>
      <c r="J26" s="1167">
        <v>7.5301549352517974</v>
      </c>
      <c r="K26" s="1167">
        <v>7.5301549352517974</v>
      </c>
      <c r="L26" s="1168">
        <v>1544.949735538863</v>
      </c>
      <c r="M26" s="154"/>
    </row>
    <row r="27" spans="1:13">
      <c r="A27" s="1174" t="s">
        <v>741</v>
      </c>
      <c r="B27" s="544">
        <v>31116</v>
      </c>
      <c r="C27" s="1165">
        <v>196</v>
      </c>
      <c r="D27" s="1382">
        <f t="shared" si="2"/>
        <v>6.2990101555469857E-3</v>
      </c>
      <c r="E27" s="703">
        <v>743</v>
      </c>
      <c r="F27" s="1164">
        <f t="shared" si="3"/>
        <v>0.26379542395693134</v>
      </c>
      <c r="G27" s="1167">
        <v>673.9187397959181</v>
      </c>
      <c r="H27" s="1167">
        <v>673.9187397959181</v>
      </c>
      <c r="I27" s="1167">
        <v>0.10789455102040865</v>
      </c>
      <c r="J27" s="1167">
        <v>13.070762755102106</v>
      </c>
      <c r="K27" s="1167">
        <v>13.070762755102106</v>
      </c>
      <c r="L27" s="1168">
        <v>1532.4477704248293</v>
      </c>
    </row>
    <row r="28" spans="1:13">
      <c r="A28" s="532" t="s">
        <v>742</v>
      </c>
      <c r="B28" s="544">
        <v>114928</v>
      </c>
      <c r="C28" s="1165">
        <v>861</v>
      </c>
      <c r="D28" s="1382">
        <f t="shared" si="2"/>
        <v>7.4916469441737438E-3</v>
      </c>
      <c r="E28" s="703">
        <v>3401</v>
      </c>
      <c r="F28" s="1164">
        <f t="shared" si="3"/>
        <v>0.25316083504851516</v>
      </c>
      <c r="G28" s="1167">
        <v>420.78839256678179</v>
      </c>
      <c r="H28" s="1167">
        <v>420.78839256678179</v>
      </c>
      <c r="I28" s="1167">
        <v>9.9784365853658283E-2</v>
      </c>
      <c r="J28" s="1167">
        <v>13.529559177700328</v>
      </c>
      <c r="K28" s="1167">
        <v>13.529559177700328</v>
      </c>
      <c r="L28" s="1168">
        <v>1244.2111102639994</v>
      </c>
    </row>
    <row r="29" spans="1:13">
      <c r="A29" s="532" t="s">
        <v>743</v>
      </c>
      <c r="B29" s="544">
        <v>446976</v>
      </c>
      <c r="C29" s="1165">
        <v>3911</v>
      </c>
      <c r="D29" s="1382">
        <f t="shared" si="2"/>
        <v>8.7499105097365408E-3</v>
      </c>
      <c r="E29" s="703">
        <v>16539</v>
      </c>
      <c r="F29" s="1164">
        <f t="shared" si="3"/>
        <v>0.23647137069955862</v>
      </c>
      <c r="G29" s="1167">
        <v>397.17119611351609</v>
      </c>
      <c r="H29" s="1167">
        <v>398.08100639221692</v>
      </c>
      <c r="I29" s="1167">
        <v>8.0120594221428768E-2</v>
      </c>
      <c r="J29" s="1167">
        <v>18.307709831244281</v>
      </c>
      <c r="K29" s="1167">
        <v>18.307709831244281</v>
      </c>
      <c r="L29" s="1168">
        <v>1195.6454988103396</v>
      </c>
    </row>
    <row r="30" spans="1:13">
      <c r="A30" s="532" t="s">
        <v>744</v>
      </c>
      <c r="B30" s="544">
        <v>165869</v>
      </c>
      <c r="C30" s="1165">
        <v>2350</v>
      </c>
      <c r="D30" s="1382">
        <f t="shared" si="2"/>
        <v>1.416780712489977E-2</v>
      </c>
      <c r="E30" s="703">
        <v>18203</v>
      </c>
      <c r="F30" s="1164">
        <f t="shared" si="3"/>
        <v>0.12909959896720322</v>
      </c>
      <c r="G30" s="1167">
        <v>473.41966808510739</v>
      </c>
      <c r="H30" s="1167">
        <v>475.60167787234121</v>
      </c>
      <c r="I30" s="1167">
        <v>0.11405221106382996</v>
      </c>
      <c r="J30" s="1167">
        <v>24.808556420424623</v>
      </c>
      <c r="K30" s="1167">
        <v>24.808556420424623</v>
      </c>
      <c r="L30" s="1168">
        <v>1418.4972494271501</v>
      </c>
    </row>
    <row r="31" spans="1:13">
      <c r="A31" s="532" t="s">
        <v>745</v>
      </c>
      <c r="B31" s="544">
        <v>47173</v>
      </c>
      <c r="C31" s="1165">
        <v>104</v>
      </c>
      <c r="D31" s="1382">
        <f t="shared" si="2"/>
        <v>2.204650965594726E-3</v>
      </c>
      <c r="E31" s="703">
        <v>985</v>
      </c>
      <c r="F31" s="1164">
        <f t="shared" si="3"/>
        <v>0.10558375634517767</v>
      </c>
      <c r="G31" s="1167">
        <v>427.19389423076905</v>
      </c>
      <c r="H31" s="1167">
        <v>427.19389423076905</v>
      </c>
      <c r="I31" s="1167">
        <v>4.3099000000000005E-2</v>
      </c>
      <c r="J31" s="1167">
        <v>-0.18877596153846157</v>
      </c>
      <c r="K31" s="1167">
        <v>-0.18877596153846157</v>
      </c>
      <c r="L31" s="1168">
        <v>792.21672998728195</v>
      </c>
    </row>
    <row r="32" spans="1:13">
      <c r="A32" s="532" t="s">
        <v>746</v>
      </c>
      <c r="B32" s="544">
        <v>158314</v>
      </c>
      <c r="C32" s="1165">
        <v>2071</v>
      </c>
      <c r="D32" s="1382">
        <f t="shared" si="2"/>
        <v>1.3081597331884735E-2</v>
      </c>
      <c r="E32" s="703">
        <v>6172</v>
      </c>
      <c r="F32" s="1164">
        <f t="shared" si="3"/>
        <v>0.33554763447828906</v>
      </c>
      <c r="G32" s="1167">
        <v>612.68008450023513</v>
      </c>
      <c r="H32" s="1167">
        <v>612.68008450023513</v>
      </c>
      <c r="I32" s="1167">
        <v>0.20947120473202188</v>
      </c>
      <c r="J32" s="1167">
        <v>17.344733204248584</v>
      </c>
      <c r="K32" s="1167">
        <v>17.344733204248584</v>
      </c>
      <c r="L32" s="1168">
        <v>1644.872228185714</v>
      </c>
    </row>
    <row r="33" spans="1:14">
      <c r="A33" s="532" t="s">
        <v>747</v>
      </c>
      <c r="B33" s="544">
        <v>565990</v>
      </c>
      <c r="C33" s="1165">
        <v>6313</v>
      </c>
      <c r="D33" s="1382">
        <f t="shared" si="2"/>
        <v>1.1153907312850051E-2</v>
      </c>
      <c r="E33" s="703">
        <v>38757</v>
      </c>
      <c r="F33" s="1164">
        <f t="shared" si="3"/>
        <v>0.162886704337281</v>
      </c>
      <c r="G33" s="1167">
        <v>539.31790828449664</v>
      </c>
      <c r="H33" s="1167">
        <v>539.39024758435414</v>
      </c>
      <c r="I33" s="1167">
        <v>0.25490393362905106</v>
      </c>
      <c r="J33" s="1167">
        <v>29.918394135912038</v>
      </c>
      <c r="K33" s="1167">
        <v>29.918394135912038</v>
      </c>
      <c r="L33" s="1168">
        <v>1812.9111241436854</v>
      </c>
    </row>
    <row r="34" spans="1:14">
      <c r="A34" s="532" t="s">
        <v>748</v>
      </c>
      <c r="B34" s="544">
        <v>302439</v>
      </c>
      <c r="C34" s="1165">
        <v>8862</v>
      </c>
      <c r="D34" s="1382">
        <f t="shared" si="2"/>
        <v>2.9301776556594883E-2</v>
      </c>
      <c r="E34" s="703">
        <v>34648</v>
      </c>
      <c r="F34" s="1164">
        <f t="shared" si="3"/>
        <v>0.25577233895174323</v>
      </c>
      <c r="G34" s="1167">
        <v>716.86927036795782</v>
      </c>
      <c r="H34" s="1167">
        <v>717.34067253451201</v>
      </c>
      <c r="I34" s="1167">
        <v>0.30486032678849806</v>
      </c>
      <c r="J34" s="1167">
        <v>25.352380622210099</v>
      </c>
      <c r="K34" s="1167">
        <v>25.352380622210099</v>
      </c>
      <c r="L34" s="1168">
        <v>1848.8258880367423</v>
      </c>
    </row>
    <row r="35" spans="1:14">
      <c r="A35" s="532" t="s">
        <v>749</v>
      </c>
      <c r="B35" s="544">
        <v>5665</v>
      </c>
      <c r="C35" s="1165">
        <v>4</v>
      </c>
      <c r="D35" s="1382">
        <f t="shared" si="2"/>
        <v>7.0609002647837595E-4</v>
      </c>
      <c r="E35" s="703">
        <v>265</v>
      </c>
      <c r="F35" s="1164">
        <f t="shared" si="3"/>
        <v>1.509433962264151E-2</v>
      </c>
      <c r="G35" s="1167">
        <v>0</v>
      </c>
      <c r="H35" s="1167">
        <v>0</v>
      </c>
      <c r="I35" s="1167">
        <v>0</v>
      </c>
      <c r="J35" s="1167">
        <v>9.7361249999999995</v>
      </c>
      <c r="K35" s="1167">
        <v>9.7361249999999995</v>
      </c>
      <c r="L35" s="1168">
        <v>514.35507875013286</v>
      </c>
    </row>
    <row r="36" spans="1:14">
      <c r="A36" s="532" t="s">
        <v>750</v>
      </c>
      <c r="B36" s="544">
        <v>19638</v>
      </c>
      <c r="C36" s="1165">
        <v>47</v>
      </c>
      <c r="D36" s="1382">
        <f t="shared" si="2"/>
        <v>2.3933190752622466E-3</v>
      </c>
      <c r="E36" s="703">
        <v>395</v>
      </c>
      <c r="F36" s="1164">
        <f t="shared" si="3"/>
        <v>0.11898734177215189</v>
      </c>
      <c r="G36" s="1167">
        <v>668.69591489361687</v>
      </c>
      <c r="H36" s="1167">
        <v>668.69591489361687</v>
      </c>
      <c r="I36" s="1167">
        <v>0.11727019148936169</v>
      </c>
      <c r="J36" s="1167">
        <v>5.3234659574468086</v>
      </c>
      <c r="K36" s="1167">
        <v>5.3234659574468086</v>
      </c>
      <c r="L36" s="1168">
        <v>1258.1399671412746</v>
      </c>
    </row>
    <row r="37" spans="1:14">
      <c r="A37" s="1213" t="s">
        <v>751</v>
      </c>
      <c r="B37" s="544">
        <v>162198</v>
      </c>
      <c r="C37" s="1165">
        <v>2758</v>
      </c>
      <c r="D37" s="1382">
        <f t="shared" si="2"/>
        <v>1.7003908802821242E-2</v>
      </c>
      <c r="E37" s="703">
        <v>2744</v>
      </c>
      <c r="F37" s="1164">
        <f t="shared" si="3"/>
        <v>1.0051020408163265</v>
      </c>
      <c r="G37" s="1167">
        <v>503.58041914430157</v>
      </c>
      <c r="H37" s="1167">
        <v>503.88347244379395</v>
      </c>
      <c r="I37" s="1167">
        <v>0.18896252828136728</v>
      </c>
      <c r="J37" s="1167">
        <v>19.259218519216144</v>
      </c>
      <c r="K37" s="1167">
        <v>20.100236839738272</v>
      </c>
      <c r="L37" s="1168">
        <v>1478.1477080380935</v>
      </c>
    </row>
    <row r="38" spans="1:14">
      <c r="A38" s="1171" t="s">
        <v>752</v>
      </c>
      <c r="B38" s="521" t="s">
        <v>413</v>
      </c>
      <c r="C38" s="1172" t="s">
        <v>413</v>
      </c>
      <c r="D38" s="1171" t="s">
        <v>413</v>
      </c>
      <c r="E38" s="1389" t="s">
        <v>413</v>
      </c>
      <c r="F38" s="520" t="s">
        <v>413</v>
      </c>
      <c r="G38" s="521" t="s">
        <v>413</v>
      </c>
      <c r="H38" s="521" t="s">
        <v>413</v>
      </c>
      <c r="I38" s="521" t="s">
        <v>413</v>
      </c>
      <c r="J38" s="521" t="s">
        <v>413</v>
      </c>
      <c r="K38" s="521" t="s">
        <v>413</v>
      </c>
      <c r="L38" s="521" t="s">
        <v>413</v>
      </c>
    </row>
    <row r="39" spans="1:14">
      <c r="A39" s="1212" t="s">
        <v>753</v>
      </c>
      <c r="B39" s="544">
        <v>1439074</v>
      </c>
      <c r="C39" s="1165">
        <v>23246</v>
      </c>
      <c r="D39" s="1382">
        <f>C39/B39</f>
        <v>1.6153443116893224E-2</v>
      </c>
      <c r="E39" s="703">
        <v>27449</v>
      </c>
      <c r="F39" s="1164">
        <f t="shared" ref="F39:F44" si="4">C39/E39</f>
        <v>0.84687966774745893</v>
      </c>
      <c r="G39" s="1167">
        <v>580.74797767376253</v>
      </c>
      <c r="H39" s="1167">
        <v>581.31076770215464</v>
      </c>
      <c r="I39" s="1167">
        <v>0.2218211637270662</v>
      </c>
      <c r="J39" s="1167">
        <v>23.944058429243853</v>
      </c>
      <c r="K39" s="1167">
        <v>24.584845841443819</v>
      </c>
      <c r="L39" s="1168">
        <v>1645.5072917702712</v>
      </c>
      <c r="M39" s="558"/>
    </row>
    <row r="40" spans="1:14">
      <c r="A40" s="288" t="s">
        <v>754</v>
      </c>
      <c r="B40" s="561">
        <v>314839</v>
      </c>
      <c r="C40" s="1165">
        <v>401</v>
      </c>
      <c r="D40" s="1382">
        <f>C40/B40</f>
        <v>1.2736668582990036E-3</v>
      </c>
      <c r="E40" s="703">
        <v>742</v>
      </c>
      <c r="F40" s="1164">
        <f t="shared" si="4"/>
        <v>0.54043126684636122</v>
      </c>
      <c r="G40" s="1167">
        <v>680.41563840398919</v>
      </c>
      <c r="H40" s="1167">
        <v>680.41563840398919</v>
      </c>
      <c r="I40" s="1167">
        <v>0.2966945112219454</v>
      </c>
      <c r="J40" s="1167">
        <v>31.616706000000036</v>
      </c>
      <c r="K40" s="1167">
        <v>32.468933411471369</v>
      </c>
      <c r="L40" s="1168">
        <v>1952.9495537104528</v>
      </c>
      <c r="M40" s="558"/>
    </row>
    <row r="41" spans="1:14">
      <c r="A41" s="1212" t="s">
        <v>755</v>
      </c>
      <c r="B41" s="561">
        <v>66372</v>
      </c>
      <c r="C41" s="1165">
        <v>1238</v>
      </c>
      <c r="D41" s="1383">
        <v>0</v>
      </c>
      <c r="E41" s="703">
        <v>419</v>
      </c>
      <c r="F41" s="1164">
        <f>C41/E41</f>
        <v>2.9546539379474939</v>
      </c>
      <c r="G41" s="1324">
        <v>563.7712657512127</v>
      </c>
      <c r="H41" s="1324">
        <v>564.09938045234355</v>
      </c>
      <c r="I41" s="1324">
        <v>0.21355546849757651</v>
      </c>
      <c r="J41" s="1324">
        <v>23.512464699514915</v>
      </c>
      <c r="K41" s="1324">
        <v>23.970002715669981</v>
      </c>
      <c r="L41" s="1168">
        <v>1513.2365754206733</v>
      </c>
    </row>
    <row r="42" spans="1:14">
      <c r="A42" s="1212" t="s">
        <v>756</v>
      </c>
      <c r="B42" s="561">
        <v>483242</v>
      </c>
      <c r="C42" s="1175">
        <v>7731</v>
      </c>
      <c r="D42" s="1382">
        <f>C42/B42</f>
        <v>1.5998195521084675E-2</v>
      </c>
      <c r="E42" s="672">
        <v>8006</v>
      </c>
      <c r="F42" s="1176">
        <f t="shared" si="4"/>
        <v>0.96565076192855359</v>
      </c>
      <c r="G42" s="1167">
        <v>627.1991948001936</v>
      </c>
      <c r="H42" s="1167">
        <v>628.0234666925752</v>
      </c>
      <c r="I42" s="1167">
        <v>0.25342970133233395</v>
      </c>
      <c r="J42" s="1167">
        <v>25.81411859061166</v>
      </c>
      <c r="K42" s="1167">
        <v>26.479801697066339</v>
      </c>
      <c r="L42" s="1170">
        <v>1726.5992297206551</v>
      </c>
    </row>
    <row r="43" spans="1:14">
      <c r="A43" s="1212" t="s">
        <v>757</v>
      </c>
      <c r="B43" s="561">
        <v>29893</v>
      </c>
      <c r="C43" s="1165">
        <v>5217</v>
      </c>
      <c r="D43" s="1382">
        <f>C43/B43</f>
        <v>0.17452246345298231</v>
      </c>
      <c r="E43" s="703">
        <v>5246</v>
      </c>
      <c r="F43" s="1164">
        <f t="shared" si="4"/>
        <v>0.99447197865040027</v>
      </c>
      <c r="G43" s="1167">
        <v>639.76575982365443</v>
      </c>
      <c r="H43" s="1167">
        <v>641.05271765382508</v>
      </c>
      <c r="I43" s="1167">
        <v>0.24058964673185707</v>
      </c>
      <c r="J43" s="1167">
        <v>24.662302807358511</v>
      </c>
      <c r="K43" s="1167">
        <v>25.433739776497923</v>
      </c>
      <c r="L43" s="1168">
        <v>1755.4066664705781</v>
      </c>
      <c r="N43" s="154"/>
    </row>
    <row r="44" spans="1:14">
      <c r="A44" s="1212" t="s">
        <v>758</v>
      </c>
      <c r="B44" s="561">
        <v>1083627</v>
      </c>
      <c r="C44" s="1165">
        <v>15465</v>
      </c>
      <c r="D44" s="1382">
        <f>C44/B44</f>
        <v>1.4271515936756836E-2</v>
      </c>
      <c r="E44" s="703">
        <v>15416</v>
      </c>
      <c r="F44" s="1164">
        <f t="shared" si="4"/>
        <v>1.0031785158277116</v>
      </c>
      <c r="G44" s="1167">
        <v>614.72362515371879</v>
      </c>
      <c r="H44" s="1167">
        <v>615.03969059180463</v>
      </c>
      <c r="I44" s="1167">
        <v>0.24637390824432778</v>
      </c>
      <c r="J44" s="1167">
        <v>24.669415223544505</v>
      </c>
      <c r="K44" s="1167">
        <v>25.37885276690082</v>
      </c>
      <c r="L44" s="1168">
        <v>1729.5879855278051</v>
      </c>
    </row>
    <row r="45" spans="1:14">
      <c r="A45" s="1212" t="s">
        <v>759</v>
      </c>
      <c r="B45" s="1158"/>
      <c r="C45" s="1165"/>
      <c r="D45" s="1382"/>
      <c r="E45" s="703"/>
      <c r="F45" s="1164"/>
      <c r="G45" s="1167"/>
      <c r="H45" s="1167"/>
      <c r="I45" s="1167"/>
      <c r="J45" s="1167"/>
      <c r="K45" s="1167"/>
      <c r="L45" s="1168"/>
    </row>
    <row r="46" spans="1:14">
      <c r="A46" s="473" t="s">
        <v>760</v>
      </c>
      <c r="B46" s="544">
        <v>558545</v>
      </c>
      <c r="C46" s="1165">
        <v>11350</v>
      </c>
      <c r="D46" s="1382">
        <f>C46/B46</f>
        <v>2.0320654557824346E-2</v>
      </c>
      <c r="E46" s="703">
        <v>11304</v>
      </c>
      <c r="F46" s="1164">
        <f>C46/E46</f>
        <v>1.0040693559801841</v>
      </c>
      <c r="G46" s="1167">
        <v>566.62614784149253</v>
      </c>
      <c r="H46" s="1167">
        <v>566.95612969171293</v>
      </c>
      <c r="I46" s="1167">
        <v>0.21977613162994256</v>
      </c>
      <c r="J46" s="1167">
        <v>23.202723259211115</v>
      </c>
      <c r="K46" s="1167">
        <v>23.963879288110071</v>
      </c>
      <c r="L46" s="1168">
        <v>1644.3958906789878</v>
      </c>
    </row>
    <row r="47" spans="1:14">
      <c r="A47" s="473" t="s">
        <v>761</v>
      </c>
      <c r="B47" s="544">
        <v>851704</v>
      </c>
      <c r="C47" s="1165">
        <v>9880</v>
      </c>
      <c r="D47" s="1382">
        <f>C47/B47</f>
        <v>1.1600274273691329E-2</v>
      </c>
      <c r="E47" s="703">
        <v>9854</v>
      </c>
      <c r="F47" s="1164">
        <f>C47/E47</f>
        <v>1.0026385224274406</v>
      </c>
      <c r="G47" s="1167">
        <v>584.49137155877474</v>
      </c>
      <c r="H47" s="1167">
        <v>585.36253269237795</v>
      </c>
      <c r="I47" s="1167">
        <v>0.21669977267208937</v>
      </c>
      <c r="J47" s="1167">
        <v>25.120238496967392</v>
      </c>
      <c r="K47" s="1167">
        <v>25.706411707088922</v>
      </c>
      <c r="L47" s="1168">
        <v>1670.1924631782642</v>
      </c>
    </row>
    <row r="48" spans="1:14">
      <c r="A48" s="473" t="s">
        <v>762</v>
      </c>
      <c r="B48" s="544">
        <v>446847</v>
      </c>
      <c r="C48" s="1165">
        <v>3012</v>
      </c>
      <c r="D48" s="1382">
        <f>C48/B48</f>
        <v>6.7405622058556956E-3</v>
      </c>
      <c r="E48" s="703">
        <v>3012</v>
      </c>
      <c r="F48" s="1164">
        <f>C48/E48</f>
        <v>1</v>
      </c>
      <c r="G48" s="1167">
        <v>597.10612915005254</v>
      </c>
      <c r="H48" s="1167">
        <v>597.39558432933541</v>
      </c>
      <c r="I48" s="1167">
        <v>0.23052678618858552</v>
      </c>
      <c r="J48" s="1167">
        <v>23.559580583664239</v>
      </c>
      <c r="K48" s="1167">
        <v>24.070828149401265</v>
      </c>
      <c r="L48" s="1168">
        <v>1612.1895955967968</v>
      </c>
    </row>
    <row r="49" spans="1:15">
      <c r="A49" s="1212" t="s">
        <v>763</v>
      </c>
      <c r="B49" s="544">
        <v>233608</v>
      </c>
      <c r="C49" s="1165">
        <v>24238</v>
      </c>
      <c r="D49" s="1382">
        <f>C49/B49</f>
        <v>0.10375500839012362</v>
      </c>
      <c r="E49" s="703">
        <v>24089</v>
      </c>
      <c r="F49" s="1164">
        <f>C49/E49</f>
        <v>1.0061853958238201</v>
      </c>
      <c r="G49" s="1167">
        <v>577.73642429262009</v>
      </c>
      <c r="H49" s="1167">
        <v>578.28202232051058</v>
      </c>
      <c r="I49" s="1167">
        <v>0.21988746043401286</v>
      </c>
      <c r="J49" s="1167">
        <v>24.031959495098622</v>
      </c>
      <c r="K49" s="1167">
        <v>24.690858328005859</v>
      </c>
      <c r="L49" s="1168">
        <v>1651.0631059895888</v>
      </c>
    </row>
    <row r="50" spans="1:15">
      <c r="A50" s="1158" t="s">
        <v>764</v>
      </c>
      <c r="B50" s="1158" t="s">
        <v>413</v>
      </c>
      <c r="C50" s="1158" t="s">
        <v>413</v>
      </c>
      <c r="D50" s="559" t="s">
        <v>413</v>
      </c>
      <c r="E50" s="288" t="s">
        <v>413</v>
      </c>
      <c r="F50" s="1158" t="s">
        <v>413</v>
      </c>
      <c r="G50" s="1158" t="s">
        <v>413</v>
      </c>
      <c r="H50" s="1158" t="s">
        <v>413</v>
      </c>
      <c r="I50" s="1158" t="s">
        <v>413</v>
      </c>
      <c r="J50" s="1158" t="s">
        <v>413</v>
      </c>
      <c r="K50" s="1158" t="s">
        <v>413</v>
      </c>
      <c r="L50" s="1158" t="s">
        <v>413</v>
      </c>
    </row>
    <row r="51" spans="1:15">
      <c r="A51" s="288" t="s">
        <v>765</v>
      </c>
      <c r="B51" s="544">
        <v>109348</v>
      </c>
      <c r="C51" s="1165">
        <v>3249</v>
      </c>
      <c r="D51" s="1382">
        <f>C51/B51</f>
        <v>2.9712477594469034E-2</v>
      </c>
      <c r="E51" s="703">
        <v>3268</v>
      </c>
      <c r="F51" s="1164">
        <f>C51/E51</f>
        <v>0.9941860465116279</v>
      </c>
      <c r="G51" s="1167">
        <v>604.51456509693162</v>
      </c>
      <c r="H51" s="1167">
        <v>604.7850135426072</v>
      </c>
      <c r="I51" s="1167">
        <v>0.22171344629117354</v>
      </c>
      <c r="J51" s="1167">
        <v>23.188571128345973</v>
      </c>
      <c r="K51" s="1167">
        <v>23.738418784855622</v>
      </c>
      <c r="L51" s="1168">
        <v>1734.8895877564707</v>
      </c>
    </row>
    <row r="52" spans="1:15">
      <c r="A52" s="288" t="s">
        <v>766</v>
      </c>
      <c r="B52" s="1158" t="s">
        <v>413</v>
      </c>
      <c r="C52" s="1165" t="s">
        <v>413</v>
      </c>
      <c r="D52" s="1382"/>
      <c r="E52" s="703"/>
      <c r="F52" s="1164"/>
      <c r="G52" s="1167" t="s">
        <v>413</v>
      </c>
      <c r="H52" s="1167" t="s">
        <v>413</v>
      </c>
      <c r="I52" s="1167" t="s">
        <v>413</v>
      </c>
      <c r="J52" s="1167" t="s">
        <v>413</v>
      </c>
      <c r="K52" s="1167" t="s">
        <v>413</v>
      </c>
      <c r="L52" s="1168" t="s">
        <v>413</v>
      </c>
    </row>
    <row r="53" spans="1:15">
      <c r="A53" s="536" t="s">
        <v>760</v>
      </c>
      <c r="B53" s="1405">
        <v>925436</v>
      </c>
      <c r="C53" s="511">
        <v>15437</v>
      </c>
      <c r="D53" s="1384">
        <f>C53/B53</f>
        <v>1.6680786137561108E-2</v>
      </c>
      <c r="E53" s="1390">
        <v>15401</v>
      </c>
      <c r="F53" s="1177">
        <f>C53/E53</f>
        <v>1.0023375105512629</v>
      </c>
      <c r="G53" s="1178">
        <v>585.26625004871721</v>
      </c>
      <c r="H53" s="1178">
        <v>585.67110857045077</v>
      </c>
      <c r="I53" s="1178">
        <v>0.23580662499181923</v>
      </c>
      <c r="J53" s="1178">
        <v>25.42548532176713</v>
      </c>
      <c r="K53" s="1178">
        <v>26.185938138247359</v>
      </c>
      <c r="L53" s="1179">
        <v>1712.4103469437523</v>
      </c>
    </row>
    <row r="54" spans="1:15">
      <c r="A54" s="536" t="s">
        <v>761</v>
      </c>
      <c r="B54" s="1405">
        <v>553924</v>
      </c>
      <c r="C54" s="511">
        <v>6459</v>
      </c>
      <c r="D54" s="1384">
        <f>C54/B54</f>
        <v>1.1660444393093638E-2</v>
      </c>
      <c r="E54" s="1390">
        <v>6432</v>
      </c>
      <c r="F54" s="1177">
        <f>C54/E54</f>
        <v>1.0041977611940298</v>
      </c>
      <c r="G54" s="1178">
        <v>570.85355798111425</v>
      </c>
      <c r="H54" s="1178">
        <v>571.79270676575584</v>
      </c>
      <c r="I54" s="1178">
        <v>0.19794130004646315</v>
      </c>
      <c r="J54" s="1178">
        <v>21.908735603342905</v>
      </c>
      <c r="K54" s="1178">
        <v>22.430238289207786</v>
      </c>
      <c r="L54" s="1179">
        <v>1574.0907650350646</v>
      </c>
    </row>
    <row r="55" spans="1:15">
      <c r="A55" s="562" t="s">
        <v>762</v>
      </c>
      <c r="B55" s="544">
        <v>378739</v>
      </c>
      <c r="C55" s="1180">
        <v>2346</v>
      </c>
      <c r="D55" s="1385">
        <f>C55/B55</f>
        <v>6.1942393046398704E-3</v>
      </c>
      <c r="E55" s="703">
        <v>2337</v>
      </c>
      <c r="F55" s="1164">
        <f>C55/E55</f>
        <v>1.0038510911424903</v>
      </c>
      <c r="G55" s="1167">
        <v>546.70373273656708</v>
      </c>
      <c r="H55" s="1167">
        <v>547.09096291559501</v>
      </c>
      <c r="I55" s="1167">
        <v>0.17525566965047409</v>
      </c>
      <c r="J55" s="1167">
        <v>20.672882304347102</v>
      </c>
      <c r="K55" s="1167">
        <v>21.040697281329205</v>
      </c>
      <c r="L55" s="1168">
        <v>1457.7063854328223</v>
      </c>
    </row>
    <row r="56" spans="1:15" ht="13.8" thickBot="1">
      <c r="A56" s="136" t="s">
        <v>767</v>
      </c>
      <c r="B56" s="1181">
        <v>662096</v>
      </c>
      <c r="C56" s="1182">
        <v>7246</v>
      </c>
      <c r="D56" s="1386">
        <f>C56/B56</f>
        <v>1.0944032285348348E-2</v>
      </c>
      <c r="E56" s="1391">
        <v>7907</v>
      </c>
      <c r="F56" s="1183">
        <f>C56/E56</f>
        <v>0.9164031870494499</v>
      </c>
      <c r="G56" s="1184">
        <v>593.13836861718107</v>
      </c>
      <c r="H56" s="1184">
        <v>593.63405423683366</v>
      </c>
      <c r="I56" s="1184">
        <v>0.21054775641736059</v>
      </c>
      <c r="J56" s="1184">
        <v>22.507250207562642</v>
      </c>
      <c r="K56" s="1184">
        <v>23.191629541264206</v>
      </c>
      <c r="L56" s="1185">
        <v>1727.5401804784701</v>
      </c>
    </row>
    <row r="58" spans="1:15">
      <c r="A58" s="533" t="s">
        <v>768</v>
      </c>
      <c r="B58" s="92"/>
      <c r="C58" s="511"/>
      <c r="D58" s="1047"/>
      <c r="E58" s="511"/>
      <c r="F58" s="148"/>
      <c r="G58" s="154"/>
      <c r="H58" s="154"/>
      <c r="I58" s="154"/>
      <c r="J58" s="154"/>
      <c r="K58" s="154"/>
      <c r="L58" s="1186"/>
    </row>
    <row r="59" spans="1:15" s="546" customFormat="1">
      <c r="A59" s="551" t="s">
        <v>769</v>
      </c>
      <c r="C59" s="1187"/>
      <c r="D59" s="548"/>
      <c r="F59" s="548"/>
      <c r="G59" s="549"/>
      <c r="H59" s="549"/>
      <c r="I59" s="549"/>
      <c r="J59" s="549"/>
      <c r="K59" s="549"/>
      <c r="L59" s="1188"/>
    </row>
    <row r="60" spans="1:15" s="546" customFormat="1">
      <c r="A60" s="545" t="s">
        <v>770</v>
      </c>
      <c r="C60" s="1187"/>
      <c r="D60" s="548"/>
      <c r="F60" s="548"/>
      <c r="G60" s="549"/>
      <c r="H60" s="549"/>
      <c r="I60" s="549"/>
      <c r="J60" s="549"/>
      <c r="K60" s="549"/>
      <c r="L60" s="1188"/>
    </row>
    <row r="61" spans="1:15" s="546" customFormat="1" ht="26.25" customHeight="1">
      <c r="A61" s="1560" t="s">
        <v>771</v>
      </c>
      <c r="B61" s="1560"/>
      <c r="C61" s="1560"/>
      <c r="D61" s="1560"/>
      <c r="E61" s="1560"/>
      <c r="F61" s="1560"/>
      <c r="G61" s="1560"/>
      <c r="H61" s="1560"/>
      <c r="I61" s="1560"/>
      <c r="J61" s="1560"/>
      <c r="K61" s="1560"/>
      <c r="L61" s="1560"/>
      <c r="M61" s="552"/>
      <c r="N61" s="552"/>
      <c r="O61" s="552"/>
    </row>
    <row r="62" spans="1:15" s="546" customFormat="1">
      <c r="A62" s="1560" t="s">
        <v>772</v>
      </c>
      <c r="B62" s="1560"/>
      <c r="C62" s="1560"/>
      <c r="D62" s="1560"/>
      <c r="E62" s="1560"/>
      <c r="F62" s="1560"/>
      <c r="G62" s="1560"/>
      <c r="H62" s="1560"/>
      <c r="I62" s="1560"/>
      <c r="J62" s="1560"/>
      <c r="K62" s="1560"/>
      <c r="L62" s="1560"/>
      <c r="M62" s="553"/>
      <c r="N62" s="553"/>
    </row>
    <row r="63" spans="1:15" s="546" customFormat="1">
      <c r="A63" s="1553" t="s">
        <v>773</v>
      </c>
      <c r="B63" s="1553"/>
      <c r="C63" s="1553"/>
      <c r="D63" s="1553"/>
      <c r="E63" s="1553"/>
      <c r="F63" s="1553"/>
      <c r="G63" s="1553"/>
      <c r="H63" s="1553"/>
      <c r="I63" s="1553"/>
      <c r="J63" s="1553"/>
      <c r="K63" s="1553"/>
      <c r="L63" s="1553"/>
    </row>
    <row r="64" spans="1:15" s="546" customFormat="1" ht="41.25" customHeight="1">
      <c r="A64" s="1553" t="s">
        <v>774</v>
      </c>
      <c r="B64" s="1553"/>
      <c r="C64" s="1553"/>
      <c r="D64" s="1553"/>
      <c r="E64" s="1553"/>
      <c r="F64" s="1553"/>
      <c r="G64" s="1553"/>
      <c r="H64" s="1553"/>
      <c r="I64" s="1553"/>
      <c r="J64" s="1553"/>
      <c r="K64" s="1553"/>
      <c r="L64" s="1553"/>
    </row>
    <row r="65" spans="1:14" s="546" customFormat="1" ht="41.25" customHeight="1">
      <c r="A65" s="1553" t="s">
        <v>775</v>
      </c>
      <c r="B65" s="1553"/>
      <c r="C65" s="1553"/>
      <c r="D65" s="1553"/>
      <c r="E65" s="1553"/>
      <c r="F65" s="1553"/>
      <c r="G65" s="1553"/>
      <c r="H65" s="1553"/>
      <c r="I65" s="1553"/>
      <c r="J65" s="1553"/>
      <c r="K65" s="1553"/>
      <c r="L65" s="1553"/>
      <c r="M65" s="553"/>
      <c r="N65" s="553"/>
    </row>
    <row r="66" spans="1:14" s="546" customFormat="1">
      <c r="A66" s="546" t="s">
        <v>776</v>
      </c>
      <c r="B66" s="553"/>
      <c r="C66" s="553"/>
      <c r="D66" s="553"/>
      <c r="E66" s="553"/>
      <c r="F66" s="553"/>
      <c r="G66" s="553"/>
      <c r="H66" s="553"/>
      <c r="I66" s="552"/>
      <c r="J66" s="552"/>
      <c r="K66" s="552"/>
      <c r="L66" s="552"/>
      <c r="M66" s="553"/>
      <c r="N66" s="553"/>
    </row>
    <row r="67" spans="1:14" s="546" customFormat="1">
      <c r="A67" s="553" t="s">
        <v>777</v>
      </c>
      <c r="B67" s="553"/>
      <c r="C67" s="553"/>
      <c r="D67" s="553"/>
      <c r="E67" s="553"/>
      <c r="F67" s="553"/>
      <c r="G67" s="553"/>
      <c r="H67" s="553"/>
      <c r="I67" s="553"/>
      <c r="J67" s="553"/>
      <c r="K67" s="553"/>
      <c r="L67" s="553"/>
      <c r="M67" s="553"/>
      <c r="N67" s="553"/>
    </row>
    <row r="68" spans="1:14" s="546" customFormat="1">
      <c r="A68" s="553" t="s">
        <v>778</v>
      </c>
      <c r="B68" s="553"/>
      <c r="C68" s="553"/>
      <c r="D68" s="553"/>
      <c r="E68" s="553"/>
      <c r="F68" s="553"/>
      <c r="G68" s="553"/>
      <c r="H68" s="553"/>
      <c r="I68" s="553"/>
      <c r="J68" s="553"/>
      <c r="K68" s="553"/>
      <c r="L68" s="553"/>
      <c r="M68" s="553"/>
      <c r="N68" s="553"/>
    </row>
    <row r="69" spans="1:14" s="546" customFormat="1">
      <c r="A69" s="553" t="s">
        <v>779</v>
      </c>
      <c r="B69" s="553"/>
      <c r="C69" s="553"/>
      <c r="D69" s="553"/>
      <c r="E69" s="553"/>
      <c r="F69" s="553"/>
      <c r="G69" s="553"/>
      <c r="H69" s="553"/>
      <c r="I69" s="553"/>
      <c r="J69" s="553"/>
      <c r="K69" s="553"/>
      <c r="L69" s="553"/>
      <c r="M69" s="553"/>
      <c r="N69" s="553"/>
    </row>
    <row r="70" spans="1:14" s="546" customFormat="1">
      <c r="A70" s="546" t="s">
        <v>780</v>
      </c>
      <c r="B70" s="553"/>
      <c r="C70" s="553"/>
      <c r="D70" s="553"/>
      <c r="E70" s="553"/>
      <c r="F70" s="553"/>
      <c r="G70" s="553"/>
      <c r="H70" s="553"/>
      <c r="I70" s="553"/>
      <c r="J70" s="553"/>
      <c r="K70" s="553"/>
      <c r="L70" s="553"/>
      <c r="M70" s="553"/>
      <c r="N70" s="553"/>
    </row>
    <row r="71" spans="1:14" s="546" customFormat="1" ht="39" customHeight="1">
      <c r="A71" s="1553" t="s">
        <v>781</v>
      </c>
      <c r="B71" s="1553"/>
      <c r="C71" s="1553"/>
      <c r="D71" s="1553"/>
      <c r="E71" s="1553"/>
      <c r="F71" s="1553"/>
      <c r="G71" s="1553"/>
      <c r="H71" s="1553"/>
      <c r="I71" s="1553"/>
      <c r="J71" s="1553"/>
      <c r="K71" s="1553"/>
      <c r="L71" s="1553"/>
      <c r="M71" s="553"/>
      <c r="N71" s="553"/>
    </row>
    <row r="72" spans="1:14" s="546" customFormat="1" ht="30.75" customHeight="1">
      <c r="A72" s="1553" t="s">
        <v>782</v>
      </c>
      <c r="B72" s="1553"/>
      <c r="C72" s="1553"/>
      <c r="D72" s="1553"/>
      <c r="E72" s="1553"/>
      <c r="F72" s="1553"/>
      <c r="G72" s="1553"/>
      <c r="H72" s="1553"/>
      <c r="I72" s="1553"/>
      <c r="J72" s="1553"/>
      <c r="K72" s="1553"/>
      <c r="L72" s="1553"/>
    </row>
    <row r="73" spans="1:14" s="546" customFormat="1" ht="39" customHeight="1">
      <c r="A73" s="1553" t="s">
        <v>783</v>
      </c>
      <c r="B73" s="1553"/>
      <c r="C73" s="1553"/>
      <c r="D73" s="1553"/>
      <c r="E73" s="1553"/>
      <c r="F73" s="1553"/>
      <c r="G73" s="1553"/>
      <c r="H73" s="1553"/>
      <c r="I73" s="1553"/>
      <c r="J73" s="1553"/>
      <c r="K73" s="1553"/>
      <c r="L73" s="1553"/>
    </row>
    <row r="74" spans="1:14" s="546" customFormat="1" ht="28.5" customHeight="1">
      <c r="A74" s="1553" t="s">
        <v>784</v>
      </c>
      <c r="B74" s="1553"/>
      <c r="C74" s="1553"/>
      <c r="D74" s="1553"/>
      <c r="E74" s="1553"/>
      <c r="F74" s="1553"/>
      <c r="G74" s="1553"/>
      <c r="H74" s="1553"/>
      <c r="I74" s="1553"/>
      <c r="J74" s="1553"/>
      <c r="K74" s="1553"/>
      <c r="L74" s="1553"/>
    </row>
    <row r="75" spans="1:14" s="546" customFormat="1">
      <c r="A75" s="1553" t="s">
        <v>785</v>
      </c>
      <c r="B75" s="1553"/>
      <c r="C75" s="1553"/>
      <c r="D75" s="1553"/>
      <c r="E75" s="1553"/>
      <c r="F75" s="1553"/>
      <c r="G75" s="1553"/>
      <c r="H75" s="1553"/>
      <c r="I75" s="1553"/>
      <c r="J75" s="1553"/>
      <c r="K75" s="1553"/>
      <c r="L75" s="1553"/>
    </row>
    <row r="76" spans="1:14">
      <c r="A76" s="1439" t="s">
        <v>786</v>
      </c>
      <c r="B76" s="1439"/>
      <c r="C76" s="1439"/>
      <c r="D76" s="1439"/>
      <c r="E76" s="1439"/>
      <c r="F76" s="1439"/>
      <c r="G76" s="1439"/>
      <c r="H76" s="1439"/>
      <c r="I76" s="1439"/>
      <c r="J76" s="1439"/>
      <c r="K76" s="1439"/>
      <c r="L76" s="1439"/>
      <c r="M76" s="196"/>
      <c r="N76" s="196"/>
    </row>
    <row r="77" spans="1:14">
      <c r="A77" s="1189" t="s">
        <v>787</v>
      </c>
      <c r="B77" s="656"/>
      <c r="C77" s="656"/>
      <c r="D77" s="656"/>
      <c r="E77" s="656"/>
      <c r="F77" s="656"/>
      <c r="G77" s="656"/>
      <c r="H77" s="656"/>
      <c r="I77" s="656"/>
      <c r="J77" s="656"/>
      <c r="K77" s="656"/>
      <c r="L77" s="656"/>
      <c r="M77" s="196"/>
      <c r="N77" s="196"/>
    </row>
    <row r="78" spans="1:14" s="546" customFormat="1">
      <c r="A78" s="546" t="s">
        <v>788</v>
      </c>
      <c r="I78" s="208"/>
      <c r="J78" s="208"/>
      <c r="K78" s="208"/>
      <c r="L78" s="208"/>
    </row>
    <row r="79" spans="1:14" s="546" customFormat="1">
      <c r="A79" s="546" t="s">
        <v>789</v>
      </c>
      <c r="I79" s="208"/>
      <c r="J79" s="208"/>
      <c r="K79" s="208"/>
      <c r="L79" s="208"/>
    </row>
    <row r="80" spans="1:14" ht="13.8" thickBot="1"/>
    <row r="81" spans="1:12" ht="13.8" thickBot="1">
      <c r="A81" s="1140" t="s">
        <v>790</v>
      </c>
      <c r="C81" s="1027"/>
    </row>
    <row r="82" spans="1:12" ht="96" customHeight="1" thickBot="1">
      <c r="A82" s="524" t="s">
        <v>710</v>
      </c>
      <c r="B82" s="604" t="s">
        <v>791</v>
      </c>
      <c r="C82" s="525" t="s">
        <v>792</v>
      </c>
      <c r="D82" s="525" t="s">
        <v>713</v>
      </c>
      <c r="E82" s="525" t="s">
        <v>793</v>
      </c>
      <c r="F82" s="525" t="s">
        <v>794</v>
      </c>
      <c r="G82" s="525" t="s">
        <v>795</v>
      </c>
      <c r="H82" s="525" t="s">
        <v>796</v>
      </c>
      <c r="I82" s="525" t="s">
        <v>797</v>
      </c>
      <c r="J82" s="525" t="s">
        <v>798</v>
      </c>
      <c r="K82" s="525" t="s">
        <v>799</v>
      </c>
      <c r="L82" s="525" t="s">
        <v>800</v>
      </c>
    </row>
    <row r="83" spans="1:12">
      <c r="A83" s="517" t="s">
        <v>801</v>
      </c>
      <c r="B83" s="517"/>
      <c r="C83" s="1103"/>
      <c r="D83" s="517"/>
      <c r="E83" s="1104"/>
      <c r="F83" s="518"/>
      <c r="G83" s="518"/>
      <c r="H83" s="518"/>
      <c r="I83" s="518"/>
      <c r="J83" s="518"/>
      <c r="K83" s="518"/>
      <c r="L83" s="518"/>
    </row>
    <row r="84" spans="1:12">
      <c r="A84" s="288" t="s">
        <v>737</v>
      </c>
      <c r="B84" s="544">
        <v>1376</v>
      </c>
      <c r="C84" s="1321">
        <v>2</v>
      </c>
      <c r="D84" s="1247"/>
      <c r="E84" s="544">
        <v>18</v>
      </c>
      <c r="F84" s="560">
        <f>C84/E84</f>
        <v>0.1111111111111111</v>
      </c>
      <c r="G84" s="1312">
        <v>37281.638815500002</v>
      </c>
      <c r="H84" s="1312">
        <v>37281.638815500002</v>
      </c>
      <c r="I84" s="1312">
        <v>0.11459</v>
      </c>
      <c r="J84" s="1312">
        <v>-104.5012055</v>
      </c>
      <c r="K84" s="1312">
        <v>-104.5012055</v>
      </c>
      <c r="L84" s="1155">
        <v>21258.31</v>
      </c>
    </row>
    <row r="85" spans="1:12">
      <c r="A85" s="288" t="s">
        <v>523</v>
      </c>
      <c r="B85" s="544">
        <v>642</v>
      </c>
      <c r="C85" s="1321">
        <v>5</v>
      </c>
      <c r="D85" s="1247"/>
      <c r="E85" s="544">
        <v>7</v>
      </c>
      <c r="F85" s="560">
        <v>0</v>
      </c>
      <c r="G85" s="1312">
        <v>25763.5288774</v>
      </c>
      <c r="H85" s="1312">
        <v>25763.5288774</v>
      </c>
      <c r="I85" s="1312">
        <v>8.3445800000000014E-2</v>
      </c>
      <c r="J85" s="1312">
        <v>-85.675048600000011</v>
      </c>
      <c r="K85" s="1312">
        <v>-85.675048600000011</v>
      </c>
      <c r="L85" s="1155">
        <v>15589.519999999999</v>
      </c>
    </row>
    <row r="86" spans="1:12">
      <c r="A86" s="288" t="s">
        <v>802</v>
      </c>
      <c r="B86" s="544">
        <v>0</v>
      </c>
      <c r="C86" s="544"/>
      <c r="D86" s="1247"/>
      <c r="E86" s="544">
        <v>3</v>
      </c>
      <c r="F86" s="560">
        <v>0</v>
      </c>
      <c r="G86" s="1154"/>
      <c r="H86" s="1154"/>
      <c r="I86" s="1154"/>
      <c r="J86" s="1154"/>
      <c r="K86" s="1154"/>
      <c r="L86" s="1155"/>
    </row>
    <row r="87" spans="1:12">
      <c r="A87" s="288" t="s">
        <v>803</v>
      </c>
      <c r="B87" s="544">
        <v>3277</v>
      </c>
      <c r="C87" s="1321">
        <v>3</v>
      </c>
      <c r="D87" s="1247"/>
      <c r="E87" s="544"/>
      <c r="F87" s="560">
        <v>0</v>
      </c>
      <c r="G87" s="1322">
        <v>10695.908084000004</v>
      </c>
      <c r="H87" s="1322">
        <v>10695.908084000004</v>
      </c>
      <c r="I87" s="1322">
        <v>0.10232333333333334</v>
      </c>
      <c r="J87" s="1322">
        <v>-92.065708666666652</v>
      </c>
      <c r="K87" s="1322">
        <v>-92.065708666666652</v>
      </c>
      <c r="L87" s="1323">
        <v>7949.4866666666676</v>
      </c>
    </row>
    <row r="88" spans="1:12">
      <c r="A88" s="288" t="s">
        <v>804</v>
      </c>
      <c r="B88" s="544">
        <v>145</v>
      </c>
      <c r="C88" s="544"/>
      <c r="D88" s="1247"/>
      <c r="E88" s="544">
        <v>0</v>
      </c>
      <c r="F88" s="560">
        <v>0</v>
      </c>
      <c r="G88" s="1154"/>
      <c r="H88" s="1154"/>
      <c r="I88" s="1154"/>
      <c r="J88" s="1154"/>
      <c r="K88" s="1154"/>
      <c r="L88" s="1155"/>
    </row>
    <row r="89" spans="1:12">
      <c r="A89" s="589" t="s">
        <v>805</v>
      </c>
      <c r="B89" s="544">
        <v>46</v>
      </c>
      <c r="C89" s="544">
        <v>0</v>
      </c>
      <c r="D89" s="1247"/>
      <c r="E89" s="544">
        <v>0</v>
      </c>
      <c r="F89" s="560">
        <v>0</v>
      </c>
      <c r="G89" s="1322" t="s">
        <v>204</v>
      </c>
      <c r="H89" s="1322" t="s">
        <v>204</v>
      </c>
      <c r="I89" s="1322" t="s">
        <v>204</v>
      </c>
      <c r="J89" s="1322" t="s">
        <v>204</v>
      </c>
      <c r="K89" s="1322" t="s">
        <v>204</v>
      </c>
      <c r="L89" s="1323" t="s">
        <v>204</v>
      </c>
    </row>
    <row r="90" spans="1:12">
      <c r="A90" s="590" t="s">
        <v>742</v>
      </c>
      <c r="B90" s="544">
        <v>197</v>
      </c>
      <c r="C90" s="544">
        <v>5</v>
      </c>
      <c r="D90" s="1247"/>
      <c r="E90" s="544">
        <v>7</v>
      </c>
      <c r="F90" s="560">
        <v>0</v>
      </c>
      <c r="G90" s="1322">
        <v>26519.872017400012</v>
      </c>
      <c r="H90" s="1322">
        <v>26519.872017400012</v>
      </c>
      <c r="I90" s="1322">
        <v>0.10653180000000004</v>
      </c>
      <c r="J90" s="1322">
        <v>67.445224000000053</v>
      </c>
      <c r="K90" s="1322">
        <v>230.06932399999997</v>
      </c>
      <c r="L90" s="1323">
        <v>22172.855999999989</v>
      </c>
    </row>
    <row r="91" spans="1:12">
      <c r="A91" s="590" t="s">
        <v>743</v>
      </c>
      <c r="B91" s="544">
        <v>1430</v>
      </c>
      <c r="C91" s="544">
        <v>5</v>
      </c>
      <c r="D91" s="1247"/>
      <c r="E91" s="544">
        <v>10</v>
      </c>
      <c r="F91" s="560">
        <f>C91/E91</f>
        <v>0.5</v>
      </c>
      <c r="G91" s="1322">
        <v>42924.505303999991</v>
      </c>
      <c r="H91" s="1322">
        <v>42286.665677399993</v>
      </c>
      <c r="I91" s="1322">
        <v>0.44624280000000011</v>
      </c>
      <c r="J91" s="1322">
        <v>-453.79800200000011</v>
      </c>
      <c r="K91" s="1322">
        <v>-445.57287640000015</v>
      </c>
      <c r="L91" s="1323">
        <v>39367.842000000019</v>
      </c>
    </row>
    <row r="92" spans="1:12">
      <c r="A92" s="590" t="s">
        <v>744</v>
      </c>
      <c r="B92" s="544">
        <v>364</v>
      </c>
      <c r="C92" s="544">
        <v>2</v>
      </c>
      <c r="D92" s="1247"/>
      <c r="E92" s="544">
        <v>0</v>
      </c>
      <c r="F92" s="560">
        <v>0</v>
      </c>
      <c r="G92" s="1322">
        <v>36848.315612500017</v>
      </c>
      <c r="H92" s="1322">
        <v>36848.315612500017</v>
      </c>
      <c r="I92" s="1322">
        <v>1.318244</v>
      </c>
      <c r="J92" s="1322">
        <v>-44.079866499999973</v>
      </c>
      <c r="K92" s="1322">
        <v>-52.724866499999969</v>
      </c>
      <c r="L92" s="1323">
        <v>25257.310000000005</v>
      </c>
    </row>
    <row r="93" spans="1:12">
      <c r="A93" s="590" t="s">
        <v>745</v>
      </c>
      <c r="B93" s="544">
        <v>68</v>
      </c>
      <c r="C93" s="544">
        <v>0</v>
      </c>
      <c r="D93" s="1247"/>
      <c r="E93" s="544">
        <v>0</v>
      </c>
      <c r="F93" s="560">
        <v>0</v>
      </c>
      <c r="G93" s="1322" t="s">
        <v>204</v>
      </c>
      <c r="H93" s="1322" t="s">
        <v>204</v>
      </c>
      <c r="I93" s="1322" t="s">
        <v>204</v>
      </c>
      <c r="J93" s="1322" t="s">
        <v>204</v>
      </c>
      <c r="K93" s="1322" t="s">
        <v>204</v>
      </c>
      <c r="L93" s="1323" t="s">
        <v>204</v>
      </c>
    </row>
    <row r="94" spans="1:12">
      <c r="A94" s="590" t="s">
        <v>746</v>
      </c>
      <c r="B94" s="544">
        <v>283</v>
      </c>
      <c r="C94" s="544">
        <v>1</v>
      </c>
      <c r="D94" s="1247"/>
      <c r="E94" s="544">
        <v>1</v>
      </c>
      <c r="F94" s="560">
        <v>0</v>
      </c>
      <c r="G94" s="1322">
        <v>70110.863278999997</v>
      </c>
      <c r="H94" s="1322">
        <v>70110.863278999997</v>
      </c>
      <c r="I94" s="1322">
        <v>0.17980100000000002</v>
      </c>
      <c r="J94" s="1322">
        <v>-234.23825999999994</v>
      </c>
      <c r="K94" s="1322">
        <v>-226.82825999999994</v>
      </c>
      <c r="L94" s="1323">
        <v>43700.62</v>
      </c>
    </row>
    <row r="95" spans="1:12">
      <c r="A95" s="590" t="s">
        <v>747</v>
      </c>
      <c r="B95" s="544">
        <v>969</v>
      </c>
      <c r="C95" s="544">
        <v>7</v>
      </c>
      <c r="D95" s="1247"/>
      <c r="E95" s="544">
        <v>7</v>
      </c>
      <c r="F95" s="560">
        <f>C95/E95</f>
        <v>1</v>
      </c>
      <c r="G95" s="1322">
        <v>6631.6546201428573</v>
      </c>
      <c r="H95" s="1322">
        <v>6631.6546201428573</v>
      </c>
      <c r="I95" s="1322">
        <v>0.17523942857142857</v>
      </c>
      <c r="J95" s="1322">
        <v>718.41261142857161</v>
      </c>
      <c r="K95" s="1322">
        <v>695.13801857142869</v>
      </c>
      <c r="L95" s="1323">
        <v>49767.068571428557</v>
      </c>
    </row>
    <row r="96" spans="1:12">
      <c r="A96" s="590" t="s">
        <v>748</v>
      </c>
      <c r="B96" s="544">
        <v>1043</v>
      </c>
      <c r="C96" s="544">
        <v>11</v>
      </c>
      <c r="D96" s="1247">
        <v>0</v>
      </c>
      <c r="E96" s="544">
        <v>12</v>
      </c>
      <c r="F96" s="560">
        <f>C96/E96</f>
        <v>0.91666666666666663</v>
      </c>
      <c r="G96" s="1322">
        <v>18744.446317363621</v>
      </c>
      <c r="H96" s="1322">
        <v>18744.446317363621</v>
      </c>
      <c r="I96" s="1322">
        <v>0.25143409090909058</v>
      </c>
      <c r="J96" s="1322">
        <v>24.883091545454537</v>
      </c>
      <c r="K96" s="1322">
        <v>-34.531027363636362</v>
      </c>
      <c r="L96" s="1323">
        <v>18128.161818181819</v>
      </c>
    </row>
    <row r="97" spans="1:12">
      <c r="A97" s="590" t="s">
        <v>749</v>
      </c>
      <c r="B97" s="544">
        <v>0</v>
      </c>
      <c r="C97" s="544">
        <v>0</v>
      </c>
      <c r="D97" s="1247">
        <v>0</v>
      </c>
      <c r="E97" s="544">
        <v>0</v>
      </c>
      <c r="F97" s="560">
        <v>0</v>
      </c>
      <c r="G97" s="1322">
        <v>0</v>
      </c>
      <c r="H97" s="1322">
        <v>0</v>
      </c>
      <c r="I97" s="1322">
        <v>0</v>
      </c>
      <c r="J97" s="1322"/>
      <c r="K97" s="1322"/>
      <c r="L97" s="1323"/>
    </row>
    <row r="98" spans="1:12">
      <c r="A98" s="590" t="s">
        <v>750</v>
      </c>
      <c r="B98" s="544">
        <v>9</v>
      </c>
      <c r="C98" s="544">
        <v>1</v>
      </c>
      <c r="D98" s="1247"/>
      <c r="E98" s="544">
        <v>2</v>
      </c>
      <c r="F98" s="560">
        <v>0</v>
      </c>
      <c r="G98" s="1312">
        <v>0</v>
      </c>
      <c r="H98" s="1312">
        <v>0</v>
      </c>
      <c r="I98" s="1312">
        <v>0</v>
      </c>
      <c r="J98" s="1312">
        <v>56.031749999999995</v>
      </c>
      <c r="K98" s="1312">
        <v>72.006</v>
      </c>
      <c r="L98" s="1155">
        <v>17469.55</v>
      </c>
    </row>
    <row r="99" spans="1:12">
      <c r="A99" s="590" t="s">
        <v>806</v>
      </c>
      <c r="B99" s="544">
        <v>861</v>
      </c>
      <c r="C99" s="1326">
        <v>6</v>
      </c>
      <c r="D99" s="1247">
        <v>0</v>
      </c>
      <c r="E99" s="544"/>
      <c r="F99" s="560"/>
      <c r="G99" s="1322">
        <v>11786.942752500001</v>
      </c>
      <c r="H99" s="1322">
        <v>11786.942752500001</v>
      </c>
      <c r="I99" s="1322">
        <v>0.17452733333333337</v>
      </c>
      <c r="J99" s="1322">
        <v>165.67870783333333</v>
      </c>
      <c r="K99" s="1322">
        <v>162.11615650000002</v>
      </c>
      <c r="L99" s="1323">
        <v>16756.666666666661</v>
      </c>
    </row>
    <row r="100" spans="1:12">
      <c r="A100" s="522" t="s">
        <v>632</v>
      </c>
      <c r="B100" s="522"/>
      <c r="C100" s="522"/>
      <c r="D100" s="522"/>
      <c r="E100" s="522"/>
      <c r="F100" s="522"/>
      <c r="G100" s="1313"/>
      <c r="H100" s="1313"/>
      <c r="I100" s="1313"/>
      <c r="J100" s="1313"/>
      <c r="K100" s="1313"/>
      <c r="L100" s="522"/>
    </row>
    <row r="101" spans="1:12">
      <c r="A101" s="288" t="s">
        <v>807</v>
      </c>
      <c r="B101" s="544">
        <v>2481</v>
      </c>
      <c r="C101" s="544">
        <v>12</v>
      </c>
      <c r="D101" s="1247">
        <f>C101/B101</f>
        <v>4.8367593712212815E-3</v>
      </c>
      <c r="E101" s="544"/>
      <c r="F101" s="560"/>
      <c r="G101" s="1322">
        <v>22772.028479249992</v>
      </c>
      <c r="H101" s="1322">
        <v>22506.261968166658</v>
      </c>
      <c r="I101" s="1322">
        <v>0.25659991666666632</v>
      </c>
      <c r="J101" s="1322">
        <v>192.13386641666673</v>
      </c>
      <c r="K101" s="1322">
        <v>153.7920889166667</v>
      </c>
      <c r="L101" s="1323">
        <v>31030.850833333334</v>
      </c>
    </row>
    <row r="102" spans="1:12">
      <c r="A102" s="1214" t="s">
        <v>757</v>
      </c>
      <c r="C102" s="544">
        <v>3</v>
      </c>
      <c r="D102" s="1247">
        <v>0</v>
      </c>
      <c r="E102" s="544"/>
      <c r="F102" s="560"/>
      <c r="G102" s="1312">
        <v>16013.538433666674</v>
      </c>
      <c r="H102" s="1312">
        <v>16013.538433666674</v>
      </c>
      <c r="I102" s="1312">
        <v>0.86234233333333332</v>
      </c>
      <c r="J102" s="1312">
        <v>-4.4829699999999626</v>
      </c>
      <c r="K102" s="1312">
        <v>24.197030000000051</v>
      </c>
      <c r="L102" s="1155">
        <v>24597.05333333333</v>
      </c>
    </row>
    <row r="103" spans="1:12">
      <c r="A103" s="1214" t="s">
        <v>808</v>
      </c>
      <c r="B103" s="544">
        <v>3057</v>
      </c>
      <c r="C103" s="544">
        <v>15</v>
      </c>
      <c r="D103" s="1247">
        <f>C103/B103</f>
        <v>4.9067713444553487E-3</v>
      </c>
      <c r="E103" s="544"/>
      <c r="F103" s="560"/>
      <c r="G103" s="1322">
        <v>13120.039114733325</v>
      </c>
      <c r="H103" s="1322">
        <v>13120.039114733325</v>
      </c>
      <c r="I103" s="1322">
        <v>0.19618726666666658</v>
      </c>
      <c r="J103" s="1322">
        <v>117.21852119999997</v>
      </c>
      <c r="K103" s="1322">
        <v>61.459604533333319</v>
      </c>
      <c r="L103" s="1323">
        <v>18583.400666666668</v>
      </c>
    </row>
    <row r="104" spans="1:12">
      <c r="A104" s="288" t="s">
        <v>809</v>
      </c>
      <c r="B104" s="544"/>
      <c r="C104" s="544"/>
      <c r="D104" s="1247">
        <v>0</v>
      </c>
      <c r="E104" s="544"/>
      <c r="F104" s="560"/>
      <c r="G104" s="1312"/>
      <c r="H104" s="1312"/>
      <c r="I104" s="1312"/>
      <c r="J104" s="1312"/>
      <c r="K104" s="1312"/>
      <c r="L104" s="1155"/>
    </row>
    <row r="105" spans="1:12">
      <c r="A105" s="473" t="s">
        <v>760</v>
      </c>
      <c r="B105" s="544">
        <v>2402</v>
      </c>
      <c r="C105" s="544">
        <v>12</v>
      </c>
      <c r="D105" s="1247">
        <f>C105/B105</f>
        <v>4.9958368026644462E-3</v>
      </c>
      <c r="E105" s="544"/>
      <c r="F105" s="560"/>
      <c r="G105" s="1312">
        <v>30922.761997166654</v>
      </c>
      <c r="H105" s="1312">
        <v>30656.99548608332</v>
      </c>
      <c r="I105" s="1312">
        <v>0.22469599999999978</v>
      </c>
      <c r="J105" s="1312">
        <v>270.27677975000012</v>
      </c>
      <c r="K105" s="1312">
        <v>221.55544458333335</v>
      </c>
      <c r="L105" s="1155">
        <v>33408.609999999993</v>
      </c>
    </row>
    <row r="106" spans="1:12">
      <c r="A106" s="473" t="s">
        <v>761</v>
      </c>
      <c r="B106" s="544">
        <v>1665</v>
      </c>
      <c r="C106" s="544">
        <v>17</v>
      </c>
      <c r="D106" s="1247">
        <f>C106/B106</f>
        <v>1.0210210210210209E-2</v>
      </c>
      <c r="E106" s="544"/>
      <c r="F106" s="560"/>
      <c r="G106" s="1312">
        <v>18008.664534705891</v>
      </c>
      <c r="H106" s="1312">
        <v>18008.664534705891</v>
      </c>
      <c r="I106" s="1312">
        <v>0.39606994117647076</v>
      </c>
      <c r="J106" s="1312">
        <v>-63.260943647058788</v>
      </c>
      <c r="K106" s="1312">
        <v>-28.730987764705866</v>
      </c>
      <c r="L106" s="1155">
        <v>26505.599411764695</v>
      </c>
    </row>
    <row r="107" spans="1:12">
      <c r="A107" s="473" t="s">
        <v>762</v>
      </c>
      <c r="B107" s="544">
        <v>339</v>
      </c>
      <c r="C107" s="544">
        <v>7</v>
      </c>
      <c r="D107" s="1247">
        <f>C107/B107</f>
        <v>2.0648967551622419E-2</v>
      </c>
      <c r="E107" s="544"/>
      <c r="F107" s="560"/>
      <c r="G107" s="1312">
        <v>14072.129448428572</v>
      </c>
      <c r="H107" s="1312">
        <v>14072.129448428572</v>
      </c>
      <c r="I107" s="1312">
        <v>6.4291714285714285E-2</v>
      </c>
      <c r="J107" s="1312">
        <v>137.28249571428563</v>
      </c>
      <c r="K107" s="1312">
        <v>144.70892428571423</v>
      </c>
      <c r="L107" s="1155">
        <v>21737.63714285714</v>
      </c>
    </row>
    <row r="108" spans="1:12">
      <c r="A108" s="288" t="s">
        <v>810</v>
      </c>
      <c r="B108" s="544">
        <v>4408</v>
      </c>
      <c r="C108" s="544">
        <v>36</v>
      </c>
      <c r="D108" s="1247">
        <f>C108/B108</f>
        <v>8.1669691470054439E-3</v>
      </c>
      <c r="E108" s="544"/>
      <c r="F108" s="560"/>
      <c r="G108" s="1312">
        <v>21547.926310972205</v>
      </c>
      <c r="H108" s="1312">
        <v>21459.337473944426</v>
      </c>
      <c r="I108" s="1312">
        <v>0.27443286111111104</v>
      </c>
      <c r="J108" s="1312">
        <v>86.912855138888929</v>
      </c>
      <c r="K108" s="1312">
        <v>88.422250361111139</v>
      </c>
      <c r="L108" s="1155">
        <v>27879.499166666661</v>
      </c>
    </row>
    <row r="109" spans="1:12">
      <c r="A109" s="288" t="s">
        <v>811</v>
      </c>
      <c r="B109" s="544"/>
      <c r="C109" s="544"/>
      <c r="D109" s="1247">
        <v>0</v>
      </c>
      <c r="E109" s="544"/>
      <c r="F109" s="560"/>
      <c r="G109" s="1312"/>
      <c r="H109" s="1312"/>
      <c r="I109" s="1312"/>
      <c r="J109" s="1312"/>
      <c r="K109" s="1312"/>
      <c r="L109" s="1155"/>
    </row>
    <row r="110" spans="1:12">
      <c r="A110" s="536" t="s">
        <v>760</v>
      </c>
      <c r="B110" s="544">
        <v>3034</v>
      </c>
      <c r="C110" s="544">
        <v>15</v>
      </c>
      <c r="D110" s="1247">
        <f>C110/B110</f>
        <v>4.9439683586025053E-3</v>
      </c>
      <c r="E110" s="544"/>
      <c r="F110" s="560"/>
      <c r="G110" s="1312">
        <v>23255.869519066655</v>
      </c>
      <c r="H110" s="1312">
        <v>23043.256310199988</v>
      </c>
      <c r="I110" s="1312">
        <v>0.32477026666666653</v>
      </c>
      <c r="J110" s="1312">
        <v>-46.159421933333292</v>
      </c>
      <c r="K110" s="1312">
        <v>-87.956093933333278</v>
      </c>
      <c r="L110" s="1155">
        <v>36052.366666666632</v>
      </c>
    </row>
    <row r="111" spans="1:12">
      <c r="A111" s="536" t="s">
        <v>761</v>
      </c>
      <c r="B111" s="544">
        <v>427</v>
      </c>
      <c r="C111" s="544">
        <v>13</v>
      </c>
      <c r="D111" s="1247">
        <f>C111/B111</f>
        <v>3.0444964871194378E-2</v>
      </c>
      <c r="E111" s="544"/>
      <c r="F111" s="560"/>
      <c r="G111" s="1312">
        <v>20834.433744153845</v>
      </c>
      <c r="H111" s="1312">
        <v>20834.433744153845</v>
      </c>
      <c r="I111" s="1312">
        <v>0.14990376923076917</v>
      </c>
      <c r="J111" s="1312">
        <v>300.85535400000009</v>
      </c>
      <c r="K111" s="1312">
        <v>351.55520015384627</v>
      </c>
      <c r="L111" s="1155">
        <v>23865.690000000006</v>
      </c>
    </row>
    <row r="112" spans="1:12">
      <c r="A112" s="562" t="s">
        <v>762</v>
      </c>
      <c r="B112" s="544">
        <v>948</v>
      </c>
      <c r="C112" s="544">
        <v>8</v>
      </c>
      <c r="D112" s="1247">
        <f>C112/B112</f>
        <v>8.4388185654008432E-3</v>
      </c>
      <c r="E112" s="544"/>
      <c r="F112" s="560"/>
      <c r="G112" s="1154">
        <v>19504.958216875002</v>
      </c>
      <c r="H112" s="1154">
        <v>19504.958216875002</v>
      </c>
      <c r="I112" s="1154">
        <v>0.38240999999999992</v>
      </c>
      <c r="J112" s="1154">
        <v>-11.233185999999982</v>
      </c>
      <c r="K112" s="1154">
        <v>-8.4593974999999872</v>
      </c>
      <c r="L112" s="1155">
        <v>19077.8125</v>
      </c>
    </row>
    <row r="113" spans="1:15">
      <c r="A113" s="5"/>
      <c r="B113" s="92"/>
      <c r="C113" s="92"/>
      <c r="D113" s="563"/>
      <c r="E113" s="92"/>
      <c r="F113" s="148"/>
      <c r="G113" s="1407"/>
      <c r="H113" s="1407"/>
      <c r="I113" s="1407"/>
      <c r="J113" s="1407"/>
      <c r="K113" s="1407"/>
      <c r="L113" s="1408"/>
    </row>
    <row r="114" spans="1:15" s="546" customFormat="1">
      <c r="A114" s="545" t="s">
        <v>812</v>
      </c>
      <c r="C114" s="547"/>
      <c r="D114" s="547"/>
      <c r="E114" s="547"/>
      <c r="F114" s="547"/>
      <c r="G114" s="549"/>
      <c r="H114" s="549"/>
      <c r="I114" s="549"/>
      <c r="J114" s="549"/>
      <c r="K114" s="549"/>
      <c r="L114" s="550"/>
    </row>
    <row r="115" spans="1:15" s="546" customFormat="1">
      <c r="A115" s="551" t="s">
        <v>813</v>
      </c>
      <c r="C115" s="547"/>
      <c r="D115" s="547"/>
      <c r="E115" s="547"/>
      <c r="F115" s="547"/>
      <c r="G115" s="549"/>
      <c r="H115" s="549"/>
      <c r="I115" s="549"/>
      <c r="J115" s="549"/>
      <c r="K115" s="549"/>
      <c r="L115" s="550"/>
    </row>
    <row r="116" spans="1:15" s="546" customFormat="1">
      <c r="A116" s="545" t="s">
        <v>814</v>
      </c>
      <c r="C116" s="547"/>
      <c r="D116" s="547"/>
      <c r="E116" s="547"/>
      <c r="F116" s="547"/>
      <c r="G116" s="549"/>
      <c r="H116" s="549"/>
      <c r="I116" s="549"/>
      <c r="J116" s="549"/>
      <c r="K116" s="549"/>
      <c r="L116" s="550"/>
    </row>
    <row r="117" spans="1:15" s="546" customFormat="1" ht="28.5" customHeight="1">
      <c r="A117" s="1553" t="s">
        <v>771</v>
      </c>
      <c r="B117" s="1553"/>
      <c r="C117" s="1553"/>
      <c r="D117" s="1553"/>
      <c r="E117" s="1553"/>
      <c r="F117" s="1553"/>
      <c r="G117" s="1553"/>
      <c r="H117" s="1553"/>
      <c r="I117" s="1553"/>
      <c r="J117" s="1553"/>
      <c r="K117" s="1553"/>
      <c r="L117" s="1553"/>
      <c r="M117" s="552"/>
      <c r="N117" s="552"/>
      <c r="O117" s="552"/>
    </row>
    <row r="118" spans="1:15" s="546" customFormat="1" ht="13.5" customHeight="1">
      <c r="A118" s="1553" t="s">
        <v>772</v>
      </c>
      <c r="B118" s="1553"/>
      <c r="C118" s="1553"/>
      <c r="D118" s="1553"/>
      <c r="E118" s="1553"/>
      <c r="F118" s="1553"/>
      <c r="G118" s="1553"/>
      <c r="H118" s="1553"/>
      <c r="I118" s="1553"/>
      <c r="J118" s="1553"/>
      <c r="K118" s="1553"/>
      <c r="L118" s="1553"/>
      <c r="M118" s="553"/>
      <c r="N118" s="553"/>
    </row>
    <row r="119" spans="1:15" s="546" customFormat="1" ht="13.5" customHeight="1">
      <c r="A119" s="1553" t="s">
        <v>815</v>
      </c>
      <c r="B119" s="1553"/>
      <c r="C119" s="1553"/>
      <c r="D119" s="1553"/>
      <c r="E119" s="1553"/>
      <c r="F119" s="1553"/>
      <c r="G119" s="1553"/>
      <c r="H119" s="1553"/>
      <c r="I119" s="1553"/>
      <c r="J119" s="1553"/>
      <c r="K119" s="1553"/>
      <c r="L119" s="1553"/>
    </row>
    <row r="120" spans="1:15" s="546" customFormat="1">
      <c r="A120" s="1553" t="s">
        <v>816</v>
      </c>
      <c r="B120" s="1553"/>
      <c r="C120" s="1553"/>
      <c r="D120" s="1553"/>
      <c r="E120" s="1553"/>
      <c r="F120" s="1553"/>
      <c r="G120" s="1553"/>
      <c r="H120" s="1553"/>
      <c r="I120" s="1553"/>
      <c r="J120" s="1553"/>
      <c r="K120" s="1553"/>
      <c r="L120" s="1553"/>
    </row>
    <row r="121" spans="1:15" s="546" customFormat="1">
      <c r="A121" s="546" t="s">
        <v>817</v>
      </c>
      <c r="B121"/>
      <c r="C121"/>
      <c r="D121"/>
      <c r="E121"/>
      <c r="F121"/>
      <c r="G121"/>
      <c r="H121"/>
      <c r="I121"/>
      <c r="J121"/>
      <c r="K121"/>
      <c r="L121"/>
      <c r="M121" s="553"/>
      <c r="N121" s="553"/>
    </row>
    <row r="122" spans="1:15" s="546" customFormat="1" ht="28.5" customHeight="1">
      <c r="A122" s="1553" t="s">
        <v>818</v>
      </c>
      <c r="B122" s="1553"/>
      <c r="C122" s="1553"/>
      <c r="D122" s="1553"/>
      <c r="E122" s="1553"/>
      <c r="F122" s="1553"/>
      <c r="G122" s="1553"/>
      <c r="H122" s="1553"/>
      <c r="I122" s="1553"/>
      <c r="J122" s="1553"/>
      <c r="K122" s="1553"/>
      <c r="L122" s="1553"/>
      <c r="M122" s="553"/>
      <c r="N122" s="553"/>
    </row>
    <row r="123" spans="1:15" s="546" customFormat="1" ht="29.25" customHeight="1">
      <c r="A123" s="1553" t="s">
        <v>819</v>
      </c>
      <c r="B123" s="1553"/>
      <c r="C123" s="1553"/>
      <c r="D123" s="1553"/>
      <c r="E123" s="1553"/>
      <c r="F123" s="1553"/>
      <c r="G123" s="1553"/>
      <c r="H123" s="1553"/>
      <c r="I123" s="1553"/>
      <c r="J123" s="1553"/>
      <c r="K123" s="1553"/>
      <c r="L123" s="1553"/>
      <c r="M123" s="553"/>
      <c r="N123" s="553"/>
    </row>
    <row r="124" spans="1:15" s="546" customFormat="1" ht="33.450000000000003" customHeight="1">
      <c r="A124" s="1553" t="s">
        <v>820</v>
      </c>
      <c r="B124" s="1553"/>
      <c r="C124" s="1553"/>
      <c r="D124" s="1553"/>
      <c r="E124" s="1553"/>
      <c r="F124" s="1553"/>
      <c r="G124" s="1553"/>
      <c r="H124" s="1553"/>
      <c r="I124" s="1553"/>
      <c r="J124" s="1553"/>
      <c r="K124" s="1553"/>
      <c r="L124" s="1553"/>
      <c r="M124" s="553"/>
      <c r="N124" s="553"/>
    </row>
    <row r="125" spans="1:15" s="546" customFormat="1">
      <c r="A125" s="1553" t="s">
        <v>821</v>
      </c>
      <c r="B125" s="1553"/>
      <c r="C125" s="1553"/>
      <c r="D125" s="1553"/>
      <c r="E125" s="1553"/>
      <c r="F125" s="1553"/>
      <c r="G125" s="1553"/>
      <c r="H125" s="1553"/>
      <c r="I125" s="1553"/>
      <c r="J125" s="1553"/>
      <c r="K125" s="1553"/>
      <c r="L125" s="1553"/>
      <c r="M125" s="553"/>
      <c r="N125" s="553"/>
    </row>
    <row r="126" spans="1:15" s="546" customFormat="1">
      <c r="A126" s="1553" t="s">
        <v>780</v>
      </c>
      <c r="B126" s="1553"/>
      <c r="C126" s="1553"/>
      <c r="D126" s="1553"/>
      <c r="E126" s="1553"/>
      <c r="F126" s="1553"/>
      <c r="G126" s="1553"/>
      <c r="H126" s="1553"/>
      <c r="I126" s="1553"/>
      <c r="J126" s="1553"/>
      <c r="K126" s="1553"/>
      <c r="L126" s="1553"/>
      <c r="M126" s="553"/>
      <c r="N126" s="553"/>
    </row>
    <row r="127" spans="1:15" s="546" customFormat="1" ht="13.8" thickBot="1">
      <c r="A127" s="208"/>
      <c r="B127" s="208"/>
      <c r="C127" s="208"/>
      <c r="D127" s="208"/>
      <c r="E127" s="208"/>
      <c r="F127" s="208"/>
      <c r="G127" s="208"/>
      <c r="H127" s="208"/>
      <c r="I127" s="208"/>
      <c r="J127" s="208"/>
      <c r="K127" s="208"/>
      <c r="L127" s="208"/>
    </row>
    <row r="128" spans="1:15" ht="13.8" thickBot="1">
      <c r="A128" s="1193" t="s">
        <v>822</v>
      </c>
    </row>
    <row r="129" spans="1:14" s="481" customFormat="1" ht="102.75" customHeight="1" thickBot="1">
      <c r="A129" s="524" t="s">
        <v>710</v>
      </c>
      <c r="B129" s="591" t="s">
        <v>823</v>
      </c>
      <c r="C129" s="525" t="s">
        <v>824</v>
      </c>
      <c r="D129" s="591" t="s">
        <v>713</v>
      </c>
      <c r="E129" s="591" t="s">
        <v>825</v>
      </c>
      <c r="F129" s="591" t="s">
        <v>826</v>
      </c>
      <c r="G129" s="525" t="s">
        <v>827</v>
      </c>
      <c r="H129" s="525" t="s">
        <v>828</v>
      </c>
      <c r="I129" s="525" t="s">
        <v>829</v>
      </c>
      <c r="J129" s="525" t="s">
        <v>830</v>
      </c>
      <c r="K129" s="525" t="s">
        <v>831</v>
      </c>
      <c r="L129" s="525" t="s">
        <v>832</v>
      </c>
      <c r="N129" s="592"/>
    </row>
    <row r="130" spans="1:14">
      <c r="A130" s="517" t="s">
        <v>726</v>
      </c>
      <c r="B130" s="1120"/>
      <c r="C130" s="1103"/>
      <c r="D130" s="1120"/>
      <c r="E130" s="1121"/>
      <c r="F130" s="1122"/>
      <c r="G130" s="518"/>
      <c r="H130" s="518"/>
      <c r="I130" s="518"/>
      <c r="J130" s="518"/>
      <c r="K130" s="518"/>
      <c r="L130" s="518"/>
    </row>
    <row r="131" spans="1:14">
      <c r="A131" s="519" t="s">
        <v>727</v>
      </c>
      <c r="B131" s="1105"/>
      <c r="C131" s="63">
        <v>373</v>
      </c>
      <c r="D131" s="1114"/>
      <c r="E131" s="1115"/>
      <c r="F131" s="1114"/>
      <c r="G131" s="855">
        <v>360.98783646112588</v>
      </c>
      <c r="H131" s="855">
        <v>373.07134584450347</v>
      </c>
      <c r="I131" s="855">
        <v>9.2274316353887692E-2</v>
      </c>
      <c r="J131" s="855">
        <v>13.869322817694382</v>
      </c>
      <c r="K131" s="855">
        <v>14.445110753351216</v>
      </c>
      <c r="L131" s="1152">
        <v>1317.6083646112618</v>
      </c>
    </row>
    <row r="132" spans="1:14">
      <c r="A132" s="519" t="s">
        <v>728</v>
      </c>
      <c r="B132" s="1105"/>
      <c r="C132" s="63">
        <v>7982</v>
      </c>
      <c r="D132" s="1114"/>
      <c r="E132" s="1115"/>
      <c r="F132" s="1114"/>
      <c r="G132" s="855">
        <v>273.4982432599889</v>
      </c>
      <c r="H132" s="855">
        <v>273.4982432599889</v>
      </c>
      <c r="I132" s="855">
        <v>6.9093020002481104E-2</v>
      </c>
      <c r="J132" s="855">
        <v>9.9708440053415757</v>
      </c>
      <c r="K132" s="855">
        <v>10.035696782084006</v>
      </c>
      <c r="L132" s="1152">
        <v>1020.8268194808844</v>
      </c>
    </row>
    <row r="133" spans="1:14">
      <c r="A133" s="523" t="s">
        <v>729</v>
      </c>
      <c r="B133" s="1106"/>
      <c r="C133" s="1116"/>
      <c r="D133" s="1117"/>
      <c r="E133" s="1118"/>
      <c r="F133" s="1117"/>
      <c r="G133" s="1119"/>
      <c r="H133" s="1119"/>
      <c r="I133" s="1119"/>
      <c r="J133" s="1119"/>
      <c r="K133" s="1119"/>
      <c r="L133" s="1157"/>
    </row>
    <row r="134" spans="1:14">
      <c r="A134" s="519" t="s">
        <v>730</v>
      </c>
      <c r="B134" s="1107"/>
      <c r="C134" s="1215"/>
      <c r="D134" s="1114"/>
      <c r="E134" s="1115"/>
      <c r="F134" s="1114"/>
      <c r="G134" s="1101"/>
      <c r="H134" s="1101"/>
      <c r="I134" s="1101"/>
      <c r="J134" s="1101"/>
      <c r="K134" s="1101"/>
      <c r="L134" s="1156"/>
    </row>
    <row r="135" spans="1:14">
      <c r="A135" s="519" t="s">
        <v>833</v>
      </c>
      <c r="B135" s="1107"/>
      <c r="C135" s="855">
        <v>0</v>
      </c>
      <c r="D135" s="1114"/>
      <c r="E135" s="1115"/>
      <c r="F135" s="1114"/>
      <c r="G135" s="1101">
        <v>0</v>
      </c>
      <c r="H135" s="1101">
        <v>0</v>
      </c>
      <c r="I135" s="1101">
        <v>0</v>
      </c>
      <c r="J135" s="1101">
        <v>0</v>
      </c>
      <c r="K135" s="1101">
        <v>0</v>
      </c>
      <c r="L135" s="1156">
        <v>0</v>
      </c>
    </row>
    <row r="136" spans="1:14">
      <c r="A136" s="519" t="s">
        <v>834</v>
      </c>
      <c r="B136" s="1105"/>
      <c r="C136" s="1215">
        <v>3865</v>
      </c>
      <c r="D136" s="1114"/>
      <c r="E136" s="1115"/>
      <c r="F136" s="1114"/>
      <c r="G136" s="1216">
        <v>247.56904760672725</v>
      </c>
      <c r="H136" s="1216">
        <v>248.38122328589932</v>
      </c>
      <c r="I136" s="1216">
        <v>5.6849956015526247E-2</v>
      </c>
      <c r="J136" s="1216">
        <v>10.165385798447709</v>
      </c>
      <c r="K136" s="1216">
        <v>10.237931697542182</v>
      </c>
      <c r="L136" s="1217">
        <v>706.54082794302246</v>
      </c>
    </row>
    <row r="137" spans="1:14">
      <c r="A137" s="519" t="s">
        <v>733</v>
      </c>
      <c r="B137" s="1105"/>
      <c r="C137" s="1215">
        <v>156</v>
      </c>
      <c r="D137" s="1114"/>
      <c r="E137" s="1115"/>
      <c r="F137" s="1114"/>
      <c r="G137" s="1216">
        <v>265.891153846154</v>
      </c>
      <c r="H137" s="1216">
        <v>267.04500000000019</v>
      </c>
      <c r="I137" s="1216">
        <v>5.4478358974359105E-2</v>
      </c>
      <c r="J137" s="1216">
        <v>8.5062493589743617</v>
      </c>
      <c r="K137" s="1216">
        <v>8.5062493589743617</v>
      </c>
      <c r="L137" s="1217">
        <v>716.17717948717814</v>
      </c>
    </row>
    <row r="138" spans="1:14">
      <c r="A138" s="1211" t="s">
        <v>835</v>
      </c>
      <c r="B138" s="1107"/>
      <c r="C138" s="1215">
        <v>3018</v>
      </c>
      <c r="D138" s="1114"/>
      <c r="E138" s="1115"/>
      <c r="F138" s="1114"/>
      <c r="G138" s="1216">
        <v>293.54279224652328</v>
      </c>
      <c r="H138" s="1216">
        <v>293.82590755467442</v>
      </c>
      <c r="I138" s="1216">
        <v>6.9528719019221585E-2</v>
      </c>
      <c r="J138" s="1216">
        <v>11.992677529821053</v>
      </c>
      <c r="K138" s="1216">
        <v>12.107880379390359</v>
      </c>
      <c r="L138" s="1217">
        <v>993.83546056988462</v>
      </c>
    </row>
    <row r="139" spans="1:14">
      <c r="A139" s="519" t="s">
        <v>807</v>
      </c>
      <c r="B139" s="1105"/>
      <c r="C139" s="1215">
        <v>3860</v>
      </c>
      <c r="D139" s="1114"/>
      <c r="E139" s="1115"/>
      <c r="F139" s="1114"/>
      <c r="G139" s="1216">
        <v>321.88640336786142</v>
      </c>
      <c r="H139" s="1216">
        <v>321.88640336786142</v>
      </c>
      <c r="I139" s="1216">
        <v>8.8976560621763304E-2</v>
      </c>
      <c r="J139" s="1216">
        <v>11.290167201813668</v>
      </c>
      <c r="K139" s="1216">
        <v>11.335244922020921</v>
      </c>
      <c r="L139" s="1217">
        <v>1146.4007849741013</v>
      </c>
    </row>
    <row r="140" spans="1:14">
      <c r="A140" s="523" t="s">
        <v>801</v>
      </c>
      <c r="B140" s="1106"/>
      <c r="C140" s="1116"/>
      <c r="D140" s="1117"/>
      <c r="E140" s="1118"/>
      <c r="F140" s="1117"/>
      <c r="G140" s="1119"/>
      <c r="H140" s="1119"/>
      <c r="I140" s="1119"/>
      <c r="J140" s="1119"/>
      <c r="K140" s="1119"/>
      <c r="L140" s="1157"/>
    </row>
    <row r="141" spans="1:14">
      <c r="A141" s="593" t="s">
        <v>737</v>
      </c>
      <c r="B141" s="1105"/>
      <c r="C141" s="1215">
        <v>2678</v>
      </c>
      <c r="D141" s="1114"/>
      <c r="E141" s="1115"/>
      <c r="F141" s="1114"/>
      <c r="G141" s="1216">
        <v>323.43353846153781</v>
      </c>
      <c r="H141" s="1216">
        <v>323.43353846153781</v>
      </c>
      <c r="I141" s="1216">
        <v>9.6617333831222035E-2</v>
      </c>
      <c r="J141" s="1216">
        <v>11.292907939506557</v>
      </c>
      <c r="K141" s="1216">
        <v>11.357881800596916</v>
      </c>
      <c r="L141" s="1217">
        <v>1209.0618371918115</v>
      </c>
    </row>
    <row r="142" spans="1:14">
      <c r="A142" s="593" t="s">
        <v>523</v>
      </c>
      <c r="B142" s="1105"/>
      <c r="C142" s="1215">
        <v>1302</v>
      </c>
      <c r="D142" s="1114"/>
      <c r="E142" s="1115"/>
      <c r="F142" s="1114"/>
      <c r="G142" s="1216">
        <v>443.49373579108948</v>
      </c>
      <c r="H142" s="1216">
        <v>443.49373579108948</v>
      </c>
      <c r="I142" s="1216">
        <v>0.12965749769585685</v>
      </c>
      <c r="J142" s="1216">
        <v>9.8377781758832423</v>
      </c>
      <c r="K142" s="1216">
        <v>9.9268718778801706</v>
      </c>
      <c r="L142" s="1217">
        <v>1324.6036328724501</v>
      </c>
    </row>
    <row r="143" spans="1:14">
      <c r="A143" s="593" t="s">
        <v>802</v>
      </c>
      <c r="B143" s="1105"/>
      <c r="C143" s="1101"/>
      <c r="D143" s="1114"/>
      <c r="E143" s="1115"/>
      <c r="F143" s="1114"/>
      <c r="G143" s="1101"/>
      <c r="H143" s="1101"/>
      <c r="I143" s="1101"/>
      <c r="J143" s="1101"/>
      <c r="K143" s="1101"/>
      <c r="L143" s="1156"/>
    </row>
    <row r="144" spans="1:14">
      <c r="A144" s="593" t="s">
        <v>803</v>
      </c>
      <c r="B144" s="1108"/>
      <c r="C144" s="1215">
        <v>676</v>
      </c>
      <c r="D144" s="1114"/>
      <c r="E144" s="1115"/>
      <c r="F144" s="1114"/>
      <c r="G144" s="1216">
        <v>444.00866568047689</v>
      </c>
      <c r="H144" s="1216">
        <v>444.00866568047689</v>
      </c>
      <c r="I144" s="1216">
        <v>8.5793588757395803E-2</v>
      </c>
      <c r="J144" s="1216">
        <v>7.7409223372780653</v>
      </c>
      <c r="K144" s="1216">
        <v>7.9554193786981893</v>
      </c>
      <c r="L144" s="1217">
        <v>1177.9798668639103</v>
      </c>
    </row>
    <row r="145" spans="1:13" ht="15" customHeight="1">
      <c r="A145" s="1214" t="s">
        <v>804</v>
      </c>
      <c r="B145" s="1105"/>
      <c r="C145" s="63">
        <v>41</v>
      </c>
      <c r="D145" s="1114"/>
      <c r="E145" s="1115"/>
      <c r="F145" s="1114"/>
      <c r="G145" s="855">
        <v>347.81141463414633</v>
      </c>
      <c r="H145" s="855">
        <v>347.81141463414633</v>
      </c>
      <c r="I145" s="855">
        <v>1.2502341463414625E-2</v>
      </c>
      <c r="J145" s="855">
        <v>1.1600853658536583</v>
      </c>
      <c r="K145" s="855">
        <v>1.1600853658536583</v>
      </c>
      <c r="L145" s="1156">
        <v>533.08170731707344</v>
      </c>
    </row>
    <row r="146" spans="1:13">
      <c r="A146" s="594" t="s">
        <v>805</v>
      </c>
      <c r="B146" s="1105"/>
      <c r="C146" s="1215">
        <v>51</v>
      </c>
      <c r="D146" s="1114"/>
      <c r="E146" s="1115"/>
      <c r="F146" s="1114"/>
      <c r="G146" s="1216">
        <v>319.99282352941145</v>
      </c>
      <c r="H146" s="1216">
        <v>319.99282352941145</v>
      </c>
      <c r="I146" s="1216">
        <v>1.2825450980392148E-2</v>
      </c>
      <c r="J146" s="1216">
        <v>11.812098039215689</v>
      </c>
      <c r="K146" s="1216">
        <v>11.812098039215689</v>
      </c>
      <c r="L146" s="1217">
        <v>751.39372549019549</v>
      </c>
    </row>
    <row r="147" spans="1:13">
      <c r="A147" s="595" t="s">
        <v>742</v>
      </c>
      <c r="B147" s="1105"/>
      <c r="C147" s="1215">
        <v>240</v>
      </c>
      <c r="D147" s="1114"/>
      <c r="E147" s="1115"/>
      <c r="F147" s="1114"/>
      <c r="G147" s="1216">
        <v>403.00793749999883</v>
      </c>
      <c r="H147" s="1216">
        <v>403.00793749999883</v>
      </c>
      <c r="I147" s="1216">
        <v>5.0081683333333203E-2</v>
      </c>
      <c r="J147" s="1216">
        <v>12.824943749999912</v>
      </c>
      <c r="K147" s="1216">
        <v>12.824943749999912</v>
      </c>
      <c r="L147" s="1217">
        <v>1254.6861666666605</v>
      </c>
    </row>
    <row r="148" spans="1:13">
      <c r="A148" s="595" t="s">
        <v>743</v>
      </c>
      <c r="B148" s="1105"/>
      <c r="C148" s="1215">
        <v>3364</v>
      </c>
      <c r="D148" s="1114"/>
      <c r="E148" s="1115"/>
      <c r="F148" s="1114"/>
      <c r="G148" s="1216">
        <v>142.7859815695619</v>
      </c>
      <c r="H148" s="1216">
        <v>142.7859815695619</v>
      </c>
      <c r="I148" s="1216">
        <v>2.1185928061831661E-2</v>
      </c>
      <c r="J148" s="1216">
        <v>9.0513678171811929</v>
      </c>
      <c r="K148" s="1216">
        <v>9.0513678171811929</v>
      </c>
      <c r="L148" s="1217">
        <v>639.11255053502214</v>
      </c>
    </row>
    <row r="149" spans="1:13">
      <c r="A149" s="595" t="s">
        <v>744</v>
      </c>
      <c r="B149" s="1105"/>
      <c r="C149" s="1215">
        <v>1667</v>
      </c>
      <c r="D149" s="1114"/>
      <c r="E149" s="1115"/>
      <c r="F149" s="1114"/>
      <c r="G149" s="1216">
        <v>265.37761907618437</v>
      </c>
      <c r="H149" s="1216">
        <v>265.37761907618437</v>
      </c>
      <c r="I149" s="1216">
        <v>5.8286367126573986E-2</v>
      </c>
      <c r="J149" s="1216">
        <v>8.0880430713855453</v>
      </c>
      <c r="K149" s="1216">
        <v>8.0880430713855453</v>
      </c>
      <c r="L149" s="1217">
        <v>1087.3663167366612</v>
      </c>
    </row>
    <row r="150" spans="1:13">
      <c r="A150" s="595" t="s">
        <v>745</v>
      </c>
      <c r="B150" s="1105"/>
      <c r="C150" s="1215">
        <v>5</v>
      </c>
      <c r="D150" s="1114"/>
      <c r="E150" s="1115"/>
      <c r="F150" s="1114"/>
      <c r="G150" s="1216">
        <v>361.71799999999996</v>
      </c>
      <c r="H150" s="1216">
        <v>361.71799999999996</v>
      </c>
      <c r="I150" s="1216">
        <v>4.19104E-2</v>
      </c>
      <c r="J150" s="1216">
        <v>-0.15590000000000001</v>
      </c>
      <c r="K150" s="1216">
        <v>-0.15590000000000001</v>
      </c>
      <c r="L150" s="1217">
        <v>1030.1579999999999</v>
      </c>
    </row>
    <row r="151" spans="1:13">
      <c r="A151" s="595" t="s">
        <v>746</v>
      </c>
      <c r="B151" s="1105"/>
      <c r="C151" s="1215">
        <v>412</v>
      </c>
      <c r="D151" s="1114"/>
      <c r="E151" s="1115"/>
      <c r="F151" s="1114"/>
      <c r="G151" s="1216">
        <v>474.58704854369387</v>
      </c>
      <c r="H151" s="1216">
        <v>474.58704854369387</v>
      </c>
      <c r="I151" s="1216">
        <v>0.14185137864077443</v>
      </c>
      <c r="J151" s="1216">
        <v>10.513497572815448</v>
      </c>
      <c r="K151" s="1216">
        <v>10.513497572815448</v>
      </c>
      <c r="L151" s="1217">
        <v>1531.4067475728118</v>
      </c>
    </row>
    <row r="152" spans="1:13">
      <c r="A152" s="595" t="s">
        <v>747</v>
      </c>
      <c r="B152" s="1105"/>
      <c r="C152" s="1215">
        <v>959</v>
      </c>
      <c r="D152" s="1114"/>
      <c r="E152" s="1115"/>
      <c r="F152" s="1114"/>
      <c r="G152" s="1216">
        <v>347.00794994786287</v>
      </c>
      <c r="H152" s="1216">
        <v>347.00794994786287</v>
      </c>
      <c r="I152" s="1216">
        <v>8.1447668404588336E-2</v>
      </c>
      <c r="J152" s="1216">
        <v>12.865959228362858</v>
      </c>
      <c r="K152" s="1216">
        <v>12.865959228362858</v>
      </c>
      <c r="L152" s="1217">
        <v>1236.7785922836115</v>
      </c>
    </row>
    <row r="153" spans="1:13">
      <c r="A153" s="595" t="s">
        <v>748</v>
      </c>
      <c r="B153" s="1105"/>
      <c r="C153" s="1215">
        <v>1607</v>
      </c>
      <c r="D153" s="1114"/>
      <c r="E153" s="1115"/>
      <c r="F153" s="1114"/>
      <c r="G153" s="1216">
        <v>470.26067205973663</v>
      </c>
      <c r="H153" s="1216">
        <v>470.26067205973663</v>
      </c>
      <c r="I153" s="1216">
        <v>0.16974208214064054</v>
      </c>
      <c r="J153" s="1216">
        <v>13.159972789669737</v>
      </c>
      <c r="K153" s="1216">
        <v>13.159972789669737</v>
      </c>
      <c r="L153" s="1217">
        <v>1595.6707778468503</v>
      </c>
    </row>
    <row r="154" spans="1:13">
      <c r="A154" s="595" t="s">
        <v>749</v>
      </c>
      <c r="B154" s="1105"/>
      <c r="C154" s="1215">
        <v>10</v>
      </c>
      <c r="D154" s="1114"/>
      <c r="E154" s="1115"/>
      <c r="F154" s="1114"/>
      <c r="G154" s="1101">
        <v>0</v>
      </c>
      <c r="H154" s="1101">
        <v>0</v>
      </c>
      <c r="I154" s="1101">
        <v>0</v>
      </c>
      <c r="J154" s="1101">
        <v>7.3023000000000007</v>
      </c>
      <c r="K154" s="1101">
        <v>7.3023000000000007</v>
      </c>
      <c r="L154" s="1156">
        <v>263.85799999999961</v>
      </c>
    </row>
    <row r="155" spans="1:13">
      <c r="A155" s="595" t="s">
        <v>750</v>
      </c>
      <c r="B155" s="1105"/>
      <c r="C155" s="1215">
        <v>40</v>
      </c>
      <c r="D155" s="1114"/>
      <c r="E155" s="1115"/>
      <c r="F155" s="1114"/>
      <c r="G155" s="1101">
        <v>473.92304999999988</v>
      </c>
      <c r="H155" s="1101">
        <v>473.92304999999988</v>
      </c>
      <c r="I155" s="1101">
        <v>2.5372199999999963E-2</v>
      </c>
      <c r="J155" s="1101">
        <v>-9.8964999999999956E-2</v>
      </c>
      <c r="K155" s="1101">
        <v>-9.8964999999999956E-2</v>
      </c>
      <c r="L155" s="1156">
        <v>719.7374999999995</v>
      </c>
    </row>
    <row r="156" spans="1:13">
      <c r="A156" s="1218" t="s">
        <v>806</v>
      </c>
      <c r="B156" s="1105"/>
      <c r="C156" s="1215">
        <v>609</v>
      </c>
      <c r="D156" s="1114"/>
      <c r="E156" s="1115"/>
      <c r="F156" s="1114"/>
      <c r="G156" s="1216">
        <v>253.251026272579</v>
      </c>
      <c r="H156" s="1216">
        <v>253.251026272579</v>
      </c>
      <c r="I156" s="1216">
        <v>6.1011392446634186E-2</v>
      </c>
      <c r="J156" s="1216">
        <v>8.2588997077175357</v>
      </c>
      <c r="K156" s="1216">
        <v>8.2588997077175357</v>
      </c>
      <c r="L156" s="1217">
        <v>1050.3826600985469</v>
      </c>
    </row>
    <row r="157" spans="1:13">
      <c r="A157" s="522" t="s">
        <v>752</v>
      </c>
      <c r="B157" s="1106"/>
      <c r="C157" s="1116"/>
      <c r="D157" s="1117"/>
      <c r="E157" s="1118"/>
      <c r="F157" s="1117"/>
      <c r="G157" s="1119"/>
      <c r="H157" s="1119"/>
      <c r="I157" s="1119"/>
      <c r="J157" s="1119"/>
      <c r="K157" s="1119"/>
      <c r="L157" s="1157"/>
    </row>
    <row r="158" spans="1:13">
      <c r="A158" s="1214" t="s">
        <v>753</v>
      </c>
      <c r="B158" s="1105"/>
      <c r="C158" s="1215">
        <v>7506</v>
      </c>
      <c r="D158" s="1114"/>
      <c r="E158" s="1115"/>
      <c r="F158" s="1114"/>
      <c r="G158" s="1101">
        <v>290.67975286433187</v>
      </c>
      <c r="H158" s="1101">
        <v>290.67975286433187</v>
      </c>
      <c r="I158" s="1101">
        <v>7.3662712496665353E-2</v>
      </c>
      <c r="J158" s="1101">
        <v>10.328375056354268</v>
      </c>
      <c r="K158" s="1101">
        <v>10.40951014828071</v>
      </c>
      <c r="L158" s="1156">
        <v>1068.716839861627</v>
      </c>
      <c r="M158" s="93"/>
    </row>
    <row r="159" spans="1:13">
      <c r="A159" s="593" t="s">
        <v>754</v>
      </c>
      <c r="B159" s="1109"/>
      <c r="C159" s="63">
        <v>60</v>
      </c>
      <c r="D159" s="1114"/>
      <c r="E159" s="1115"/>
      <c r="F159" s="1114"/>
      <c r="G159" s="1216">
        <v>278.24286666666649</v>
      </c>
      <c r="H159" s="1216">
        <v>278.24286666666649</v>
      </c>
      <c r="I159" s="1216">
        <v>6.8587766666666605E-2</v>
      </c>
      <c r="J159" s="1216">
        <v>10.045620000000005</v>
      </c>
      <c r="K159" s="1216">
        <v>10.045620000000005</v>
      </c>
      <c r="L159" s="1217">
        <v>1086.027333333333</v>
      </c>
      <c r="M159" s="558"/>
    </row>
    <row r="160" spans="1:13">
      <c r="A160" s="1214" t="s">
        <v>836</v>
      </c>
      <c r="B160" s="1110"/>
      <c r="C160" s="1215">
        <v>540</v>
      </c>
      <c r="D160" s="1114"/>
      <c r="E160" s="1115"/>
      <c r="F160" s="1114"/>
      <c r="G160" s="1216">
        <v>299.39208888889078</v>
      </c>
      <c r="H160" s="1216">
        <v>299.39208888889078</v>
      </c>
      <c r="I160" s="1216">
        <v>8.4527829629629708E-2</v>
      </c>
      <c r="J160" s="1216">
        <v>9.5949903425926024</v>
      </c>
      <c r="K160" s="1216">
        <v>9.5949903425926024</v>
      </c>
      <c r="L160" s="1217">
        <v>1122.1489629629605</v>
      </c>
    </row>
    <row r="161" spans="1:14">
      <c r="A161" s="1214" t="s">
        <v>837</v>
      </c>
      <c r="B161" s="1109"/>
      <c r="C161" s="1215">
        <v>2490</v>
      </c>
      <c r="D161" s="1114"/>
      <c r="E161" s="1115"/>
      <c r="F161" s="1114"/>
      <c r="G161" s="1216">
        <v>309.81738554216764</v>
      </c>
      <c r="H161" s="1216">
        <v>309.81738554216764</v>
      </c>
      <c r="I161" s="1216">
        <v>8.5403979919681988E-2</v>
      </c>
      <c r="J161" s="1216">
        <v>10.701345422891048</v>
      </c>
      <c r="K161" s="1216">
        <v>10.771224940963338</v>
      </c>
      <c r="L161" s="1217">
        <v>1142.4753132529622</v>
      </c>
    </row>
    <row r="162" spans="1:14">
      <c r="A162" s="1214" t="s">
        <v>838</v>
      </c>
      <c r="B162" s="1109"/>
      <c r="C162" s="1215">
        <v>2025</v>
      </c>
      <c r="D162" s="1114"/>
      <c r="E162" s="1115"/>
      <c r="F162" s="1114"/>
      <c r="G162" s="1216">
        <v>187.91839012345807</v>
      </c>
      <c r="H162" s="1216">
        <v>187.91839012345807</v>
      </c>
      <c r="I162" s="1216">
        <v>4.3837376790123665E-2</v>
      </c>
      <c r="J162" s="1216">
        <v>10.527716938271345</v>
      </c>
      <c r="K162" s="1216">
        <v>10.527716938271345</v>
      </c>
      <c r="L162" s="1217">
        <v>795.38052345680649</v>
      </c>
      <c r="N162" s="154"/>
    </row>
    <row r="163" spans="1:14">
      <c r="A163" s="1214" t="s">
        <v>839</v>
      </c>
      <c r="B163" s="1109"/>
      <c r="C163" s="1215">
        <v>2717</v>
      </c>
      <c r="D163" s="1114"/>
      <c r="E163" s="1115"/>
      <c r="F163" s="1114"/>
      <c r="G163" s="1216">
        <v>438.50333492821142</v>
      </c>
      <c r="H163" s="1216">
        <v>438.50333492821142</v>
      </c>
      <c r="I163" s="1216">
        <v>0.13312821347074066</v>
      </c>
      <c r="J163" s="1216">
        <v>11.673149221935368</v>
      </c>
      <c r="K163" s="1216">
        <v>11.779884591828626</v>
      </c>
      <c r="L163" s="1217">
        <v>1467.3163489143542</v>
      </c>
    </row>
    <row r="164" spans="1:14">
      <c r="A164" s="1214" t="s">
        <v>840</v>
      </c>
      <c r="B164" s="1111"/>
      <c r="C164" s="855"/>
      <c r="D164" s="1114"/>
      <c r="E164" s="1115"/>
      <c r="F164" s="1114"/>
      <c r="G164" s="1101"/>
      <c r="H164" s="1101"/>
      <c r="I164" s="1101"/>
      <c r="J164" s="1101"/>
      <c r="K164" s="1101"/>
      <c r="L164" s="1156"/>
    </row>
    <row r="165" spans="1:14">
      <c r="A165" s="596" t="s">
        <v>760</v>
      </c>
      <c r="B165" s="1105"/>
      <c r="C165" s="1215">
        <v>3353</v>
      </c>
      <c r="D165" s="1114"/>
      <c r="E165" s="1115"/>
      <c r="F165" s="1114"/>
      <c r="G165" s="1216">
        <v>311.15226394273765</v>
      </c>
      <c r="H165" s="1216">
        <v>311.15226394273765</v>
      </c>
      <c r="I165" s="1216">
        <v>7.7570383537135482E-2</v>
      </c>
      <c r="J165" s="1216">
        <v>10.17764390068546</v>
      </c>
      <c r="K165" s="1216">
        <v>10.272782582463018</v>
      </c>
      <c r="L165" s="1217">
        <v>1130.4297405308421</v>
      </c>
    </row>
    <row r="166" spans="1:14">
      <c r="A166" s="596" t="s">
        <v>761</v>
      </c>
      <c r="B166" s="1105"/>
      <c r="C166" s="1215">
        <v>4040</v>
      </c>
      <c r="D166" s="1114"/>
      <c r="E166" s="1115"/>
      <c r="F166" s="1114"/>
      <c r="G166" s="1216">
        <v>244.39320420792254</v>
      </c>
      <c r="H166" s="1216">
        <v>244.39320420792254</v>
      </c>
      <c r="I166" s="1216">
        <v>5.9316327227725195E-2</v>
      </c>
      <c r="J166" s="1216">
        <v>10.401726850000406</v>
      </c>
      <c r="K166" s="1216">
        <v>10.473509028218226</v>
      </c>
      <c r="L166" s="1217">
        <v>938.77842326727671</v>
      </c>
    </row>
    <row r="167" spans="1:14">
      <c r="A167" s="596" t="s">
        <v>762</v>
      </c>
      <c r="B167" s="1105"/>
      <c r="C167" s="1215">
        <v>795</v>
      </c>
      <c r="D167" s="1114"/>
      <c r="E167" s="1115"/>
      <c r="F167" s="1114"/>
      <c r="G167" s="1216">
        <v>341.08706163522726</v>
      </c>
      <c r="H167" s="1216">
        <v>341.08706163522726</v>
      </c>
      <c r="I167" s="1216">
        <v>0.10305165534591167</v>
      </c>
      <c r="J167" s="1216">
        <v>10.698316650314393</v>
      </c>
      <c r="K167" s="1216">
        <v>10.771272625157133</v>
      </c>
      <c r="L167" s="1217">
        <v>1265.9553333333383</v>
      </c>
    </row>
    <row r="168" spans="1:14">
      <c r="A168" s="1214" t="s">
        <v>841</v>
      </c>
      <c r="B168" s="1105"/>
      <c r="C168" s="1215">
        <v>8188</v>
      </c>
      <c r="D168" s="1114"/>
      <c r="E168" s="1115"/>
      <c r="F168" s="1114"/>
      <c r="G168" s="1216">
        <v>281.1194797263866</v>
      </c>
      <c r="H168" s="1216">
        <v>281.1194797263866</v>
      </c>
      <c r="I168" s="1216">
        <v>7.1037802149484033E-2</v>
      </c>
      <c r="J168" s="1216">
        <v>10.338761383731569</v>
      </c>
      <c r="K168" s="1216">
        <v>10.420222057888859</v>
      </c>
      <c r="L168" s="1217">
        <v>1049.0266536396671</v>
      </c>
    </row>
    <row r="169" spans="1:14">
      <c r="A169" s="522" t="s">
        <v>764</v>
      </c>
      <c r="B169" s="1106"/>
      <c r="C169" s="1116"/>
      <c r="D169" s="1117"/>
      <c r="E169" s="1118"/>
      <c r="F169" s="1117"/>
      <c r="G169" s="1119"/>
      <c r="H169" s="1119"/>
      <c r="I169" s="1119"/>
      <c r="J169" s="1119"/>
      <c r="K169" s="1119"/>
      <c r="L169" s="1157"/>
    </row>
    <row r="170" spans="1:14">
      <c r="A170" s="593" t="s">
        <v>842</v>
      </c>
      <c r="B170" s="1105"/>
      <c r="C170" s="1215">
        <v>438</v>
      </c>
      <c r="D170" s="1114"/>
      <c r="E170" s="1115"/>
      <c r="F170" s="1114"/>
      <c r="G170" s="1216">
        <v>419.75865296804</v>
      </c>
      <c r="H170" s="1216">
        <v>419.75865296804</v>
      </c>
      <c r="I170" s="1216">
        <v>0.1161826529680367</v>
      </c>
      <c r="J170" s="1216">
        <v>12.829489210045633</v>
      </c>
      <c r="K170" s="1216">
        <v>12.829489210045633</v>
      </c>
      <c r="L170" s="1217">
        <v>1363.6572146118747</v>
      </c>
    </row>
    <row r="171" spans="1:14">
      <c r="A171" s="593" t="s">
        <v>843</v>
      </c>
      <c r="B171" s="1111"/>
      <c r="C171" s="855"/>
      <c r="D171" s="1114"/>
      <c r="E171" s="1115"/>
      <c r="F171" s="1114"/>
      <c r="G171" s="1101"/>
      <c r="H171" s="1101"/>
      <c r="I171" s="1101"/>
      <c r="J171" s="1101"/>
      <c r="K171" s="1101"/>
      <c r="L171" s="1156"/>
    </row>
    <row r="172" spans="1:14">
      <c r="A172" s="1125" t="s">
        <v>760</v>
      </c>
      <c r="B172" s="1112"/>
      <c r="C172" s="1215">
        <v>4799</v>
      </c>
      <c r="D172" s="1114"/>
      <c r="E172" s="1115"/>
      <c r="F172" s="1114"/>
      <c r="G172" s="1216">
        <v>276.87509272763674</v>
      </c>
      <c r="H172" s="1216">
        <v>276.87509272763674</v>
      </c>
      <c r="I172" s="1216">
        <v>7.1624112106690785E-2</v>
      </c>
      <c r="J172" s="1216">
        <v>10.539396002084052</v>
      </c>
      <c r="K172" s="1216">
        <v>10.593782332569576</v>
      </c>
      <c r="L172" s="1217">
        <v>1018.7970848093079</v>
      </c>
    </row>
    <row r="173" spans="1:14">
      <c r="A173" s="1125" t="s">
        <v>761</v>
      </c>
      <c r="B173" s="1112"/>
      <c r="C173" s="1215">
        <v>2247</v>
      </c>
      <c r="D173" s="1114"/>
      <c r="E173" s="1115"/>
      <c r="F173" s="1114"/>
      <c r="G173" s="1216">
        <v>291.79732799287922</v>
      </c>
      <c r="H173" s="1216">
        <v>291.79732799287922</v>
      </c>
      <c r="I173" s="1216">
        <v>7.1620480640855591E-2</v>
      </c>
      <c r="J173" s="1216">
        <v>11.508257853136996</v>
      </c>
      <c r="K173" s="1216">
        <v>11.637318823319429</v>
      </c>
      <c r="L173" s="1217">
        <v>1089.7245883399275</v>
      </c>
    </row>
    <row r="174" spans="1:14">
      <c r="A174" s="1125" t="s">
        <v>762</v>
      </c>
      <c r="B174" s="1109"/>
      <c r="C174" s="1215">
        <v>1142</v>
      </c>
      <c r="D174" s="1114"/>
      <c r="E174" s="1115"/>
      <c r="F174" s="1114"/>
      <c r="G174" s="1216">
        <v>277.9458266199681</v>
      </c>
      <c r="H174" s="1216">
        <v>277.9458266199681</v>
      </c>
      <c r="I174" s="1216">
        <v>6.7427486865148711E-2</v>
      </c>
      <c r="J174" s="1216">
        <v>7.1945371278457788</v>
      </c>
      <c r="K174" s="1216">
        <v>7.2961133099823678</v>
      </c>
      <c r="L174" s="1217">
        <v>1095.9823817863351</v>
      </c>
    </row>
    <row r="175" spans="1:14" ht="13.8" thickBot="1">
      <c r="A175" s="597" t="s">
        <v>767</v>
      </c>
      <c r="B175" s="1113"/>
      <c r="C175" s="1219">
        <v>1934</v>
      </c>
      <c r="D175" s="1123"/>
      <c r="E175" s="1124"/>
      <c r="F175" s="1123"/>
      <c r="G175" s="1220">
        <v>300.83179369182898</v>
      </c>
      <c r="H175" s="1220">
        <v>301.77468304032959</v>
      </c>
      <c r="I175" s="1220">
        <v>7.1372433298862961E-2</v>
      </c>
      <c r="J175" s="1220">
        <v>9.3538561778695666</v>
      </c>
      <c r="K175" s="1220">
        <v>9.4934491458116597</v>
      </c>
      <c r="L175" s="1221">
        <v>839.93940020684784</v>
      </c>
    </row>
    <row r="177" spans="1:18" s="546" customFormat="1">
      <c r="A177" s="551" t="s">
        <v>844</v>
      </c>
      <c r="C177" s="547"/>
      <c r="D177" s="548"/>
      <c r="F177" s="548"/>
      <c r="G177" s="549"/>
      <c r="H177" s="549"/>
      <c r="I177" s="549"/>
      <c r="J177" s="549"/>
      <c r="K177" s="549"/>
      <c r="L177" s="550"/>
    </row>
    <row r="178" spans="1:18" s="546" customFormat="1" ht="28.5" customHeight="1">
      <c r="A178" s="1560" t="s">
        <v>845</v>
      </c>
      <c r="B178" s="1560"/>
      <c r="C178" s="1560"/>
      <c r="D178" s="1560"/>
      <c r="E178" s="1560"/>
      <c r="F178" s="1560"/>
      <c r="G178" s="1560"/>
      <c r="H178" s="1560"/>
      <c r="I178" s="1560"/>
      <c r="J178" s="1560"/>
      <c r="K178" s="1560"/>
      <c r="L178" s="1560"/>
      <c r="M178" s="552"/>
      <c r="N178" s="552"/>
      <c r="O178" s="552"/>
    </row>
    <row r="179" spans="1:18" s="546" customFormat="1">
      <c r="A179" s="1560" t="s">
        <v>846</v>
      </c>
      <c r="B179" s="1560"/>
      <c r="C179" s="1560"/>
      <c r="D179" s="1560"/>
      <c r="E179" s="1560"/>
      <c r="F179" s="1560"/>
      <c r="G179" s="1560"/>
      <c r="H179" s="1560"/>
      <c r="I179" s="1560"/>
      <c r="J179" s="1560"/>
      <c r="K179" s="1560"/>
      <c r="L179" s="1560"/>
      <c r="M179" s="553"/>
      <c r="N179" s="553"/>
    </row>
    <row r="180" spans="1:18" s="546" customFormat="1" ht="18" customHeight="1">
      <c r="A180" s="1553" t="s">
        <v>847</v>
      </c>
      <c r="B180" s="1553"/>
      <c r="C180" s="1553"/>
      <c r="D180" s="1553"/>
      <c r="E180" s="1553"/>
      <c r="F180" s="1553"/>
      <c r="G180" s="1553"/>
      <c r="H180" s="1553"/>
      <c r="I180" s="1553"/>
      <c r="J180" s="1553"/>
      <c r="K180" s="1553"/>
      <c r="L180" s="1553"/>
    </row>
    <row r="181" spans="1:18" s="546" customFormat="1" ht="34.950000000000003" customHeight="1">
      <c r="A181" s="1553" t="s">
        <v>848</v>
      </c>
      <c r="B181" s="1553"/>
      <c r="C181" s="1553"/>
      <c r="D181" s="1553"/>
      <c r="E181" s="1553"/>
      <c r="F181" s="1553"/>
      <c r="G181" s="1553"/>
      <c r="H181" s="1553"/>
      <c r="I181" s="1553"/>
      <c r="J181" s="1553"/>
      <c r="K181" s="1553"/>
      <c r="L181" s="1553"/>
    </row>
    <row r="182" spans="1:18" s="546" customFormat="1" ht="33.450000000000003" customHeight="1">
      <c r="A182" s="1553" t="s">
        <v>815</v>
      </c>
      <c r="B182" s="1553"/>
      <c r="C182" s="1553"/>
      <c r="D182" s="1553"/>
      <c r="E182" s="1553"/>
      <c r="F182" s="1553"/>
      <c r="G182" s="1553"/>
      <c r="H182" s="1553"/>
      <c r="I182" s="1553"/>
      <c r="J182" s="1553"/>
      <c r="K182" s="1553"/>
      <c r="L182" s="1553"/>
      <c r="M182" s="553"/>
      <c r="N182" s="553"/>
    </row>
    <row r="183" spans="1:18" s="546" customFormat="1">
      <c r="A183" s="546" t="s">
        <v>816</v>
      </c>
      <c r="B183" s="553"/>
      <c r="C183" s="553"/>
      <c r="D183" s="553"/>
      <c r="E183" s="553"/>
      <c r="F183" s="553"/>
      <c r="G183" s="553"/>
      <c r="H183" s="553"/>
      <c r="I183" s="552"/>
      <c r="J183" s="552"/>
      <c r="K183" s="552"/>
      <c r="L183" s="552"/>
      <c r="M183" s="553"/>
      <c r="N183" s="553"/>
    </row>
    <row r="184" spans="1:18" s="546" customFormat="1">
      <c r="A184" s="553" t="s">
        <v>817</v>
      </c>
      <c r="B184" s="553"/>
      <c r="C184" s="553"/>
      <c r="D184" s="553"/>
      <c r="E184" s="553"/>
      <c r="F184" s="553"/>
      <c r="G184" s="553"/>
      <c r="H184" s="553"/>
      <c r="I184" s="553"/>
      <c r="J184" s="553"/>
      <c r="K184" s="553"/>
      <c r="L184" s="553"/>
      <c r="M184" s="553"/>
      <c r="N184" s="553"/>
    </row>
    <row r="185" spans="1:18" s="546" customFormat="1">
      <c r="A185" s="546" t="s">
        <v>849</v>
      </c>
      <c r="B185" s="553"/>
      <c r="C185" s="553"/>
      <c r="D185" s="553"/>
      <c r="E185" s="553"/>
      <c r="F185" s="553"/>
      <c r="G185" s="553"/>
      <c r="H185" s="553"/>
      <c r="I185" s="553"/>
      <c r="J185" s="553"/>
      <c r="K185" s="553"/>
      <c r="L185" s="553"/>
      <c r="M185" s="553"/>
      <c r="N185" s="553"/>
    </row>
    <row r="186" spans="1:18" s="546" customFormat="1" ht="33" customHeight="1">
      <c r="A186" s="1553" t="s">
        <v>850</v>
      </c>
      <c r="B186" s="1553"/>
      <c r="C186" s="1553"/>
      <c r="D186" s="1553"/>
      <c r="E186" s="1553"/>
      <c r="F186" s="1553"/>
      <c r="G186" s="1553"/>
      <c r="H186" s="1553"/>
      <c r="I186" s="1553"/>
      <c r="J186" s="1553"/>
      <c r="K186" s="1553"/>
      <c r="L186" s="1553"/>
      <c r="M186" s="553"/>
      <c r="N186" s="553"/>
    </row>
    <row r="187" spans="1:18" s="546" customFormat="1" ht="30.75" customHeight="1">
      <c r="A187" s="1553" t="s">
        <v>851</v>
      </c>
      <c r="B187" s="1553"/>
      <c r="C187" s="1553"/>
      <c r="D187" s="1553"/>
      <c r="E187" s="1553"/>
      <c r="F187" s="1553"/>
      <c r="G187" s="1553"/>
      <c r="H187" s="1553"/>
      <c r="I187" s="1553"/>
      <c r="J187" s="1553"/>
      <c r="K187" s="1553"/>
      <c r="L187" s="1553"/>
    </row>
    <row r="188" spans="1:18" s="546" customFormat="1" ht="30.45" customHeight="1">
      <c r="A188" s="1553" t="s">
        <v>852</v>
      </c>
      <c r="B188" s="1553"/>
      <c r="C188" s="1553"/>
      <c r="D188" s="1553"/>
      <c r="E188" s="1553"/>
      <c r="F188" s="1553"/>
      <c r="G188" s="1553"/>
      <c r="H188" s="1553"/>
      <c r="I188" s="1553"/>
      <c r="J188" s="1553"/>
      <c r="K188" s="1553"/>
      <c r="L188" s="1553"/>
    </row>
    <row r="189" spans="1:18" s="546" customFormat="1">
      <c r="A189" s="1553" t="s">
        <v>853</v>
      </c>
      <c r="B189" s="1553"/>
      <c r="C189" s="1553"/>
      <c r="D189" s="1553"/>
      <c r="E189" s="1553"/>
      <c r="F189" s="1553"/>
      <c r="G189" s="1553"/>
      <c r="H189" s="1553"/>
      <c r="I189" s="1553"/>
      <c r="J189" s="1553"/>
      <c r="K189" s="1553"/>
      <c r="L189" s="1553"/>
    </row>
    <row r="190" spans="1:18" s="546" customFormat="1" ht="13.8" thickBot="1">
      <c r="A190" s="208"/>
      <c r="B190" s="208"/>
      <c r="C190" s="208"/>
      <c r="D190" s="208"/>
      <c r="E190" s="208"/>
      <c r="F190" s="208"/>
      <c r="G190" s="208"/>
      <c r="H190" s="208"/>
      <c r="I190" s="208"/>
      <c r="J190" s="208"/>
      <c r="K190" s="208"/>
      <c r="L190" s="208"/>
    </row>
    <row r="191" spans="1:18" ht="13.8" thickBot="1">
      <c r="A191" s="1028" t="s">
        <v>854</v>
      </c>
    </row>
    <row r="192" spans="1:18" s="481" customFormat="1" ht="102.75" customHeight="1">
      <c r="A192" s="783" t="s">
        <v>710</v>
      </c>
      <c r="B192" s="1234" t="s">
        <v>711</v>
      </c>
      <c r="C192" s="782" t="s">
        <v>712</v>
      </c>
      <c r="D192" s="782" t="s">
        <v>713</v>
      </c>
      <c r="E192" s="782" t="s">
        <v>714</v>
      </c>
      <c r="F192" s="782" t="s">
        <v>855</v>
      </c>
      <c r="G192" s="782" t="s">
        <v>856</v>
      </c>
      <c r="H192" s="782" t="s">
        <v>857</v>
      </c>
      <c r="I192" s="782" t="s">
        <v>858</v>
      </c>
      <c r="J192" s="782" t="s">
        <v>859</v>
      </c>
      <c r="K192" s="782" t="s">
        <v>860</v>
      </c>
      <c r="L192" s="782" t="s">
        <v>861</v>
      </c>
      <c r="M192" s="480"/>
      <c r="N192" s="480"/>
      <c r="O192" s="480"/>
      <c r="P192" s="480"/>
      <c r="Q192" s="480"/>
      <c r="R192" s="480"/>
    </row>
    <row r="193" spans="1:12">
      <c r="A193" s="781" t="s">
        <v>862</v>
      </c>
      <c r="B193" s="781" t="s">
        <v>413</v>
      </c>
      <c r="C193" s="781" t="s">
        <v>413</v>
      </c>
      <c r="D193" s="517" t="s">
        <v>413</v>
      </c>
      <c r="E193" s="571" t="s">
        <v>413</v>
      </c>
      <c r="F193" s="517" t="s">
        <v>413</v>
      </c>
      <c r="G193" s="518" t="s">
        <v>413</v>
      </c>
      <c r="H193" s="518" t="s">
        <v>413</v>
      </c>
      <c r="I193" s="518" t="s">
        <v>413</v>
      </c>
      <c r="J193" s="518" t="s">
        <v>413</v>
      </c>
      <c r="K193" s="518" t="s">
        <v>413</v>
      </c>
      <c r="L193" s="518" t="s">
        <v>413</v>
      </c>
    </row>
    <row r="194" spans="1:12">
      <c r="A194" s="519" t="s">
        <v>863</v>
      </c>
      <c r="B194" s="89" t="s">
        <v>413</v>
      </c>
      <c r="C194" s="89" t="s">
        <v>413</v>
      </c>
      <c r="D194" s="560"/>
      <c r="E194" s="600"/>
      <c r="F194" s="560"/>
      <c r="G194" s="520" t="s">
        <v>413</v>
      </c>
      <c r="H194" s="520" t="s">
        <v>413</v>
      </c>
      <c r="I194" s="675" t="s">
        <v>413</v>
      </c>
      <c r="J194" s="520" t="s">
        <v>413</v>
      </c>
      <c r="K194" s="520" t="s">
        <v>413</v>
      </c>
      <c r="L194" s="674" t="s">
        <v>413</v>
      </c>
    </row>
    <row r="195" spans="1:12">
      <c r="A195" s="519" t="s">
        <v>723</v>
      </c>
      <c r="B195" s="799">
        <v>98452</v>
      </c>
      <c r="C195" s="672">
        <v>152</v>
      </c>
      <c r="D195" s="570"/>
      <c r="E195" s="1378">
        <v>51425</v>
      </c>
      <c r="F195" s="570"/>
      <c r="G195" s="649">
        <v>172.3650568913944</v>
      </c>
      <c r="H195" s="649"/>
      <c r="I195" s="720">
        <v>0.70413513157894736</v>
      </c>
      <c r="J195" s="672">
        <v>166.66861074609287</v>
      </c>
      <c r="K195" s="672"/>
      <c r="L195" s="1034">
        <v>21391.182763157893</v>
      </c>
    </row>
    <row r="196" spans="1:12">
      <c r="A196" s="519" t="s">
        <v>724</v>
      </c>
      <c r="B196" s="1232" t="s">
        <v>864</v>
      </c>
      <c r="C196" s="671"/>
      <c r="D196" s="648" t="s">
        <v>15</v>
      </c>
      <c r="E196" s="1379"/>
      <c r="F196" s="648" t="s">
        <v>15</v>
      </c>
      <c r="G196" s="648" t="s">
        <v>15</v>
      </c>
      <c r="H196" s="648" t="s">
        <v>15</v>
      </c>
      <c r="I196" s="648" t="s">
        <v>15</v>
      </c>
      <c r="J196" s="648" t="s">
        <v>15</v>
      </c>
      <c r="K196" s="648" t="s">
        <v>15</v>
      </c>
      <c r="L196" s="648" t="s">
        <v>15</v>
      </c>
    </row>
    <row r="197" spans="1:12">
      <c r="A197" s="519" t="s">
        <v>725</v>
      </c>
      <c r="B197" s="1232" t="s">
        <v>864</v>
      </c>
      <c r="C197" s="671"/>
      <c r="D197" s="648" t="s">
        <v>15</v>
      </c>
      <c r="E197" s="1379"/>
      <c r="F197" s="648" t="s">
        <v>15</v>
      </c>
      <c r="G197" s="648" t="s">
        <v>15</v>
      </c>
      <c r="H197" s="648" t="s">
        <v>15</v>
      </c>
      <c r="I197" s="648" t="s">
        <v>15</v>
      </c>
      <c r="J197" s="648" t="s">
        <v>15</v>
      </c>
      <c r="K197" s="648" t="s">
        <v>15</v>
      </c>
      <c r="L197" s="648" t="s">
        <v>15</v>
      </c>
    </row>
    <row r="198" spans="1:12">
      <c r="A198" s="519" t="s">
        <v>865</v>
      </c>
      <c r="B198" s="800"/>
      <c r="C198" s="672"/>
      <c r="D198" s="570"/>
      <c r="E198" s="1378"/>
      <c r="F198" s="570"/>
      <c r="G198" s="649"/>
      <c r="H198" s="649"/>
      <c r="I198" s="720"/>
      <c r="J198" s="672"/>
      <c r="K198" s="672"/>
      <c r="L198" s="1034"/>
    </row>
    <row r="199" spans="1:12">
      <c r="A199" s="519" t="s">
        <v>727</v>
      </c>
      <c r="B199" s="799">
        <v>90719</v>
      </c>
      <c r="C199" s="672">
        <v>138</v>
      </c>
      <c r="D199" s="570"/>
      <c r="E199" s="1378">
        <v>16769</v>
      </c>
      <c r="F199" s="570"/>
      <c r="G199" s="649">
        <v>142.72408119325115</v>
      </c>
      <c r="H199" s="649"/>
      <c r="I199" s="720">
        <v>0.68209956521739135</v>
      </c>
      <c r="J199" s="672">
        <v>166.19603125124249</v>
      </c>
      <c r="K199" s="672"/>
      <c r="L199" s="1034">
        <v>21258.17449275362</v>
      </c>
    </row>
    <row r="200" spans="1:12">
      <c r="A200" s="519" t="s">
        <v>728</v>
      </c>
      <c r="B200" s="799">
        <v>7503</v>
      </c>
      <c r="C200" s="672">
        <v>14</v>
      </c>
      <c r="D200" s="570"/>
      <c r="E200" s="1378">
        <v>1083</v>
      </c>
      <c r="F200" s="570"/>
      <c r="G200" s="649">
        <v>464.54038877309205</v>
      </c>
      <c r="H200" s="649"/>
      <c r="I200" s="720">
        <v>0.92134285714285713</v>
      </c>
      <c r="J200" s="672">
        <v>171.32689433818865</v>
      </c>
      <c r="K200" s="672"/>
      <c r="L200" s="1034">
        <v>22702.264285714286</v>
      </c>
    </row>
    <row r="201" spans="1:12">
      <c r="A201" s="519" t="s">
        <v>729</v>
      </c>
      <c r="B201" s="800"/>
      <c r="C201" s="672"/>
      <c r="D201" s="570"/>
      <c r="E201" s="1378"/>
      <c r="F201" s="572"/>
      <c r="G201" s="649"/>
      <c r="H201" s="649"/>
      <c r="I201" s="720"/>
      <c r="J201" s="672"/>
      <c r="K201" s="672"/>
      <c r="L201" s="1034"/>
    </row>
    <row r="202" spans="1:12">
      <c r="A202" s="519" t="s">
        <v>730</v>
      </c>
      <c r="B202" s="799">
        <v>57960</v>
      </c>
      <c r="C202" s="672">
        <v>50</v>
      </c>
      <c r="D202" s="570"/>
      <c r="E202" s="1378">
        <v>47604</v>
      </c>
      <c r="F202" s="570"/>
      <c r="G202" s="649">
        <v>145.12212155930266</v>
      </c>
      <c r="H202" s="649"/>
      <c r="I202" s="720">
        <v>0.71770679999999998</v>
      </c>
      <c r="J202" s="672">
        <v>168.21711960441178</v>
      </c>
      <c r="K202" s="672"/>
      <c r="L202" s="1034">
        <v>22045.267599999999</v>
      </c>
    </row>
    <row r="203" spans="1:12">
      <c r="A203" s="519" t="s">
        <v>833</v>
      </c>
      <c r="B203" s="799">
        <v>40492</v>
      </c>
      <c r="C203" s="672">
        <v>102</v>
      </c>
      <c r="D203" s="570"/>
      <c r="E203" s="1378">
        <v>3821</v>
      </c>
      <c r="F203" s="570"/>
      <c r="G203" s="649">
        <v>185.71943695614513</v>
      </c>
      <c r="H203" s="649"/>
      <c r="I203" s="720">
        <v>0.69748235294117644</v>
      </c>
      <c r="J203" s="672">
        <v>165.9095377763287</v>
      </c>
      <c r="K203" s="672"/>
      <c r="L203" s="1034">
        <v>21070.552941176473</v>
      </c>
    </row>
    <row r="204" spans="1:12">
      <c r="A204" s="519" t="s">
        <v>866</v>
      </c>
      <c r="B204" s="799">
        <v>27965</v>
      </c>
      <c r="C204" s="672">
        <v>38</v>
      </c>
      <c r="D204" s="570"/>
      <c r="E204" s="1378">
        <v>7861</v>
      </c>
      <c r="F204" s="570"/>
      <c r="G204" s="649">
        <v>15.104250794660786</v>
      </c>
      <c r="H204" s="649"/>
      <c r="I204" s="720">
        <v>0.66776684210526316</v>
      </c>
      <c r="J204" s="672">
        <v>177.12365227316937</v>
      </c>
      <c r="K204" s="672"/>
      <c r="L204" s="1034">
        <v>22759.326315789469</v>
      </c>
    </row>
    <row r="205" spans="1:12">
      <c r="A205" s="519" t="s">
        <v>867</v>
      </c>
      <c r="B205" s="799">
        <v>45</v>
      </c>
      <c r="C205" s="672"/>
      <c r="D205" s="570"/>
      <c r="E205" s="1378">
        <v>4</v>
      </c>
      <c r="F205" s="570"/>
      <c r="G205" s="649"/>
      <c r="H205" s="649"/>
      <c r="I205" s="720"/>
      <c r="J205" s="672"/>
      <c r="K205" s="672"/>
      <c r="L205" s="1034"/>
    </row>
    <row r="206" spans="1:12">
      <c r="A206" s="1211" t="s">
        <v>868</v>
      </c>
      <c r="B206" s="799">
        <v>771</v>
      </c>
      <c r="C206" s="672">
        <v>19</v>
      </c>
      <c r="D206" s="570"/>
      <c r="E206" s="1378">
        <v>181</v>
      </c>
      <c r="F206" s="570"/>
      <c r="G206" s="649">
        <v>251.333990497332</v>
      </c>
      <c r="H206" s="649"/>
      <c r="I206" s="720">
        <v>0.70148842105263154</v>
      </c>
      <c r="J206" s="672">
        <v>149.24413508189332</v>
      </c>
      <c r="K206" s="672"/>
      <c r="L206" s="1034">
        <v>21517.743684210534</v>
      </c>
    </row>
    <row r="207" spans="1:12">
      <c r="A207" s="519" t="s">
        <v>735</v>
      </c>
      <c r="B207" s="799">
        <v>1352</v>
      </c>
      <c r="C207" s="672">
        <v>2</v>
      </c>
      <c r="D207" s="570"/>
      <c r="E207" s="1378">
        <v>112</v>
      </c>
      <c r="F207" s="570"/>
      <c r="G207" s="649">
        <v>1281.1007707775725</v>
      </c>
      <c r="H207" s="649"/>
      <c r="I207" s="720">
        <v>1.3327199999999999</v>
      </c>
      <c r="J207" s="672">
        <v>196.27699009393439</v>
      </c>
      <c r="K207" s="672"/>
      <c r="L207" s="1034">
        <v>22603.955000000002</v>
      </c>
    </row>
    <row r="208" spans="1:12">
      <c r="A208" s="522" t="s">
        <v>736</v>
      </c>
      <c r="B208" s="673"/>
      <c r="C208" s="673"/>
      <c r="D208" s="523"/>
      <c r="E208" s="523"/>
      <c r="F208" s="573"/>
      <c r="G208" s="523"/>
      <c r="H208" s="523"/>
      <c r="I208" s="721"/>
      <c r="J208" s="722"/>
      <c r="K208" s="722"/>
      <c r="L208" s="1035"/>
    </row>
    <row r="209" spans="1:13">
      <c r="A209" s="288" t="s">
        <v>737</v>
      </c>
      <c r="B209" s="544">
        <v>31901</v>
      </c>
      <c r="C209" s="672">
        <v>43</v>
      </c>
      <c r="D209" s="570"/>
      <c r="E209" s="1378">
        <v>12282</v>
      </c>
      <c r="F209" s="570"/>
      <c r="G209" s="649">
        <v>236.81820696415596</v>
      </c>
      <c r="H209" s="649"/>
      <c r="I209" s="709">
        <v>0.66936976744186039</v>
      </c>
      <c r="J209" s="710">
        <v>158.87104610566948</v>
      </c>
      <c r="K209" s="710"/>
      <c r="L209" s="1034">
        <v>20258.915813953492</v>
      </c>
    </row>
    <row r="210" spans="1:13">
      <c r="A210" s="288" t="s">
        <v>523</v>
      </c>
      <c r="B210" s="544">
        <v>12430</v>
      </c>
      <c r="C210" s="672">
        <v>8</v>
      </c>
      <c r="D210" s="570"/>
      <c r="E210" s="1378">
        <v>3923</v>
      </c>
      <c r="F210" s="570"/>
      <c r="G210" s="649">
        <v>748.77403764470159</v>
      </c>
      <c r="H210" s="649"/>
      <c r="I210" s="720">
        <v>0.61168500000000003</v>
      </c>
      <c r="J210" s="672">
        <v>76.352092173628094</v>
      </c>
      <c r="K210" s="672"/>
      <c r="L210" s="1034">
        <v>13938.826250000002</v>
      </c>
    </row>
    <row r="211" spans="1:13">
      <c r="A211" s="288" t="s">
        <v>869</v>
      </c>
      <c r="B211" s="544">
        <v>1</v>
      </c>
      <c r="C211" s="1282"/>
      <c r="D211" s="570"/>
      <c r="E211" s="1378"/>
      <c r="F211" s="570"/>
      <c r="G211" s="649"/>
      <c r="H211" s="649"/>
      <c r="I211" s="720"/>
      <c r="J211" s="672"/>
      <c r="K211" s="672"/>
      <c r="L211" s="1034"/>
    </row>
    <row r="212" spans="1:13">
      <c r="A212" s="288" t="s">
        <v>803</v>
      </c>
      <c r="B212" s="544">
        <v>3580</v>
      </c>
      <c r="C212" s="672"/>
      <c r="D212" s="570"/>
      <c r="E212" s="1378">
        <v>441</v>
      </c>
      <c r="F212" s="570"/>
      <c r="G212" s="649"/>
      <c r="H212" s="649"/>
      <c r="I212" s="720"/>
      <c r="J212" s="672"/>
      <c r="K212" s="672"/>
      <c r="L212" s="1034"/>
      <c r="M212" s="154"/>
    </row>
    <row r="213" spans="1:13" ht="15" customHeight="1">
      <c r="A213" s="1212" t="s">
        <v>740</v>
      </c>
      <c r="B213" s="544">
        <v>556</v>
      </c>
      <c r="C213" s="672"/>
      <c r="D213" s="570"/>
      <c r="E213" s="1378">
        <v>19</v>
      </c>
      <c r="F213" s="570"/>
      <c r="G213" s="649"/>
      <c r="H213" s="649"/>
      <c r="I213" s="720"/>
      <c r="J213" s="672"/>
      <c r="K213" s="672"/>
      <c r="L213" s="1034"/>
      <c r="M213" s="154"/>
    </row>
    <row r="214" spans="1:13" ht="15" customHeight="1">
      <c r="A214" s="590" t="s">
        <v>870</v>
      </c>
      <c r="B214" s="544">
        <v>266</v>
      </c>
      <c r="C214" s="1282"/>
      <c r="D214" s="570"/>
      <c r="E214" s="1378">
        <v>264</v>
      </c>
      <c r="F214" s="570"/>
      <c r="G214" s="649"/>
      <c r="H214" s="649"/>
      <c r="I214" s="649"/>
      <c r="J214" s="649"/>
      <c r="K214" s="649"/>
      <c r="L214" s="649"/>
      <c r="M214" s="154"/>
    </row>
    <row r="215" spans="1:13" ht="15" customHeight="1">
      <c r="A215" s="590" t="s">
        <v>871</v>
      </c>
      <c r="B215" s="544"/>
      <c r="C215" s="1282"/>
      <c r="D215" s="570"/>
      <c r="E215" s="1378">
        <v>12362</v>
      </c>
      <c r="F215" s="570"/>
      <c r="G215" s="649"/>
      <c r="H215" s="649"/>
      <c r="I215" s="649"/>
      <c r="J215" s="649"/>
      <c r="K215" s="649"/>
      <c r="L215" s="649"/>
      <c r="M215" s="154"/>
    </row>
    <row r="216" spans="1:13">
      <c r="A216" s="532" t="s">
        <v>872</v>
      </c>
      <c r="B216" s="544">
        <v>10414</v>
      </c>
      <c r="C216" s="672">
        <v>3</v>
      </c>
      <c r="D216" s="570"/>
      <c r="E216" s="1378"/>
      <c r="F216" s="570"/>
      <c r="G216" s="649">
        <v>-65.663811063549247</v>
      </c>
      <c r="H216" s="649"/>
      <c r="I216" s="720">
        <v>0.45479999999999993</v>
      </c>
      <c r="J216" s="672">
        <v>200.28730623323952</v>
      </c>
      <c r="K216" s="672"/>
      <c r="L216" s="1034">
        <v>18039.819999999996</v>
      </c>
    </row>
    <row r="217" spans="1:13">
      <c r="A217" s="532" t="s">
        <v>873</v>
      </c>
      <c r="B217" s="544">
        <v>59812</v>
      </c>
      <c r="C217" s="672">
        <v>58</v>
      </c>
      <c r="D217" s="570"/>
      <c r="E217" s="1378">
        <v>27437</v>
      </c>
      <c r="F217" s="570"/>
      <c r="G217" s="649">
        <v>47.11682873899246</v>
      </c>
      <c r="H217" s="649"/>
      <c r="I217" s="720">
        <v>0.86159482758620687</v>
      </c>
      <c r="J217" s="672">
        <v>172.84693295356101</v>
      </c>
      <c r="K217" s="672"/>
      <c r="L217" s="1034">
        <v>19291.14448275862</v>
      </c>
    </row>
    <row r="218" spans="1:13">
      <c r="A218" s="532" t="s">
        <v>874</v>
      </c>
      <c r="B218" s="544">
        <v>27960</v>
      </c>
      <c r="C218" s="672">
        <v>89</v>
      </c>
      <c r="D218" s="570"/>
      <c r="E218" s="1378">
        <v>10932</v>
      </c>
      <c r="F218" s="570"/>
      <c r="G218" s="649">
        <v>283.52771374493847</v>
      </c>
      <c r="H218" s="649"/>
      <c r="I218" s="720">
        <v>0.60610044943820218</v>
      </c>
      <c r="J218" s="672">
        <v>161.42043613158688</v>
      </c>
      <c r="K218" s="672"/>
      <c r="L218" s="1034">
        <v>22816.286067415724</v>
      </c>
    </row>
    <row r="219" spans="1:13">
      <c r="A219" s="1213" t="s">
        <v>751</v>
      </c>
      <c r="B219" s="544">
        <v>6795</v>
      </c>
      <c r="C219" s="672">
        <v>11</v>
      </c>
      <c r="D219" s="570"/>
      <c r="E219" s="1378">
        <v>3160</v>
      </c>
      <c r="F219" s="570"/>
      <c r="G219" s="649">
        <v>307.35508174183627</v>
      </c>
      <c r="H219" s="649"/>
      <c r="I219" s="720">
        <v>0.52391454545454552</v>
      </c>
      <c r="J219" s="672">
        <v>113.93110475197446</v>
      </c>
      <c r="K219" s="672"/>
      <c r="L219" s="1034">
        <v>18736.986363636363</v>
      </c>
    </row>
    <row r="220" spans="1:13">
      <c r="A220" s="522" t="s">
        <v>752</v>
      </c>
      <c r="B220" s="673"/>
      <c r="C220" s="673"/>
      <c r="D220" s="575"/>
      <c r="E220" s="575"/>
      <c r="F220" s="1099"/>
      <c r="G220" s="575"/>
      <c r="H220" s="575"/>
      <c r="I220" s="721"/>
      <c r="J220" s="719"/>
      <c r="K220" s="719"/>
      <c r="L220" s="1035"/>
    </row>
    <row r="221" spans="1:13">
      <c r="A221" s="1212" t="s">
        <v>753</v>
      </c>
      <c r="B221" s="1143">
        <v>61133</v>
      </c>
      <c r="C221" s="672">
        <v>128</v>
      </c>
      <c r="D221" s="570"/>
      <c r="E221" s="1378">
        <v>10178</v>
      </c>
      <c r="F221" s="570"/>
      <c r="G221" s="649">
        <v>187.50230756990831</v>
      </c>
      <c r="H221" s="649"/>
      <c r="I221" s="720">
        <v>0.70700906250000006</v>
      </c>
      <c r="J221" s="672">
        <v>168.36836301359764</v>
      </c>
      <c r="K221" s="672"/>
      <c r="L221" s="1034">
        <v>21715.642031249998</v>
      </c>
      <c r="M221" s="93"/>
    </row>
    <row r="222" spans="1:13">
      <c r="A222" s="288" t="s">
        <v>754</v>
      </c>
      <c r="B222" s="1144">
        <v>2849</v>
      </c>
      <c r="C222" s="672">
        <v>3</v>
      </c>
      <c r="D222" s="570"/>
      <c r="E222" s="1378">
        <v>527</v>
      </c>
      <c r="F222" s="570"/>
      <c r="G222" s="649">
        <v>-1044.6924102633013</v>
      </c>
      <c r="H222" s="649"/>
      <c r="I222" s="720">
        <v>0.52020000000000011</v>
      </c>
      <c r="J222" s="672">
        <v>266.51624782127186</v>
      </c>
      <c r="K222" s="672"/>
      <c r="L222" s="1034">
        <v>21570.49</v>
      </c>
      <c r="M222" s="558"/>
    </row>
    <row r="223" spans="1:13">
      <c r="A223" s="1212" t="s">
        <v>755</v>
      </c>
      <c r="B223" s="561">
        <v>689</v>
      </c>
      <c r="C223" s="649">
        <v>2</v>
      </c>
      <c r="D223" s="570"/>
      <c r="E223" s="1378">
        <v>135</v>
      </c>
      <c r="F223" s="570"/>
      <c r="G223" s="649">
        <v>-653.94661694017088</v>
      </c>
      <c r="H223" s="649"/>
      <c r="I223" s="649">
        <v>1.1952000000000003</v>
      </c>
      <c r="J223" s="649">
        <v>294.60000389131801</v>
      </c>
      <c r="K223" s="649"/>
      <c r="L223" s="649">
        <v>21431.764999999999</v>
      </c>
    </row>
    <row r="224" spans="1:13">
      <c r="A224" s="1212" t="s">
        <v>756</v>
      </c>
      <c r="B224" s="561">
        <v>8474</v>
      </c>
      <c r="C224" s="672">
        <v>6</v>
      </c>
      <c r="D224" s="570"/>
      <c r="E224" s="1378">
        <v>1166</v>
      </c>
      <c r="F224" s="570"/>
      <c r="G224" s="649">
        <v>79.036933798703956</v>
      </c>
      <c r="H224" s="649"/>
      <c r="I224" s="720">
        <v>0.69006000000000001</v>
      </c>
      <c r="J224" s="672">
        <v>172.5200385939705</v>
      </c>
      <c r="K224" s="672"/>
      <c r="L224" s="1034">
        <v>20766.231666666667</v>
      </c>
    </row>
    <row r="225" spans="1:14">
      <c r="A225" s="1212" t="s">
        <v>757</v>
      </c>
      <c r="B225" s="561">
        <v>17771</v>
      </c>
      <c r="C225" s="672">
        <v>20</v>
      </c>
      <c r="D225" s="570"/>
      <c r="E225" s="1378">
        <v>2868</v>
      </c>
      <c r="F225" s="570"/>
      <c r="G225" s="649">
        <v>496.65765414405485</v>
      </c>
      <c r="H225" s="649"/>
      <c r="I225" s="720">
        <v>0.93805200000000011</v>
      </c>
      <c r="J225" s="672">
        <v>196.96001618593112</v>
      </c>
      <c r="K225" s="672"/>
      <c r="L225" s="1034">
        <v>21367.528499999997</v>
      </c>
      <c r="N225" s="154"/>
    </row>
    <row r="226" spans="1:14">
      <c r="A226" s="1212" t="s">
        <v>758</v>
      </c>
      <c r="B226" s="561">
        <v>425</v>
      </c>
      <c r="C226" s="672">
        <v>2</v>
      </c>
      <c r="D226" s="570"/>
      <c r="E226" s="1378">
        <v>152</v>
      </c>
      <c r="F226" s="570"/>
      <c r="G226" s="649">
        <v>358.87709546996098</v>
      </c>
      <c r="H226" s="649"/>
      <c r="I226" s="720">
        <v>1.1095200000000001</v>
      </c>
      <c r="J226" s="672">
        <v>144.69770548948193</v>
      </c>
      <c r="K226" s="672"/>
      <c r="L226" s="1034">
        <v>25185.545000000002</v>
      </c>
    </row>
    <row r="227" spans="1:14">
      <c r="A227" s="1212" t="s">
        <v>759</v>
      </c>
      <c r="B227" s="561"/>
      <c r="C227" s="672"/>
      <c r="D227" s="570"/>
      <c r="E227" s="1378"/>
      <c r="F227" s="570"/>
      <c r="G227" s="649"/>
      <c r="H227" s="649"/>
      <c r="I227" s="720"/>
      <c r="J227" s="672"/>
      <c r="K227" s="672"/>
      <c r="L227" s="1034"/>
    </row>
    <row r="228" spans="1:14">
      <c r="A228" s="473" t="s">
        <v>760</v>
      </c>
      <c r="B228" s="544">
        <v>31628</v>
      </c>
      <c r="C228" s="672">
        <v>54</v>
      </c>
      <c r="D228" s="570"/>
      <c r="E228" s="1378">
        <v>15068</v>
      </c>
      <c r="F228" s="570"/>
      <c r="G228" s="649">
        <v>217.53644559044915</v>
      </c>
      <c r="H228" s="649"/>
      <c r="I228" s="720">
        <v>0.73646666666666671</v>
      </c>
      <c r="J228" s="672">
        <v>167.33250424323967</v>
      </c>
      <c r="K228" s="672"/>
      <c r="L228" s="1034">
        <v>20653.601481481481</v>
      </c>
    </row>
    <row r="229" spans="1:14">
      <c r="A229" s="473" t="s">
        <v>761</v>
      </c>
      <c r="B229" s="544">
        <v>37461</v>
      </c>
      <c r="C229" s="672">
        <v>51</v>
      </c>
      <c r="D229" s="570"/>
      <c r="E229" s="1378">
        <v>18463</v>
      </c>
      <c r="F229" s="570"/>
      <c r="G229" s="649">
        <v>188.08376355609056</v>
      </c>
      <c r="H229" s="649"/>
      <c r="I229" s="720">
        <v>0.75266117647058806</v>
      </c>
      <c r="J229" s="672">
        <v>180.10864195056948</v>
      </c>
      <c r="K229" s="672"/>
      <c r="L229" s="1034">
        <v>21638.579019607845</v>
      </c>
    </row>
    <row r="230" spans="1:14">
      <c r="A230" s="473" t="s">
        <v>762</v>
      </c>
      <c r="B230" s="544">
        <v>16555</v>
      </c>
      <c r="C230" s="672">
        <v>11</v>
      </c>
      <c r="D230" s="570"/>
      <c r="E230" s="1378">
        <v>8110</v>
      </c>
      <c r="F230" s="570"/>
      <c r="G230" s="649">
        <v>86.401291157864961</v>
      </c>
      <c r="H230" s="649"/>
      <c r="I230" s="720">
        <v>0.75694909090909068</v>
      </c>
      <c r="J230" s="672">
        <v>174.63922805032036</v>
      </c>
      <c r="K230" s="672"/>
      <c r="L230" s="1034">
        <v>23470.92</v>
      </c>
    </row>
    <row r="231" spans="1:14">
      <c r="A231" s="1212" t="s">
        <v>763</v>
      </c>
      <c r="B231" s="544">
        <v>24315</v>
      </c>
      <c r="C231" s="672">
        <v>44</v>
      </c>
      <c r="D231" s="570"/>
      <c r="E231" s="1378">
        <v>8641</v>
      </c>
      <c r="F231" s="570"/>
      <c r="G231" s="649">
        <v>212.62619218355283</v>
      </c>
      <c r="H231" s="649"/>
      <c r="I231" s="720">
        <v>0.58727863636363642</v>
      </c>
      <c r="J231" s="672">
        <v>152.1107401583586</v>
      </c>
      <c r="K231" s="672"/>
      <c r="L231" s="1034">
        <v>21114.832499999997</v>
      </c>
    </row>
    <row r="232" spans="1:14">
      <c r="A232" s="522" t="s">
        <v>764</v>
      </c>
      <c r="B232" s="673"/>
      <c r="C232" s="673"/>
      <c r="D232" s="575"/>
      <c r="E232" s="575"/>
      <c r="F232" s="574"/>
      <c r="G232" s="575"/>
      <c r="H232" s="575"/>
      <c r="I232" s="721"/>
      <c r="J232" s="719"/>
      <c r="K232" s="719"/>
      <c r="L232" s="1035"/>
    </row>
    <row r="233" spans="1:14">
      <c r="A233" s="288" t="s">
        <v>842</v>
      </c>
      <c r="B233" s="544">
        <v>10082</v>
      </c>
      <c r="C233" s="672">
        <v>13</v>
      </c>
      <c r="D233" s="570"/>
      <c r="E233" s="1378">
        <v>1738</v>
      </c>
      <c r="F233" s="570"/>
      <c r="G233" s="649">
        <v>397.31789015950108</v>
      </c>
      <c r="H233" s="649"/>
      <c r="I233" s="720">
        <v>0.71554153846153845</v>
      </c>
      <c r="J233" s="672">
        <v>141.19942927326417</v>
      </c>
      <c r="K233" s="672"/>
      <c r="L233" s="1034">
        <v>19072.544615384613</v>
      </c>
    </row>
    <row r="234" spans="1:14">
      <c r="A234" s="288" t="s">
        <v>766</v>
      </c>
      <c r="B234" s="561"/>
      <c r="C234" s="672"/>
      <c r="D234" s="570"/>
      <c r="E234" s="1378"/>
      <c r="F234" s="570"/>
      <c r="G234" s="649"/>
      <c r="H234" s="649"/>
      <c r="I234" s="720"/>
      <c r="J234" s="672"/>
      <c r="K234" s="672"/>
      <c r="L234" s="1034"/>
    </row>
    <row r="235" spans="1:14">
      <c r="A235" s="473" t="s">
        <v>760</v>
      </c>
      <c r="B235" s="801">
        <v>60156</v>
      </c>
      <c r="C235" s="694">
        <v>91</v>
      </c>
      <c r="D235" s="570"/>
      <c r="E235" s="1378">
        <v>27156</v>
      </c>
      <c r="F235" s="570"/>
      <c r="G235" s="649">
        <v>156.9629058673944</v>
      </c>
      <c r="H235" s="649"/>
      <c r="I235" s="720">
        <v>0.71209780219780205</v>
      </c>
      <c r="J235" s="672">
        <v>168.94641005757597</v>
      </c>
      <c r="K235" s="672"/>
      <c r="L235" s="1034">
        <v>20582.133076923074</v>
      </c>
    </row>
    <row r="236" spans="1:14">
      <c r="A236" s="473" t="s">
        <v>761</v>
      </c>
      <c r="B236" s="801">
        <v>19109</v>
      </c>
      <c r="C236" s="694">
        <v>20</v>
      </c>
      <c r="D236" s="570"/>
      <c r="E236" s="1378">
        <v>9095</v>
      </c>
      <c r="F236" s="570"/>
      <c r="G236" s="649">
        <v>354.16536675253258</v>
      </c>
      <c r="H236" s="649"/>
      <c r="I236" s="720">
        <v>0.79449300000000012</v>
      </c>
      <c r="J236" s="672">
        <v>185.05744803427166</v>
      </c>
      <c r="K236" s="672"/>
      <c r="L236" s="1034">
        <v>23762.199000000008</v>
      </c>
    </row>
    <row r="237" spans="1:14">
      <c r="A237" s="473" t="s">
        <v>762</v>
      </c>
      <c r="B237" s="802">
        <v>6379</v>
      </c>
      <c r="C237" s="694">
        <v>5</v>
      </c>
      <c r="D237" s="570"/>
      <c r="E237" s="1378">
        <v>5390</v>
      </c>
      <c r="F237" s="570"/>
      <c r="G237" s="649">
        <v>184.5444873995699</v>
      </c>
      <c r="H237" s="649"/>
      <c r="I237" s="720">
        <v>1.1581199999999998</v>
      </c>
      <c r="J237" s="672">
        <v>213.45104024853117</v>
      </c>
      <c r="K237" s="672"/>
      <c r="L237" s="1034">
        <v>25764.807999999997</v>
      </c>
    </row>
    <row r="238" spans="1:14" ht="13.8" thickBot="1">
      <c r="A238" s="136" t="s">
        <v>767</v>
      </c>
      <c r="B238" s="1233">
        <v>746</v>
      </c>
      <c r="C238" s="695">
        <v>7</v>
      </c>
      <c r="D238" s="1300"/>
      <c r="E238" s="1380">
        <v>138</v>
      </c>
      <c r="F238" s="1300"/>
      <c r="G238" s="784">
        <v>721.26204443030554</v>
      </c>
      <c r="H238" s="784"/>
      <c r="I238" s="785">
        <v>0.78438857142857132</v>
      </c>
      <c r="J238" s="786">
        <v>161.9025479652926</v>
      </c>
      <c r="K238" s="786"/>
      <c r="L238" s="1036">
        <v>21087.287142857145</v>
      </c>
    </row>
    <row r="240" spans="1:14">
      <c r="A240" s="1425" t="s">
        <v>875</v>
      </c>
      <c r="B240" s="1425"/>
      <c r="C240" s="1425"/>
      <c r="D240" s="1425"/>
      <c r="E240" s="1425"/>
      <c r="F240" s="1425"/>
      <c r="G240" s="1425"/>
      <c r="H240" s="1425"/>
      <c r="I240" s="1425"/>
      <c r="J240" s="1425"/>
      <c r="K240" s="1425"/>
      <c r="L240" s="1425"/>
    </row>
    <row r="241" spans="1:15" s="546" customFormat="1">
      <c r="A241" s="1571" t="s">
        <v>1267</v>
      </c>
      <c r="B241" s="1571"/>
      <c r="C241" s="1571"/>
      <c r="D241" s="1571"/>
      <c r="E241" s="1571"/>
      <c r="F241" s="1571"/>
      <c r="G241" s="1571"/>
      <c r="H241" s="1571"/>
      <c r="I241" s="1571"/>
      <c r="J241" s="1571"/>
      <c r="K241" s="1571"/>
      <c r="L241" s="1571"/>
    </row>
    <row r="242" spans="1:15" s="546" customFormat="1">
      <c r="A242" s="1567" t="s">
        <v>876</v>
      </c>
      <c r="B242" s="1567"/>
      <c r="C242" s="1567"/>
      <c r="D242" s="1567"/>
      <c r="E242" s="1567"/>
      <c r="F242" s="1567"/>
      <c r="G242" s="1567"/>
      <c r="H242" s="1567"/>
      <c r="I242" s="1567"/>
      <c r="J242" s="1567"/>
      <c r="K242" s="1567"/>
      <c r="L242" s="1567"/>
    </row>
    <row r="243" spans="1:15" s="546" customFormat="1" ht="12.75" customHeight="1">
      <c r="A243" s="1571" t="s">
        <v>877</v>
      </c>
      <c r="B243" s="1571"/>
      <c r="C243" s="1571"/>
      <c r="D243" s="1571"/>
      <c r="E243" s="1571"/>
      <c r="F243" s="1571"/>
      <c r="G243" s="1571"/>
      <c r="H243" s="1571"/>
      <c r="I243" s="1571"/>
      <c r="J243" s="1571"/>
      <c r="K243" s="1571"/>
      <c r="L243" s="1571"/>
    </row>
    <row r="244" spans="1:15" s="546" customFormat="1" ht="25.5" customHeight="1">
      <c r="A244" s="1560" t="s">
        <v>771</v>
      </c>
      <c r="B244" s="1560"/>
      <c r="C244" s="1560"/>
      <c r="D244" s="1560"/>
      <c r="E244" s="1560"/>
      <c r="F244" s="1560"/>
      <c r="G244" s="1560"/>
      <c r="H244" s="1560"/>
      <c r="I244" s="1560"/>
      <c r="J244" s="1560"/>
      <c r="K244" s="1560"/>
      <c r="L244" s="1560"/>
      <c r="M244" s="552"/>
      <c r="N244" s="552"/>
      <c r="O244" s="552"/>
    </row>
    <row r="245" spans="1:15" s="546" customFormat="1" ht="23.25" customHeight="1">
      <c r="A245" s="1560" t="s">
        <v>878</v>
      </c>
      <c r="B245" s="1560"/>
      <c r="C245" s="1560"/>
      <c r="D245" s="1560"/>
      <c r="E245" s="1560"/>
      <c r="F245" s="1560"/>
      <c r="G245" s="1560"/>
      <c r="H245" s="1560"/>
      <c r="I245" s="1560"/>
      <c r="J245" s="1560"/>
      <c r="K245" s="1560"/>
      <c r="L245" s="1560"/>
      <c r="M245" s="553"/>
      <c r="N245" s="553"/>
    </row>
    <row r="246" spans="1:15" s="546" customFormat="1" ht="12.75" customHeight="1">
      <c r="A246" s="1553" t="s">
        <v>879</v>
      </c>
      <c r="B246" s="1553"/>
      <c r="C246" s="1553"/>
      <c r="D246" s="1553"/>
      <c r="E246" s="1553"/>
      <c r="F246" s="1553"/>
      <c r="G246" s="1553"/>
      <c r="H246" s="1553"/>
      <c r="I246" s="1553"/>
      <c r="J246" s="1553"/>
      <c r="K246" s="1553"/>
      <c r="L246" s="1553"/>
    </row>
    <row r="247" spans="1:15" s="546" customFormat="1" ht="51" customHeight="1">
      <c r="A247" s="1553" t="s">
        <v>880</v>
      </c>
      <c r="B247" s="1553"/>
      <c r="C247" s="1553"/>
      <c r="D247" s="1553"/>
      <c r="E247" s="1553"/>
      <c r="F247" s="1553"/>
      <c r="G247" s="1553"/>
      <c r="H247" s="1553"/>
      <c r="I247" s="1553"/>
      <c r="J247" s="1553"/>
      <c r="K247" s="1553"/>
      <c r="L247" s="1553"/>
    </row>
    <row r="248" spans="1:15" s="546" customFormat="1">
      <c r="A248" s="1553" t="s">
        <v>881</v>
      </c>
      <c r="B248" s="1553"/>
      <c r="C248" s="1553"/>
      <c r="D248" s="1553"/>
      <c r="E248" s="1553"/>
      <c r="F248" s="1553"/>
      <c r="G248" s="1553"/>
      <c r="H248" s="1553"/>
      <c r="I248" s="1553"/>
      <c r="J248" s="1553"/>
      <c r="K248" s="1553"/>
      <c r="L248" s="1553"/>
      <c r="M248" s="553"/>
      <c r="N248" s="553"/>
    </row>
    <row r="249" spans="1:15" s="546" customFormat="1">
      <c r="A249" s="1572" t="s">
        <v>882</v>
      </c>
      <c r="B249" s="1572"/>
      <c r="C249" s="1572"/>
      <c r="D249" s="1572"/>
      <c r="E249" s="1572"/>
      <c r="F249" s="1572"/>
      <c r="G249" s="1572"/>
      <c r="H249" s="1572"/>
      <c r="I249" s="1572"/>
      <c r="J249" s="1572"/>
      <c r="K249" s="1572"/>
      <c r="L249" s="1572"/>
      <c r="M249" s="553"/>
      <c r="N249" s="553"/>
    </row>
    <row r="250" spans="1:15" s="546" customFormat="1">
      <c r="A250" s="1573" t="s">
        <v>777</v>
      </c>
      <c r="B250" s="1573"/>
      <c r="C250" s="1573"/>
      <c r="D250" s="1573"/>
      <c r="E250" s="1573"/>
      <c r="F250" s="1573"/>
      <c r="G250" s="1573"/>
      <c r="H250" s="1573"/>
      <c r="I250" s="1573"/>
      <c r="J250" s="1573"/>
      <c r="K250" s="1573"/>
      <c r="L250" s="1573"/>
      <c r="M250" s="553"/>
      <c r="N250" s="553"/>
    </row>
    <row r="251" spans="1:15" s="546" customFormat="1">
      <c r="A251" s="1573" t="s">
        <v>883</v>
      </c>
      <c r="B251" s="1573"/>
      <c r="C251" s="1573"/>
      <c r="D251" s="1573"/>
      <c r="E251" s="1573"/>
      <c r="F251" s="1573"/>
      <c r="G251" s="1573"/>
      <c r="H251" s="1573"/>
      <c r="I251" s="1573"/>
      <c r="J251" s="1573"/>
      <c r="K251" s="1573"/>
      <c r="L251" s="1573"/>
      <c r="M251" s="553"/>
      <c r="N251" s="553"/>
    </row>
    <row r="252" spans="1:15" s="546" customFormat="1" ht="33" customHeight="1">
      <c r="A252" s="1553" t="s">
        <v>1268</v>
      </c>
      <c r="B252" s="1560"/>
      <c r="C252" s="1560"/>
      <c r="D252" s="1560"/>
      <c r="E252" s="1560"/>
      <c r="F252" s="1560"/>
      <c r="G252" s="1560"/>
      <c r="H252" s="1560"/>
      <c r="I252" s="1560"/>
      <c r="J252" s="1560"/>
      <c r="K252" s="1560"/>
      <c r="L252" s="1560"/>
      <c r="M252" s="553"/>
      <c r="N252" s="553"/>
    </row>
    <row r="253" spans="1:15" s="546" customFormat="1">
      <c r="A253" s="1572" t="s">
        <v>780</v>
      </c>
      <c r="B253" s="1572"/>
      <c r="C253" s="1572"/>
      <c r="D253" s="1572"/>
      <c r="E253" s="1572"/>
      <c r="F253" s="1572"/>
      <c r="G253" s="1572"/>
      <c r="H253" s="1572"/>
      <c r="I253" s="1572"/>
      <c r="J253" s="1572"/>
      <c r="K253" s="1572"/>
      <c r="L253" s="1572"/>
      <c r="M253" s="553"/>
      <c r="N253" s="553"/>
    </row>
    <row r="254" spans="1:15" s="546" customFormat="1" ht="39" customHeight="1">
      <c r="A254" s="1553" t="s">
        <v>781</v>
      </c>
      <c r="B254" s="1553"/>
      <c r="C254" s="1553"/>
      <c r="D254" s="1553"/>
      <c r="E254" s="1553"/>
      <c r="F254" s="1553"/>
      <c r="G254" s="1553"/>
      <c r="H254" s="1553"/>
      <c r="I254" s="1553"/>
      <c r="J254" s="1553"/>
      <c r="K254" s="1553"/>
      <c r="L254" s="1553"/>
      <c r="M254" s="553"/>
      <c r="N254" s="553"/>
    </row>
    <row r="255" spans="1:15" s="546" customFormat="1" ht="30.75" customHeight="1">
      <c r="A255" s="1553" t="s">
        <v>782</v>
      </c>
      <c r="B255" s="1553"/>
      <c r="C255" s="1553"/>
      <c r="D255" s="1553"/>
      <c r="E255" s="1553"/>
      <c r="F255" s="1553"/>
      <c r="G255" s="1553"/>
      <c r="H255" s="1553"/>
      <c r="I255" s="1553"/>
      <c r="J255" s="1553"/>
      <c r="K255" s="1553"/>
      <c r="L255" s="1553"/>
    </row>
    <row r="256" spans="1:15" s="546" customFormat="1" ht="34.950000000000003" customHeight="1">
      <c r="A256" s="1553" t="s">
        <v>884</v>
      </c>
      <c r="B256" s="1553"/>
      <c r="C256" s="1553"/>
      <c r="D256" s="1553"/>
      <c r="E256" s="1553"/>
      <c r="F256" s="1553"/>
      <c r="G256" s="1553"/>
      <c r="H256" s="1553"/>
      <c r="I256" s="1553"/>
      <c r="J256" s="1553"/>
      <c r="K256" s="1553"/>
      <c r="L256" s="1553"/>
    </row>
    <row r="257" spans="1:14" s="546" customFormat="1">
      <c r="A257" s="1553" t="s">
        <v>784</v>
      </c>
      <c r="B257" s="1553"/>
      <c r="C257" s="1553"/>
      <c r="D257" s="1553"/>
      <c r="E257" s="1553"/>
      <c r="F257" s="1553"/>
      <c r="G257" s="1553"/>
      <c r="H257" s="1553"/>
      <c r="I257" s="1553"/>
      <c r="J257" s="1553"/>
      <c r="K257" s="1553"/>
      <c r="L257" s="1553"/>
    </row>
    <row r="258" spans="1:14" s="546" customFormat="1" ht="12.75" customHeight="1">
      <c r="A258" s="1553" t="s">
        <v>885</v>
      </c>
      <c r="B258" s="1553"/>
      <c r="C258" s="1553"/>
      <c r="D258" s="1553"/>
      <c r="E258" s="1553"/>
      <c r="F258" s="1553"/>
      <c r="G258" s="1553"/>
      <c r="H258" s="1553"/>
      <c r="I258" s="1553"/>
      <c r="J258" s="1553"/>
      <c r="K258" s="1553"/>
      <c r="L258" s="1553"/>
    </row>
    <row r="259" spans="1:14" s="546" customFormat="1" ht="12.75" customHeight="1">
      <c r="A259" s="1553" t="s">
        <v>886</v>
      </c>
      <c r="B259" s="1553"/>
      <c r="C259" s="1553"/>
      <c r="D259" s="1553"/>
      <c r="E259" s="1553"/>
      <c r="F259" s="1553"/>
      <c r="G259" s="1553"/>
      <c r="H259" s="1553"/>
      <c r="I259" s="1553"/>
      <c r="J259" s="1553"/>
      <c r="K259" s="1553"/>
      <c r="L259" s="1553"/>
    </row>
    <row r="260" spans="1:14" ht="28.5" customHeight="1">
      <c r="A260" s="1439" t="s">
        <v>887</v>
      </c>
      <c r="B260" s="1439"/>
      <c r="C260" s="1439"/>
      <c r="D260" s="1439"/>
      <c r="E260" s="1439"/>
      <c r="F260" s="1439"/>
      <c r="G260" s="1439"/>
      <c r="H260" s="1439"/>
      <c r="I260" s="1439"/>
      <c r="J260" s="1439"/>
      <c r="K260" s="1439"/>
      <c r="L260" s="1439"/>
      <c r="M260" s="196"/>
      <c r="N260" s="196"/>
    </row>
    <row r="261" spans="1:14" ht="30.75" customHeight="1">
      <c r="A261" s="1439" t="s">
        <v>888</v>
      </c>
      <c r="B261" s="1439"/>
      <c r="C261" s="1439"/>
      <c r="D261" s="1439"/>
      <c r="E261" s="1439"/>
      <c r="F261" s="1439"/>
      <c r="G261" s="1439"/>
      <c r="H261" s="1439"/>
      <c r="I261" s="1439"/>
      <c r="J261" s="1439"/>
      <c r="K261" s="1439"/>
      <c r="L261" s="1439"/>
    </row>
    <row r="262" spans="1:14" ht="12.75" customHeight="1">
      <c r="A262" s="1439" t="s">
        <v>889</v>
      </c>
      <c r="B262" s="1439"/>
      <c r="C262" s="1439"/>
      <c r="D262" s="1439"/>
      <c r="E262" s="1439"/>
      <c r="F262" s="1439"/>
      <c r="G262" s="1439"/>
      <c r="H262" s="1439"/>
      <c r="I262" s="1439"/>
      <c r="J262" s="1439"/>
      <c r="K262" s="1439"/>
      <c r="L262" s="1439"/>
    </row>
    <row r="263" spans="1:14" ht="12.75" customHeight="1">
      <c r="A263" s="1439" t="s">
        <v>890</v>
      </c>
      <c r="B263" s="1439"/>
      <c r="C263" s="1439"/>
      <c r="D263" s="1439"/>
      <c r="E263" s="1439"/>
      <c r="F263" s="1439"/>
      <c r="G263" s="1439"/>
      <c r="H263" s="1439"/>
      <c r="I263" s="1439"/>
      <c r="J263" s="1439"/>
      <c r="K263" s="1439"/>
      <c r="L263" s="1439"/>
    </row>
    <row r="264" spans="1:14" ht="13.8" thickBot="1"/>
    <row r="265" spans="1:14" ht="13.8" thickBot="1">
      <c r="A265" s="635" t="s">
        <v>891</v>
      </c>
      <c r="B265" s="636"/>
    </row>
    <row r="266" spans="1:14" ht="53.4" thickBot="1">
      <c r="A266" s="637" t="s">
        <v>710</v>
      </c>
      <c r="B266" s="637" t="s">
        <v>892</v>
      </c>
      <c r="C266" s="637" t="s">
        <v>893</v>
      </c>
      <c r="D266" s="637" t="s">
        <v>713</v>
      </c>
      <c r="E266" s="637" t="s">
        <v>894</v>
      </c>
      <c r="F266" s="637" t="s">
        <v>794</v>
      </c>
      <c r="G266" s="637" t="s">
        <v>895</v>
      </c>
      <c r="H266" s="637" t="s">
        <v>896</v>
      </c>
      <c r="I266" s="637" t="s">
        <v>897</v>
      </c>
      <c r="J266" s="637" t="s">
        <v>861</v>
      </c>
    </row>
    <row r="267" spans="1:14">
      <c r="A267" s="516" t="s">
        <v>862</v>
      </c>
      <c r="B267" s="517"/>
      <c r="C267" s="517"/>
      <c r="D267" s="517"/>
      <c r="E267" s="517"/>
      <c r="F267" s="517"/>
      <c r="G267" s="517"/>
      <c r="H267" s="517"/>
      <c r="I267" s="517"/>
      <c r="J267" s="517"/>
    </row>
    <row r="268" spans="1:14">
      <c r="A268" s="519" t="s">
        <v>722</v>
      </c>
      <c r="B268" s="521" t="s">
        <v>204</v>
      </c>
      <c r="C268" s="521" t="s">
        <v>204</v>
      </c>
      <c r="D268" s="521" t="s">
        <v>204</v>
      </c>
      <c r="E268" s="521" t="s">
        <v>204</v>
      </c>
      <c r="F268" s="521" t="s">
        <v>204</v>
      </c>
      <c r="G268" s="521" t="s">
        <v>204</v>
      </c>
      <c r="H268" s="521" t="s">
        <v>204</v>
      </c>
      <c r="I268" s="521" t="s">
        <v>204</v>
      </c>
      <c r="J268" s="521" t="s">
        <v>204</v>
      </c>
    </row>
    <row r="269" spans="1:14">
      <c r="A269" s="519" t="s">
        <v>723</v>
      </c>
      <c r="B269" s="521" t="s">
        <v>204</v>
      </c>
      <c r="C269" s="521" t="s">
        <v>204</v>
      </c>
      <c r="D269" s="521" t="s">
        <v>204</v>
      </c>
      <c r="E269" s="521" t="s">
        <v>204</v>
      </c>
      <c r="F269" s="521" t="s">
        <v>204</v>
      </c>
      <c r="G269" s="521" t="s">
        <v>204</v>
      </c>
      <c r="H269" s="521" t="s">
        <v>204</v>
      </c>
      <c r="I269" s="521" t="s">
        <v>204</v>
      </c>
      <c r="J269" s="521" t="s">
        <v>204</v>
      </c>
    </row>
    <row r="270" spans="1:14">
      <c r="A270" s="519" t="s">
        <v>724</v>
      </c>
      <c r="B270" s="521" t="s">
        <v>204</v>
      </c>
      <c r="C270" s="521" t="s">
        <v>204</v>
      </c>
      <c r="D270" s="521" t="s">
        <v>204</v>
      </c>
      <c r="E270" s="521" t="s">
        <v>204</v>
      </c>
      <c r="F270" s="521" t="s">
        <v>204</v>
      </c>
      <c r="G270" s="521" t="s">
        <v>204</v>
      </c>
      <c r="H270" s="521" t="s">
        <v>204</v>
      </c>
      <c r="I270" s="521" t="s">
        <v>204</v>
      </c>
      <c r="J270" s="521" t="s">
        <v>204</v>
      </c>
    </row>
    <row r="271" spans="1:14">
      <c r="A271" s="519" t="s">
        <v>725</v>
      </c>
      <c r="B271" s="521" t="s">
        <v>204</v>
      </c>
      <c r="C271" s="521" t="s">
        <v>204</v>
      </c>
      <c r="D271" s="521" t="s">
        <v>204</v>
      </c>
      <c r="E271" s="521" t="s">
        <v>204</v>
      </c>
      <c r="F271" s="521" t="s">
        <v>204</v>
      </c>
      <c r="G271" s="521" t="s">
        <v>204</v>
      </c>
      <c r="H271" s="521" t="s">
        <v>204</v>
      </c>
      <c r="I271" s="521" t="s">
        <v>204</v>
      </c>
      <c r="J271" s="521" t="s">
        <v>204</v>
      </c>
    </row>
    <row r="272" spans="1:14">
      <c r="A272" s="519" t="s">
        <v>726</v>
      </c>
      <c r="B272" s="677"/>
      <c r="C272" s="677"/>
      <c r="D272" s="639"/>
      <c r="E272" s="638"/>
      <c r="F272" s="638"/>
      <c r="G272" s="638"/>
      <c r="H272" s="638"/>
      <c r="I272" s="677"/>
      <c r="J272" s="640"/>
    </row>
    <row r="273" spans="1:10">
      <c r="A273" s="519" t="s">
        <v>727</v>
      </c>
      <c r="B273" s="521" t="s">
        <v>204</v>
      </c>
      <c r="C273" s="520" t="s">
        <v>204</v>
      </c>
      <c r="D273" s="521" t="s">
        <v>204</v>
      </c>
      <c r="E273" s="521" t="s">
        <v>204</v>
      </c>
      <c r="F273" s="521" t="s">
        <v>204</v>
      </c>
      <c r="G273" s="521" t="s">
        <v>204</v>
      </c>
      <c r="H273" s="521" t="s">
        <v>204</v>
      </c>
      <c r="I273" s="521" t="s">
        <v>204</v>
      </c>
      <c r="J273" s="521" t="s">
        <v>204</v>
      </c>
    </row>
    <row r="274" spans="1:10" ht="13.8" thickBot="1">
      <c r="A274" s="678" t="s">
        <v>728</v>
      </c>
      <c r="B274" s="676" t="s">
        <v>204</v>
      </c>
      <c r="C274" s="676" t="s">
        <v>204</v>
      </c>
      <c r="D274" s="676" t="s">
        <v>204</v>
      </c>
      <c r="E274" s="676" t="s">
        <v>204</v>
      </c>
      <c r="F274" s="676" t="s">
        <v>204</v>
      </c>
      <c r="G274" s="676" t="s">
        <v>204</v>
      </c>
      <c r="H274" s="676" t="s">
        <v>204</v>
      </c>
      <c r="I274" s="676" t="s">
        <v>204</v>
      </c>
      <c r="J274" s="676" t="s">
        <v>204</v>
      </c>
    </row>
    <row r="275" spans="1:10" ht="12.75" customHeight="1" thickBot="1">
      <c r="A275" s="679" t="s">
        <v>729</v>
      </c>
      <c r="B275" s="1568"/>
      <c r="C275" s="1569"/>
      <c r="D275" s="1569"/>
      <c r="E275" s="1569"/>
      <c r="F275" s="1569"/>
      <c r="G275" s="1569"/>
      <c r="H275" s="1569"/>
      <c r="I275" s="1569"/>
      <c r="J275" s="1570"/>
    </row>
    <row r="276" spans="1:10">
      <c r="A276" s="519" t="s">
        <v>898</v>
      </c>
      <c r="B276" s="521" t="s">
        <v>204</v>
      </c>
      <c r="C276" s="521" t="s">
        <v>204</v>
      </c>
      <c r="D276" s="521" t="s">
        <v>204</v>
      </c>
      <c r="E276" s="521" t="s">
        <v>204</v>
      </c>
      <c r="F276" s="521" t="s">
        <v>204</v>
      </c>
      <c r="G276" s="521" t="s">
        <v>204</v>
      </c>
      <c r="H276" s="521" t="s">
        <v>204</v>
      </c>
      <c r="I276" s="521" t="s">
        <v>204</v>
      </c>
      <c r="J276" s="521" t="s">
        <v>204</v>
      </c>
    </row>
    <row r="277" spans="1:10">
      <c r="A277" s="519" t="s">
        <v>899</v>
      </c>
      <c r="B277" s="521" t="s">
        <v>204</v>
      </c>
      <c r="C277" s="521" t="s">
        <v>204</v>
      </c>
      <c r="D277" s="521" t="s">
        <v>204</v>
      </c>
      <c r="E277" s="521" t="s">
        <v>204</v>
      </c>
      <c r="F277" s="521" t="s">
        <v>204</v>
      </c>
      <c r="G277" s="521" t="s">
        <v>204</v>
      </c>
      <c r="H277" s="521" t="s">
        <v>204</v>
      </c>
      <c r="I277" s="521" t="s">
        <v>204</v>
      </c>
      <c r="J277" s="521" t="s">
        <v>204</v>
      </c>
    </row>
    <row r="278" spans="1:10">
      <c r="A278" s="519" t="s">
        <v>900</v>
      </c>
      <c r="B278" s="521" t="s">
        <v>204</v>
      </c>
      <c r="C278" s="521" t="s">
        <v>204</v>
      </c>
      <c r="D278" s="521" t="s">
        <v>204</v>
      </c>
      <c r="E278" s="521" t="s">
        <v>204</v>
      </c>
      <c r="F278" s="521" t="s">
        <v>204</v>
      </c>
      <c r="G278" s="521" t="s">
        <v>204</v>
      </c>
      <c r="H278" s="521" t="s">
        <v>204</v>
      </c>
      <c r="I278" s="521" t="s">
        <v>204</v>
      </c>
      <c r="J278" s="521" t="s">
        <v>204</v>
      </c>
    </row>
    <row r="279" spans="1:10">
      <c r="A279" s="519" t="s">
        <v>901</v>
      </c>
      <c r="B279" s="521" t="s">
        <v>204</v>
      </c>
      <c r="C279" s="521" t="s">
        <v>204</v>
      </c>
      <c r="D279" s="521" t="s">
        <v>204</v>
      </c>
      <c r="E279" s="521" t="s">
        <v>204</v>
      </c>
      <c r="F279" s="521" t="s">
        <v>204</v>
      </c>
      <c r="G279" s="521" t="s">
        <v>204</v>
      </c>
      <c r="H279" s="521" t="s">
        <v>204</v>
      </c>
      <c r="I279" s="521" t="s">
        <v>204</v>
      </c>
      <c r="J279" s="521" t="s">
        <v>204</v>
      </c>
    </row>
    <row r="280" spans="1:10">
      <c r="A280" s="519" t="s">
        <v>902</v>
      </c>
      <c r="B280" s="521" t="s">
        <v>204</v>
      </c>
      <c r="C280" s="521" t="s">
        <v>204</v>
      </c>
      <c r="D280" s="521" t="s">
        <v>204</v>
      </c>
      <c r="E280" s="521" t="s">
        <v>204</v>
      </c>
      <c r="F280" s="521" t="s">
        <v>204</v>
      </c>
      <c r="G280" s="521" t="s">
        <v>204</v>
      </c>
      <c r="H280" s="521" t="s">
        <v>204</v>
      </c>
      <c r="I280" s="521" t="s">
        <v>204</v>
      </c>
      <c r="J280" s="521" t="s">
        <v>204</v>
      </c>
    </row>
    <row r="281" spans="1:10">
      <c r="A281" s="519" t="s">
        <v>903</v>
      </c>
      <c r="B281" s="521" t="s">
        <v>204</v>
      </c>
      <c r="C281" s="521" t="s">
        <v>204</v>
      </c>
      <c r="D281" s="521" t="s">
        <v>204</v>
      </c>
      <c r="E281" s="521" t="s">
        <v>204</v>
      </c>
      <c r="F281" s="521" t="s">
        <v>204</v>
      </c>
      <c r="G281" s="521" t="s">
        <v>204</v>
      </c>
      <c r="H281" s="521" t="s">
        <v>204</v>
      </c>
      <c r="I281" s="521" t="s">
        <v>204</v>
      </c>
      <c r="J281" s="521" t="s">
        <v>204</v>
      </c>
    </row>
    <row r="282" spans="1:10">
      <c r="A282" s="522" t="s">
        <v>801</v>
      </c>
      <c r="B282" s="523"/>
      <c r="C282" s="523"/>
      <c r="D282" s="523"/>
      <c r="E282" s="523"/>
      <c r="F282" s="523"/>
      <c r="G282" s="523"/>
      <c r="H282" s="523"/>
      <c r="I282" s="523"/>
      <c r="J282" s="523"/>
    </row>
    <row r="283" spans="1:10">
      <c r="A283" s="288" t="s">
        <v>737</v>
      </c>
      <c r="B283" s="521" t="s">
        <v>204</v>
      </c>
      <c r="C283" s="521" t="s">
        <v>204</v>
      </c>
      <c r="D283" s="521" t="s">
        <v>204</v>
      </c>
      <c r="E283" s="521" t="s">
        <v>204</v>
      </c>
      <c r="F283" s="521" t="s">
        <v>204</v>
      </c>
      <c r="G283" s="521" t="s">
        <v>204</v>
      </c>
      <c r="H283" s="521" t="s">
        <v>204</v>
      </c>
      <c r="I283" s="521" t="s">
        <v>204</v>
      </c>
      <c r="J283" s="521" t="s">
        <v>204</v>
      </c>
    </row>
    <row r="284" spans="1:10">
      <c r="A284" s="47" t="s">
        <v>523</v>
      </c>
      <c r="B284" s="521" t="s">
        <v>204</v>
      </c>
      <c r="C284" s="521" t="s">
        <v>204</v>
      </c>
      <c r="D284" s="521" t="s">
        <v>204</v>
      </c>
      <c r="E284" s="521" t="s">
        <v>204</v>
      </c>
      <c r="F284" s="521" t="s">
        <v>204</v>
      </c>
      <c r="G284" s="521" t="s">
        <v>204</v>
      </c>
      <c r="H284" s="521" t="s">
        <v>204</v>
      </c>
      <c r="I284" s="521" t="s">
        <v>204</v>
      </c>
      <c r="J284" s="521" t="s">
        <v>204</v>
      </c>
    </row>
    <row r="285" spans="1:10">
      <c r="A285" s="47" t="s">
        <v>904</v>
      </c>
      <c r="B285" s="521" t="s">
        <v>204</v>
      </c>
      <c r="C285" s="521" t="s">
        <v>204</v>
      </c>
      <c r="D285" s="521" t="s">
        <v>204</v>
      </c>
      <c r="E285" s="521" t="s">
        <v>204</v>
      </c>
      <c r="F285" s="521" t="s">
        <v>204</v>
      </c>
      <c r="G285" s="521" t="s">
        <v>204</v>
      </c>
      <c r="H285" s="521" t="s">
        <v>204</v>
      </c>
      <c r="I285" s="521" t="s">
        <v>204</v>
      </c>
      <c r="J285" s="521" t="s">
        <v>204</v>
      </c>
    </row>
    <row r="286" spans="1:10">
      <c r="A286" s="47" t="s">
        <v>905</v>
      </c>
      <c r="B286" s="521" t="s">
        <v>204</v>
      </c>
      <c r="C286" s="521" t="s">
        <v>204</v>
      </c>
      <c r="D286" s="521" t="s">
        <v>204</v>
      </c>
      <c r="E286" s="521" t="s">
        <v>204</v>
      </c>
      <c r="F286" s="521" t="s">
        <v>204</v>
      </c>
      <c r="G286" s="521" t="s">
        <v>204</v>
      </c>
      <c r="H286" s="521" t="s">
        <v>204</v>
      </c>
      <c r="I286" s="521" t="s">
        <v>204</v>
      </c>
      <c r="J286" s="521" t="s">
        <v>204</v>
      </c>
    </row>
    <row r="287" spans="1:10">
      <c r="A287" s="47" t="s">
        <v>906</v>
      </c>
      <c r="B287" s="521" t="s">
        <v>204</v>
      </c>
      <c r="C287" s="521" t="s">
        <v>204</v>
      </c>
      <c r="D287" s="521" t="s">
        <v>204</v>
      </c>
      <c r="E287" s="521" t="s">
        <v>204</v>
      </c>
      <c r="F287" s="521" t="s">
        <v>204</v>
      </c>
      <c r="G287" s="521" t="s">
        <v>204</v>
      </c>
      <c r="H287" s="521" t="s">
        <v>204</v>
      </c>
      <c r="I287" s="521" t="s">
        <v>204</v>
      </c>
      <c r="J287" s="521" t="s">
        <v>204</v>
      </c>
    </row>
    <row r="288" spans="1:10">
      <c r="A288" s="589" t="s">
        <v>907</v>
      </c>
      <c r="B288" s="521" t="s">
        <v>204</v>
      </c>
      <c r="C288" s="521" t="s">
        <v>204</v>
      </c>
      <c r="D288" s="521" t="s">
        <v>204</v>
      </c>
      <c r="E288" s="521" t="s">
        <v>204</v>
      </c>
      <c r="F288" s="521" t="s">
        <v>204</v>
      </c>
      <c r="G288" s="521" t="s">
        <v>204</v>
      </c>
      <c r="H288" s="521" t="s">
        <v>204</v>
      </c>
      <c r="I288" s="521" t="s">
        <v>204</v>
      </c>
      <c r="J288" s="521" t="s">
        <v>204</v>
      </c>
    </row>
    <row r="289" spans="1:10">
      <c r="A289" s="589" t="s">
        <v>907</v>
      </c>
      <c r="B289" s="521" t="s">
        <v>204</v>
      </c>
      <c r="C289" s="521" t="s">
        <v>204</v>
      </c>
      <c r="D289" s="521" t="s">
        <v>204</v>
      </c>
      <c r="E289" s="521" t="s">
        <v>204</v>
      </c>
      <c r="F289" s="521" t="s">
        <v>204</v>
      </c>
      <c r="G289" s="521" t="s">
        <v>204</v>
      </c>
      <c r="H289" s="521" t="s">
        <v>204</v>
      </c>
      <c r="I289" s="521" t="s">
        <v>204</v>
      </c>
      <c r="J289" s="521" t="s">
        <v>204</v>
      </c>
    </row>
    <row r="290" spans="1:10">
      <c r="A290" s="589" t="s">
        <v>908</v>
      </c>
      <c r="B290" s="521" t="s">
        <v>204</v>
      </c>
      <c r="C290" s="521" t="s">
        <v>204</v>
      </c>
      <c r="D290" s="521" t="s">
        <v>204</v>
      </c>
      <c r="E290" s="521" t="s">
        <v>204</v>
      </c>
      <c r="F290" s="521" t="s">
        <v>204</v>
      </c>
      <c r="G290" s="521" t="s">
        <v>204</v>
      </c>
      <c r="H290" s="521" t="s">
        <v>204</v>
      </c>
      <c r="I290" s="521" t="s">
        <v>204</v>
      </c>
      <c r="J290" s="521" t="s">
        <v>204</v>
      </c>
    </row>
    <row r="291" spans="1:10">
      <c r="A291" s="589" t="s">
        <v>908</v>
      </c>
      <c r="B291" s="521" t="s">
        <v>204</v>
      </c>
      <c r="C291" s="521" t="s">
        <v>204</v>
      </c>
      <c r="D291" s="521" t="s">
        <v>204</v>
      </c>
      <c r="E291" s="521" t="s">
        <v>204</v>
      </c>
      <c r="F291" s="521" t="s">
        <v>204</v>
      </c>
      <c r="G291" s="521" t="s">
        <v>204</v>
      </c>
      <c r="H291" s="521" t="s">
        <v>204</v>
      </c>
      <c r="I291" s="521" t="s">
        <v>204</v>
      </c>
      <c r="J291" s="521" t="s">
        <v>204</v>
      </c>
    </row>
    <row r="292" spans="1:10">
      <c r="A292" s="589" t="s">
        <v>908</v>
      </c>
      <c r="B292" s="521" t="s">
        <v>204</v>
      </c>
      <c r="C292" s="521" t="s">
        <v>204</v>
      </c>
      <c r="D292" s="521" t="s">
        <v>204</v>
      </c>
      <c r="E292" s="521" t="s">
        <v>204</v>
      </c>
      <c r="F292" s="521" t="s">
        <v>204</v>
      </c>
      <c r="G292" s="521" t="s">
        <v>204</v>
      </c>
      <c r="H292" s="521" t="s">
        <v>204</v>
      </c>
      <c r="I292" s="521" t="s">
        <v>204</v>
      </c>
      <c r="J292" s="521" t="s">
        <v>204</v>
      </c>
    </row>
    <row r="293" spans="1:10">
      <c r="A293" s="589" t="s">
        <v>908</v>
      </c>
      <c r="B293" s="521" t="s">
        <v>204</v>
      </c>
      <c r="C293" s="521" t="s">
        <v>204</v>
      </c>
      <c r="D293" s="521" t="s">
        <v>204</v>
      </c>
      <c r="E293" s="521" t="s">
        <v>204</v>
      </c>
      <c r="F293" s="521" t="s">
        <v>204</v>
      </c>
      <c r="G293" s="521" t="s">
        <v>204</v>
      </c>
      <c r="H293" s="521" t="s">
        <v>204</v>
      </c>
      <c r="I293" s="521" t="s">
        <v>204</v>
      </c>
      <c r="J293" s="521" t="s">
        <v>204</v>
      </c>
    </row>
    <row r="294" spans="1:10">
      <c r="A294" s="589" t="s">
        <v>909</v>
      </c>
      <c r="B294" s="521" t="s">
        <v>204</v>
      </c>
      <c r="C294" s="521" t="s">
        <v>204</v>
      </c>
      <c r="D294" s="521" t="s">
        <v>204</v>
      </c>
      <c r="E294" s="521" t="s">
        <v>204</v>
      </c>
      <c r="F294" s="521" t="s">
        <v>204</v>
      </c>
      <c r="G294" s="521" t="s">
        <v>204</v>
      </c>
      <c r="H294" s="521" t="s">
        <v>204</v>
      </c>
      <c r="I294" s="521" t="s">
        <v>204</v>
      </c>
      <c r="J294" s="521" t="s">
        <v>204</v>
      </c>
    </row>
    <row r="295" spans="1:10">
      <c r="A295" s="516" t="s">
        <v>752</v>
      </c>
      <c r="B295" s="641"/>
      <c r="C295" s="642"/>
      <c r="D295" s="642"/>
      <c r="E295" s="642"/>
      <c r="F295" s="642"/>
      <c r="G295" s="642"/>
      <c r="H295" s="642"/>
      <c r="I295" s="642"/>
      <c r="J295" s="643"/>
    </row>
    <row r="296" spans="1:10">
      <c r="A296" s="47" t="s">
        <v>753</v>
      </c>
      <c r="B296" s="521" t="s">
        <v>204</v>
      </c>
      <c r="C296" s="521" t="s">
        <v>204</v>
      </c>
      <c r="D296" s="521" t="s">
        <v>204</v>
      </c>
      <c r="E296" s="521" t="s">
        <v>204</v>
      </c>
      <c r="F296" s="521" t="s">
        <v>204</v>
      </c>
      <c r="G296" s="521" t="s">
        <v>204</v>
      </c>
      <c r="H296" s="521" t="s">
        <v>204</v>
      </c>
      <c r="I296" s="521" t="s">
        <v>204</v>
      </c>
      <c r="J296" s="521" t="s">
        <v>204</v>
      </c>
    </row>
    <row r="297" spans="1:10">
      <c r="A297" s="47" t="s">
        <v>754</v>
      </c>
      <c r="B297" s="521" t="s">
        <v>204</v>
      </c>
      <c r="C297" s="521" t="s">
        <v>204</v>
      </c>
      <c r="D297" s="521" t="s">
        <v>204</v>
      </c>
      <c r="E297" s="521" t="s">
        <v>204</v>
      </c>
      <c r="F297" s="521" t="s">
        <v>204</v>
      </c>
      <c r="G297" s="521" t="s">
        <v>204</v>
      </c>
      <c r="H297" s="521" t="s">
        <v>204</v>
      </c>
      <c r="I297" s="521" t="s">
        <v>204</v>
      </c>
      <c r="J297" s="521" t="s">
        <v>204</v>
      </c>
    </row>
    <row r="298" spans="1:10">
      <c r="A298" s="47" t="s">
        <v>910</v>
      </c>
      <c r="B298" s="521" t="s">
        <v>204</v>
      </c>
      <c r="C298" s="521" t="s">
        <v>204</v>
      </c>
      <c r="D298" s="521" t="s">
        <v>204</v>
      </c>
      <c r="E298" s="521" t="s">
        <v>204</v>
      </c>
      <c r="F298" s="521" t="s">
        <v>204</v>
      </c>
      <c r="G298" s="521" t="s">
        <v>204</v>
      </c>
      <c r="H298" s="521" t="s">
        <v>204</v>
      </c>
      <c r="I298" s="521" t="s">
        <v>204</v>
      </c>
      <c r="J298" s="521" t="s">
        <v>204</v>
      </c>
    </row>
    <row r="299" spans="1:10">
      <c r="A299" s="47" t="s">
        <v>911</v>
      </c>
      <c r="B299" s="521" t="s">
        <v>204</v>
      </c>
      <c r="C299" s="521" t="s">
        <v>204</v>
      </c>
      <c r="D299" s="521" t="s">
        <v>204</v>
      </c>
      <c r="E299" s="521" t="s">
        <v>204</v>
      </c>
      <c r="F299" s="521" t="s">
        <v>204</v>
      </c>
      <c r="G299" s="521" t="s">
        <v>204</v>
      </c>
      <c r="H299" s="521" t="s">
        <v>204</v>
      </c>
      <c r="I299" s="521" t="s">
        <v>204</v>
      </c>
      <c r="J299" s="521" t="s">
        <v>204</v>
      </c>
    </row>
    <row r="300" spans="1:10">
      <c r="A300" s="47" t="s">
        <v>912</v>
      </c>
      <c r="B300" s="521" t="s">
        <v>204</v>
      </c>
      <c r="C300" s="521" t="s">
        <v>204</v>
      </c>
      <c r="D300" s="521" t="s">
        <v>204</v>
      </c>
      <c r="E300" s="521" t="s">
        <v>204</v>
      </c>
      <c r="F300" s="521" t="s">
        <v>204</v>
      </c>
      <c r="G300" s="521" t="s">
        <v>204</v>
      </c>
      <c r="H300" s="521" t="s">
        <v>204</v>
      </c>
      <c r="I300" s="521" t="s">
        <v>204</v>
      </c>
      <c r="J300" s="521" t="s">
        <v>204</v>
      </c>
    </row>
    <row r="301" spans="1:10" ht="13.8" thickBot="1">
      <c r="A301" s="135" t="s">
        <v>913</v>
      </c>
      <c r="B301" s="676" t="s">
        <v>204</v>
      </c>
      <c r="C301" s="676" t="s">
        <v>204</v>
      </c>
      <c r="D301" s="676" t="s">
        <v>204</v>
      </c>
      <c r="E301" s="676" t="s">
        <v>204</v>
      </c>
      <c r="F301" s="676" t="s">
        <v>204</v>
      </c>
      <c r="G301" s="676" t="s">
        <v>204</v>
      </c>
      <c r="H301" s="676" t="s">
        <v>204</v>
      </c>
      <c r="I301" s="676" t="s">
        <v>204</v>
      </c>
      <c r="J301" s="676" t="s">
        <v>204</v>
      </c>
    </row>
    <row r="302" spans="1:10" ht="12.75" customHeight="1" thickBot="1">
      <c r="A302" s="680" t="s">
        <v>914</v>
      </c>
      <c r="B302" s="1564"/>
      <c r="C302" s="1565"/>
      <c r="D302" s="1565"/>
      <c r="E302" s="1565"/>
      <c r="F302" s="1565"/>
      <c r="G302" s="1565"/>
      <c r="H302" s="1565"/>
      <c r="I302" s="1565"/>
      <c r="J302" s="1566"/>
    </row>
    <row r="303" spans="1:10">
      <c r="A303" s="300" t="s">
        <v>915</v>
      </c>
      <c r="B303" s="521" t="s">
        <v>204</v>
      </c>
      <c r="C303" s="521" t="s">
        <v>204</v>
      </c>
      <c r="D303" s="521" t="s">
        <v>204</v>
      </c>
      <c r="E303" s="521" t="s">
        <v>204</v>
      </c>
      <c r="F303" s="521" t="s">
        <v>204</v>
      </c>
      <c r="G303" s="521" t="s">
        <v>204</v>
      </c>
      <c r="H303" s="521" t="s">
        <v>204</v>
      </c>
      <c r="I303" s="521" t="s">
        <v>204</v>
      </c>
      <c r="J303" s="521" t="s">
        <v>204</v>
      </c>
    </row>
    <row r="304" spans="1:10">
      <c r="A304" s="47" t="s">
        <v>916</v>
      </c>
      <c r="B304" s="521" t="s">
        <v>204</v>
      </c>
      <c r="C304" s="521" t="s">
        <v>204</v>
      </c>
      <c r="D304" s="521" t="s">
        <v>204</v>
      </c>
      <c r="E304" s="521" t="s">
        <v>204</v>
      </c>
      <c r="F304" s="521" t="s">
        <v>204</v>
      </c>
      <c r="G304" s="521" t="s">
        <v>204</v>
      </c>
      <c r="H304" s="521" t="s">
        <v>204</v>
      </c>
      <c r="I304" s="521" t="s">
        <v>204</v>
      </c>
      <c r="J304" s="521" t="s">
        <v>204</v>
      </c>
    </row>
    <row r="305" spans="1:10">
      <c r="A305" s="47" t="s">
        <v>917</v>
      </c>
      <c r="B305" s="521" t="s">
        <v>204</v>
      </c>
      <c r="C305" s="521" t="s">
        <v>204</v>
      </c>
      <c r="D305" s="521" t="s">
        <v>204</v>
      </c>
      <c r="E305" s="521" t="s">
        <v>204</v>
      </c>
      <c r="F305" s="521" t="s">
        <v>204</v>
      </c>
      <c r="G305" s="521" t="s">
        <v>204</v>
      </c>
      <c r="H305" s="521" t="s">
        <v>204</v>
      </c>
      <c r="I305" s="521" t="s">
        <v>204</v>
      </c>
      <c r="J305" s="521" t="s">
        <v>204</v>
      </c>
    </row>
    <row r="306" spans="1:10">
      <c r="A306" s="47" t="s">
        <v>918</v>
      </c>
      <c r="B306" s="521" t="s">
        <v>204</v>
      </c>
      <c r="C306" s="521" t="s">
        <v>204</v>
      </c>
      <c r="D306" s="521" t="s">
        <v>204</v>
      </c>
      <c r="E306" s="521" t="s">
        <v>204</v>
      </c>
      <c r="F306" s="521" t="s">
        <v>204</v>
      </c>
      <c r="G306" s="521" t="s">
        <v>204</v>
      </c>
      <c r="H306" s="521" t="s">
        <v>204</v>
      </c>
      <c r="I306" s="521" t="s">
        <v>204</v>
      </c>
      <c r="J306" s="521" t="s">
        <v>204</v>
      </c>
    </row>
    <row r="307" spans="1:10">
      <c r="A307" s="641" t="s">
        <v>764</v>
      </c>
      <c r="B307" s="641"/>
      <c r="C307" s="642"/>
      <c r="D307" s="642"/>
      <c r="E307" s="642"/>
      <c r="F307" s="642"/>
      <c r="G307" s="642"/>
      <c r="H307" s="642"/>
      <c r="I307" s="642"/>
      <c r="J307" s="643"/>
    </row>
    <row r="308" spans="1:10" ht="13.8" thickBot="1">
      <c r="A308" s="47" t="s">
        <v>842</v>
      </c>
      <c r="B308" s="676" t="s">
        <v>204</v>
      </c>
      <c r="C308" s="676" t="s">
        <v>204</v>
      </c>
      <c r="D308" s="676" t="s">
        <v>204</v>
      </c>
      <c r="E308" s="676" t="s">
        <v>204</v>
      </c>
      <c r="F308" s="676" t="s">
        <v>204</v>
      </c>
      <c r="G308" s="676" t="s">
        <v>204</v>
      </c>
      <c r="H308" s="676" t="s">
        <v>204</v>
      </c>
      <c r="I308" s="676" t="s">
        <v>204</v>
      </c>
      <c r="J308" s="676" t="s">
        <v>204</v>
      </c>
    </row>
    <row r="309" spans="1:10" ht="12.75" customHeight="1" thickBot="1">
      <c r="A309" s="278" t="s">
        <v>919</v>
      </c>
      <c r="B309" s="1564"/>
      <c r="C309" s="1565"/>
      <c r="D309" s="1565"/>
      <c r="E309" s="1565"/>
      <c r="F309" s="1565"/>
      <c r="G309" s="1565"/>
      <c r="H309" s="1565"/>
      <c r="I309" s="1565"/>
      <c r="J309" s="1566"/>
    </row>
    <row r="310" spans="1:10">
      <c r="A310" s="288" t="s">
        <v>915</v>
      </c>
      <c r="B310" s="521" t="s">
        <v>204</v>
      </c>
      <c r="C310" s="521" t="s">
        <v>204</v>
      </c>
      <c r="D310" s="521" t="s">
        <v>204</v>
      </c>
      <c r="E310" s="521" t="s">
        <v>204</v>
      </c>
      <c r="F310" s="521" t="s">
        <v>204</v>
      </c>
      <c r="G310" s="521" t="s">
        <v>204</v>
      </c>
      <c r="H310" s="521" t="s">
        <v>204</v>
      </c>
      <c r="I310" s="521" t="s">
        <v>204</v>
      </c>
      <c r="J310" s="521" t="s">
        <v>204</v>
      </c>
    </row>
    <row r="311" spans="1:10">
      <c r="A311" s="47" t="s">
        <v>916</v>
      </c>
      <c r="B311" s="521" t="s">
        <v>204</v>
      </c>
      <c r="C311" s="521" t="s">
        <v>204</v>
      </c>
      <c r="D311" s="521" t="s">
        <v>204</v>
      </c>
      <c r="E311" s="521" t="s">
        <v>204</v>
      </c>
      <c r="F311" s="521" t="s">
        <v>204</v>
      </c>
      <c r="G311" s="521" t="s">
        <v>204</v>
      </c>
      <c r="H311" s="521" t="s">
        <v>204</v>
      </c>
      <c r="I311" s="521" t="s">
        <v>204</v>
      </c>
      <c r="J311" s="521" t="s">
        <v>204</v>
      </c>
    </row>
    <row r="312" spans="1:10">
      <c r="A312" s="47" t="s">
        <v>917</v>
      </c>
      <c r="B312" s="521" t="s">
        <v>204</v>
      </c>
      <c r="C312" s="521" t="s">
        <v>204</v>
      </c>
      <c r="D312" s="521" t="s">
        <v>204</v>
      </c>
      <c r="E312" s="521" t="s">
        <v>204</v>
      </c>
      <c r="F312" s="521" t="s">
        <v>204</v>
      </c>
      <c r="G312" s="521" t="s">
        <v>204</v>
      </c>
      <c r="H312" s="521" t="s">
        <v>204</v>
      </c>
      <c r="I312" s="521" t="s">
        <v>204</v>
      </c>
      <c r="J312" s="521" t="s">
        <v>204</v>
      </c>
    </row>
    <row r="313" spans="1:10" ht="13.8" thickBot="1">
      <c r="A313" s="278" t="s">
        <v>767</v>
      </c>
      <c r="B313" s="681" t="s">
        <v>204</v>
      </c>
      <c r="C313" s="676" t="s">
        <v>204</v>
      </c>
      <c r="D313" s="681" t="s">
        <v>204</v>
      </c>
      <c r="E313" s="681" t="s">
        <v>204</v>
      </c>
      <c r="F313" s="681" t="s">
        <v>204</v>
      </c>
      <c r="G313" s="681" t="s">
        <v>204</v>
      </c>
      <c r="H313" s="681" t="s">
        <v>204</v>
      </c>
      <c r="I313" s="681" t="s">
        <v>204</v>
      </c>
      <c r="J313" s="681" t="s">
        <v>204</v>
      </c>
    </row>
    <row r="314" spans="1:10">
      <c r="C314" s="682"/>
    </row>
  </sheetData>
  <mergeCells count="59">
    <mergeCell ref="B275:J275"/>
    <mergeCell ref="A245:L245"/>
    <mergeCell ref="A255:L255"/>
    <mergeCell ref="A240:L240"/>
    <mergeCell ref="A241:L241"/>
    <mergeCell ref="A243:L243"/>
    <mergeCell ref="A249:L249"/>
    <mergeCell ref="A250:L250"/>
    <mergeCell ref="A251:L251"/>
    <mergeCell ref="A252:L252"/>
    <mergeCell ref="A253:L253"/>
    <mergeCell ref="B302:J302"/>
    <mergeCell ref="B309:J309"/>
    <mergeCell ref="A242:L242"/>
    <mergeCell ref="A246:L246"/>
    <mergeCell ref="A247:L247"/>
    <mergeCell ref="A262:L262"/>
    <mergeCell ref="A259:L259"/>
    <mergeCell ref="A260:L260"/>
    <mergeCell ref="A261:L261"/>
    <mergeCell ref="A254:L254"/>
    <mergeCell ref="A257:L257"/>
    <mergeCell ref="A258:L258"/>
    <mergeCell ref="A248:L248"/>
    <mergeCell ref="A244:L244"/>
    <mergeCell ref="A263:L263"/>
    <mergeCell ref="A256:L256"/>
    <mergeCell ref="A1:L1"/>
    <mergeCell ref="A2:L2"/>
    <mergeCell ref="A3:L3"/>
    <mergeCell ref="A61:L61"/>
    <mergeCell ref="A62:L62"/>
    <mergeCell ref="A63:L63"/>
    <mergeCell ref="A64:L64"/>
    <mergeCell ref="A65:L65"/>
    <mergeCell ref="A71:L71"/>
    <mergeCell ref="A72:L72"/>
    <mergeCell ref="A73:L73"/>
    <mergeCell ref="A74:L74"/>
    <mergeCell ref="A76:L76"/>
    <mergeCell ref="A75:L75"/>
    <mergeCell ref="A186:L186"/>
    <mergeCell ref="A117:L117"/>
    <mergeCell ref="A118:L118"/>
    <mergeCell ref="A119:L119"/>
    <mergeCell ref="A120:L120"/>
    <mergeCell ref="A182:L182"/>
    <mergeCell ref="A178:L178"/>
    <mergeCell ref="A179:L179"/>
    <mergeCell ref="A180:L180"/>
    <mergeCell ref="A181:L181"/>
    <mergeCell ref="A187:L187"/>
    <mergeCell ref="A188:L188"/>
    <mergeCell ref="A189:L189"/>
    <mergeCell ref="A122:L122"/>
    <mergeCell ref="A123:L123"/>
    <mergeCell ref="A124:L124"/>
    <mergeCell ref="A125:L125"/>
    <mergeCell ref="A126:L126"/>
  </mergeCells>
  <printOptions headings="1"/>
  <pageMargins left="0.7" right="0.7" top="0.75" bottom="0.75" header="0.3" footer="0.3"/>
  <pageSetup scale="12"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ED2C-20E5-414F-B2F1-57D2B22E3986}">
  <sheetPr>
    <pageSetUpPr fitToPage="1"/>
  </sheetPr>
  <dimension ref="A1:K20"/>
  <sheetViews>
    <sheetView tabSelected="1" view="pageBreakPreview" zoomScaleNormal="90" zoomScaleSheetLayoutView="100" workbookViewId="0">
      <selection sqref="A1:M1"/>
    </sheetView>
  </sheetViews>
  <sheetFormatPr defaultColWidth="17.5546875" defaultRowHeight="13.8"/>
  <cols>
    <col min="1" max="1" width="20.44140625" style="212" customWidth="1"/>
    <col min="2" max="2" width="70.5546875" style="212" customWidth="1"/>
    <col min="3" max="3" width="14.5546875" style="212" customWidth="1"/>
    <col min="4" max="4" width="15.44140625" style="212" customWidth="1"/>
    <col min="5" max="5" width="13.44140625" style="212" customWidth="1"/>
    <col min="6" max="7" width="15.44140625" style="212" customWidth="1"/>
    <col min="8" max="8" width="17.5546875" style="177"/>
    <col min="9" max="16384" width="17.5546875" style="212"/>
  </cols>
  <sheetData>
    <row r="1" spans="1:11" ht="19.5" customHeight="1">
      <c r="A1" s="1561" t="s">
        <v>920</v>
      </c>
      <c r="B1" s="1561"/>
      <c r="C1" s="1561"/>
      <c r="D1" s="1561"/>
      <c r="E1" s="1561"/>
      <c r="F1" s="1561"/>
      <c r="G1" s="1561"/>
    </row>
    <row r="2" spans="1:11" ht="15" customHeight="1">
      <c r="A2" s="1561" t="s">
        <v>1</v>
      </c>
      <c r="B2" s="1561"/>
      <c r="C2" s="1561"/>
      <c r="D2" s="1561"/>
      <c r="E2" s="1561"/>
      <c r="F2" s="1561"/>
    </row>
    <row r="3" spans="1:11" ht="15.75" customHeight="1">
      <c r="A3" s="1576" t="s">
        <v>2</v>
      </c>
      <c r="B3" s="1576"/>
      <c r="C3" s="1576"/>
      <c r="D3" s="1576"/>
      <c r="E3" s="1576"/>
      <c r="F3" s="1576"/>
    </row>
    <row r="4" spans="1:11" ht="21">
      <c r="A4" s="1050"/>
      <c r="B4"/>
      <c r="C4" s="1051"/>
      <c r="D4" s="1052"/>
    </row>
    <row r="5" spans="1:11" ht="41.25" customHeight="1">
      <c r="A5" s="268" t="s">
        <v>921</v>
      </c>
      <c r="B5" s="268" t="s">
        <v>922</v>
      </c>
      <c r="C5" s="268" t="s">
        <v>923</v>
      </c>
      <c r="D5" s="268" t="s">
        <v>924</v>
      </c>
      <c r="E5" s="268" t="s">
        <v>925</v>
      </c>
      <c r="F5" s="268" t="s">
        <v>926</v>
      </c>
      <c r="G5" s="268" t="s">
        <v>927</v>
      </c>
      <c r="H5"/>
    </row>
    <row r="6" spans="1:11" ht="30" customHeight="1">
      <c r="A6" s="289" t="s">
        <v>928</v>
      </c>
      <c r="B6" s="555" t="s">
        <v>929</v>
      </c>
      <c r="C6" s="167">
        <f>66+656</f>
        <v>722</v>
      </c>
      <c r="D6" s="167">
        <v>0</v>
      </c>
      <c r="E6" s="167">
        <f>66+656</f>
        <v>722</v>
      </c>
      <c r="F6" s="167">
        <f>0+0</f>
        <v>0</v>
      </c>
      <c r="G6" s="167">
        <f>0+0</f>
        <v>0</v>
      </c>
      <c r="H6" s="179"/>
      <c r="I6" s="213"/>
      <c r="J6" s="213"/>
      <c r="K6" s="213"/>
    </row>
    <row r="7" spans="1:11" ht="33.75" customHeight="1">
      <c r="A7" s="289" t="s">
        <v>930</v>
      </c>
      <c r="B7" s="555" t="s">
        <v>931</v>
      </c>
      <c r="C7" s="167">
        <v>4</v>
      </c>
      <c r="D7" s="167">
        <v>0</v>
      </c>
      <c r="E7" s="167">
        <v>0</v>
      </c>
      <c r="F7" s="167">
        <v>0</v>
      </c>
      <c r="G7" s="167">
        <v>0</v>
      </c>
      <c r="I7" s="213"/>
      <c r="J7" s="213"/>
      <c r="K7" s="213"/>
    </row>
    <row r="8" spans="1:11" ht="31.5" customHeight="1">
      <c r="A8" s="289" t="s">
        <v>932</v>
      </c>
      <c r="B8" s="555" t="s">
        <v>933</v>
      </c>
      <c r="C8" s="167" t="s">
        <v>15</v>
      </c>
      <c r="D8" s="167" t="s">
        <v>15</v>
      </c>
      <c r="E8" s="557" t="s">
        <v>15</v>
      </c>
      <c r="F8" s="167">
        <f>13+19+22+20</f>
        <v>74</v>
      </c>
      <c r="G8" s="167" t="s">
        <v>934</v>
      </c>
      <c r="I8" s="213"/>
      <c r="J8" s="213"/>
      <c r="K8" s="213"/>
    </row>
    <row r="9" spans="1:11" ht="52.8">
      <c r="A9" s="289" t="s">
        <v>935</v>
      </c>
      <c r="B9" s="555" t="s">
        <v>936</v>
      </c>
      <c r="C9" s="167" t="s">
        <v>15</v>
      </c>
      <c r="D9" s="167">
        <v>314</v>
      </c>
      <c r="E9" s="167" t="s">
        <v>15</v>
      </c>
      <c r="F9" s="167" t="s">
        <v>15</v>
      </c>
      <c r="G9" s="167" t="s">
        <v>15</v>
      </c>
      <c r="I9" s="213"/>
      <c r="J9" s="213"/>
      <c r="K9" s="213"/>
    </row>
    <row r="10" spans="1:11" ht="39.6">
      <c r="A10" s="289" t="s">
        <v>937</v>
      </c>
      <c r="B10" s="555" t="s">
        <v>938</v>
      </c>
      <c r="C10" s="167">
        <v>1051</v>
      </c>
      <c r="D10" s="167">
        <v>1355</v>
      </c>
      <c r="E10" s="167">
        <v>1051</v>
      </c>
      <c r="F10" s="167">
        <v>975</v>
      </c>
      <c r="G10" s="167">
        <v>975</v>
      </c>
      <c r="I10" s="213"/>
      <c r="J10" s="213"/>
      <c r="K10" s="213"/>
    </row>
    <row r="11" spans="1:11">
      <c r="A11" s="214"/>
      <c r="B11" s="214"/>
    </row>
    <row r="12" spans="1:11">
      <c r="A12" s="556"/>
      <c r="B12" s="208"/>
      <c r="C12" s="215"/>
    </row>
    <row r="13" spans="1:11">
      <c r="A13" s="1577" t="s">
        <v>939</v>
      </c>
      <c r="B13" s="1577"/>
      <c r="C13" s="1577"/>
      <c r="D13" s="1577"/>
      <c r="E13" s="1577"/>
      <c r="F13" s="1577"/>
      <c r="G13" s="1577"/>
    </row>
    <row r="14" spans="1:11">
      <c r="A14" s="212" t="s">
        <v>940</v>
      </c>
      <c r="B14" s="546"/>
    </row>
    <row r="15" spans="1:11" ht="32.25" customHeight="1">
      <c r="A15" s="1574" t="s">
        <v>941</v>
      </c>
      <c r="B15" s="1574"/>
      <c r="C15" s="1574"/>
      <c r="D15" s="1574"/>
      <c r="E15" s="1574"/>
      <c r="F15" s="1574"/>
      <c r="G15" s="1575"/>
    </row>
    <row r="16" spans="1:11" ht="30" customHeight="1">
      <c r="A16" s="1574" t="s">
        <v>942</v>
      </c>
      <c r="B16" s="1574"/>
      <c r="C16" s="1574"/>
      <c r="D16" s="1574"/>
      <c r="E16" s="1574"/>
      <c r="F16" s="1574"/>
      <c r="G16" s="1575"/>
    </row>
    <row r="17" spans="1:7">
      <c r="A17" s="1574" t="s">
        <v>943</v>
      </c>
      <c r="B17" s="1574"/>
      <c r="C17" s="1574"/>
      <c r="D17" s="1574"/>
      <c r="E17" s="1574"/>
      <c r="F17" s="1574"/>
      <c r="G17" s="1575"/>
    </row>
    <row r="18" spans="1:7">
      <c r="A18" s="1574" t="s">
        <v>944</v>
      </c>
      <c r="B18" s="1574"/>
      <c r="C18" s="1574"/>
      <c r="D18" s="1574"/>
      <c r="E18" s="1574"/>
      <c r="F18" s="1574"/>
      <c r="G18" s="1574"/>
    </row>
    <row r="19" spans="1:7" ht="31.5" customHeight="1">
      <c r="A19" s="1574" t="s">
        <v>945</v>
      </c>
      <c r="B19" s="1574"/>
      <c r="C19" s="1574"/>
      <c r="D19" s="1574"/>
      <c r="E19" s="1574"/>
      <c r="F19" s="1574"/>
      <c r="G19" s="1574"/>
    </row>
    <row r="20" spans="1:7">
      <c r="A20" s="1376"/>
      <c r="B20" s="1376"/>
      <c r="C20" s="1376"/>
      <c r="D20" s="1376"/>
      <c r="E20" s="1376"/>
      <c r="F20" s="1376"/>
      <c r="G20" s="1376"/>
    </row>
  </sheetData>
  <mergeCells count="9">
    <mergeCell ref="A18:G18"/>
    <mergeCell ref="A19:G19"/>
    <mergeCell ref="A17:G17"/>
    <mergeCell ref="A15:G15"/>
    <mergeCell ref="A1:G1"/>
    <mergeCell ref="A2:F2"/>
    <mergeCell ref="A3:F3"/>
    <mergeCell ref="A16:G16"/>
    <mergeCell ref="A13:G13"/>
  </mergeCells>
  <printOptions headings="1"/>
  <pageMargins left="0.7" right="0.7" top="0.75" bottom="0.75" header="0.3" footer="0.3"/>
  <pageSetup scale="53"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AAD3C-5A78-43A9-9134-62151BABCFC5}">
  <sheetPr>
    <pageSetUpPr fitToPage="1"/>
  </sheetPr>
  <dimension ref="A1:J13"/>
  <sheetViews>
    <sheetView tabSelected="1" view="pageBreakPreview" zoomScaleNormal="69" zoomScaleSheetLayoutView="100" workbookViewId="0">
      <selection sqref="A1:M1"/>
    </sheetView>
  </sheetViews>
  <sheetFormatPr defaultColWidth="9.44140625" defaultRowHeight="13.2"/>
  <cols>
    <col min="1" max="1" width="58.44140625" customWidth="1"/>
    <col min="2" max="2" width="19.5546875" customWidth="1"/>
    <col min="3" max="3" width="109.44140625" customWidth="1"/>
  </cols>
  <sheetData>
    <row r="1" spans="1:10" ht="15.6">
      <c r="A1" s="1561" t="s">
        <v>946</v>
      </c>
      <c r="B1" s="1561"/>
      <c r="C1" s="1561"/>
      <c r="D1" s="1398"/>
      <c r="E1" s="1398"/>
      <c r="F1" s="1398"/>
      <c r="G1" s="1398"/>
      <c r="H1" s="1398"/>
      <c r="I1" s="1398"/>
      <c r="J1" s="1398"/>
    </row>
    <row r="2" spans="1:10" ht="15.6">
      <c r="A2" s="1495" t="s">
        <v>1</v>
      </c>
      <c r="B2" s="1495"/>
      <c r="C2" s="1495"/>
      <c r="D2" s="1399"/>
      <c r="E2" s="1399"/>
      <c r="F2" s="1399"/>
      <c r="G2" s="1399"/>
      <c r="H2" s="1399"/>
      <c r="I2" s="1399"/>
      <c r="J2" s="1399"/>
    </row>
    <row r="3" spans="1:10" ht="15.6">
      <c r="A3" s="1578" t="s">
        <v>2</v>
      </c>
      <c r="B3" s="1495"/>
      <c r="C3" s="1495"/>
      <c r="D3" s="1399"/>
      <c r="E3" s="1399"/>
      <c r="F3" s="1399"/>
      <c r="G3" s="1399"/>
      <c r="H3" s="1399"/>
      <c r="I3" s="1399"/>
      <c r="J3" s="1399"/>
    </row>
    <row r="4" spans="1:10" ht="17.25" customHeight="1" thickBot="1"/>
    <row r="5" spans="1:10" ht="50.25" customHeight="1" thickBot="1">
      <c r="A5" s="512" t="s">
        <v>947</v>
      </c>
      <c r="B5" s="513" t="s">
        <v>948</v>
      </c>
      <c r="C5" s="514" t="s">
        <v>949</v>
      </c>
    </row>
    <row r="6" spans="1:10" ht="26.4">
      <c r="A6" s="515" t="s">
        <v>950</v>
      </c>
      <c r="B6" s="1309">
        <v>7</v>
      </c>
      <c r="C6" s="555" t="s">
        <v>951</v>
      </c>
    </row>
    <row r="7" spans="1:10">
      <c r="A7" s="515" t="s">
        <v>952</v>
      </c>
      <c r="B7" s="1309">
        <v>0</v>
      </c>
      <c r="C7" s="555"/>
    </row>
    <row r="8" spans="1:10" ht="30" customHeight="1">
      <c r="A8" s="515" t="s">
        <v>953</v>
      </c>
      <c r="B8" s="1309">
        <v>0</v>
      </c>
      <c r="C8" s="289"/>
    </row>
    <row r="9" spans="1:10">
      <c r="A9" s="515" t="s">
        <v>954</v>
      </c>
      <c r="B9" s="1309">
        <v>0</v>
      </c>
      <c r="C9" s="555"/>
    </row>
    <row r="10" spans="1:10" ht="26.4">
      <c r="A10" s="515" t="s">
        <v>955</v>
      </c>
      <c r="B10" s="1309">
        <v>6</v>
      </c>
      <c r="C10" s="555" t="s">
        <v>956</v>
      </c>
    </row>
    <row r="11" spans="1:10" ht="356.4">
      <c r="A11" s="515" t="s">
        <v>957</v>
      </c>
      <c r="B11" s="1309">
        <f>102</f>
        <v>102</v>
      </c>
      <c r="C11" s="555" t="s">
        <v>958</v>
      </c>
    </row>
    <row r="12" spans="1:10" ht="132">
      <c r="A12" s="515" t="s">
        <v>959</v>
      </c>
      <c r="B12" s="1309">
        <v>38</v>
      </c>
      <c r="C12" s="1310" t="s">
        <v>960</v>
      </c>
    </row>
    <row r="13" spans="1:10" ht="26.4">
      <c r="A13" s="515" t="s">
        <v>961</v>
      </c>
      <c r="B13" s="1309">
        <v>0</v>
      </c>
      <c r="C13" s="555"/>
    </row>
  </sheetData>
  <mergeCells count="3">
    <mergeCell ref="A1:C1"/>
    <mergeCell ref="A2:C2"/>
    <mergeCell ref="A3:C3"/>
  </mergeCells>
  <printOptions headings="1"/>
  <pageMargins left="0.7" right="0.7" top="0.75" bottom="0.75" header="0.3" footer="0.3"/>
  <pageSetup scale="53"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A294-9121-43D6-9EBC-96BE0CC7F8AF}">
  <sheetPr>
    <pageSetUpPr fitToPage="1"/>
  </sheetPr>
  <dimension ref="A1:P45"/>
  <sheetViews>
    <sheetView tabSelected="1" view="pageBreakPreview" zoomScaleNormal="90" zoomScaleSheetLayoutView="100" workbookViewId="0">
      <selection sqref="A1:M1"/>
    </sheetView>
  </sheetViews>
  <sheetFormatPr defaultColWidth="8.5546875" defaultRowHeight="13.2"/>
  <cols>
    <col min="1" max="1" width="38.44140625" customWidth="1"/>
    <col min="2" max="2" width="14.44140625" bestFit="1" customWidth="1"/>
    <col min="3" max="4" width="14.5546875" bestFit="1" customWidth="1"/>
    <col min="5" max="7" width="14.44140625" customWidth="1"/>
    <col min="8" max="8" width="15.5546875" bestFit="1" customWidth="1"/>
    <col min="9" max="9" width="14.5546875" bestFit="1" customWidth="1"/>
    <col min="10" max="10" width="15.5546875" bestFit="1" customWidth="1"/>
    <col min="11" max="11" width="9.44140625" customWidth="1"/>
    <col min="12" max="13" width="8.5546875" customWidth="1"/>
    <col min="14" max="14" width="12.5546875" bestFit="1" customWidth="1"/>
    <col min="15" max="15" width="18.77734375" bestFit="1" customWidth="1"/>
    <col min="16" max="16" width="9.5546875" bestFit="1" customWidth="1"/>
  </cols>
  <sheetData>
    <row r="1" spans="1:15" ht="15.6">
      <c r="A1" s="1412" t="s">
        <v>962</v>
      </c>
      <c r="B1" s="1412"/>
      <c r="C1" s="1412"/>
      <c r="D1" s="1412"/>
      <c r="E1" s="1412"/>
      <c r="F1" s="1412"/>
      <c r="G1" s="1412"/>
      <c r="H1" s="1412"/>
      <c r="I1" s="1412"/>
      <c r="J1" s="1412"/>
      <c r="K1" s="1412"/>
      <c r="L1" s="1412"/>
      <c r="M1" s="1412"/>
    </row>
    <row r="2" spans="1:15" ht="15.6">
      <c r="A2" s="1412" t="s">
        <v>1</v>
      </c>
      <c r="B2" s="1412"/>
      <c r="C2" s="1412"/>
      <c r="D2" s="1412"/>
      <c r="E2" s="1412"/>
      <c r="F2" s="1412"/>
      <c r="G2" s="1412"/>
      <c r="H2" s="1412"/>
      <c r="I2" s="1412"/>
      <c r="J2" s="1412"/>
      <c r="K2" s="1412"/>
      <c r="L2" s="1412"/>
      <c r="M2" s="1412"/>
    </row>
    <row r="3" spans="1:15" ht="15.6">
      <c r="A3" s="1580" t="s">
        <v>2</v>
      </c>
      <c r="B3" s="1581"/>
      <c r="C3" s="1581"/>
      <c r="D3" s="1581"/>
      <c r="E3" s="1581"/>
      <c r="F3" s="1581"/>
      <c r="G3" s="1581"/>
      <c r="H3" s="1581"/>
      <c r="I3" s="1581"/>
      <c r="J3" s="1581"/>
      <c r="K3" s="1581"/>
      <c r="L3" s="1581"/>
      <c r="M3" s="1582"/>
    </row>
    <row r="4" spans="1:15">
      <c r="A4" s="323"/>
      <c r="B4" s="1583" t="s">
        <v>30</v>
      </c>
      <c r="C4" s="1584"/>
      <c r="D4" s="1585"/>
      <c r="E4" s="1586" t="s">
        <v>963</v>
      </c>
      <c r="F4" s="1584"/>
      <c r="G4" s="1587"/>
      <c r="H4" s="1588" t="s">
        <v>964</v>
      </c>
      <c r="I4" s="1584"/>
      <c r="J4" s="1587"/>
      <c r="K4" s="1588" t="s">
        <v>6</v>
      </c>
      <c r="L4" s="1584"/>
      <c r="M4" s="1587"/>
    </row>
    <row r="5" spans="1:15" ht="13.8" thickBot="1">
      <c r="A5" s="400" t="s">
        <v>965</v>
      </c>
      <c r="B5" s="401" t="s">
        <v>8</v>
      </c>
      <c r="C5" s="402" t="s">
        <v>9</v>
      </c>
      <c r="D5" s="403" t="s">
        <v>10</v>
      </c>
      <c r="E5" s="404" t="s">
        <v>8</v>
      </c>
      <c r="F5" s="402" t="s">
        <v>9</v>
      </c>
      <c r="G5" s="405" t="s">
        <v>10</v>
      </c>
      <c r="H5" s="406" t="s">
        <v>8</v>
      </c>
      <c r="I5" s="402" t="s">
        <v>9</v>
      </c>
      <c r="J5" s="405" t="s">
        <v>10</v>
      </c>
      <c r="K5" s="401" t="s">
        <v>8</v>
      </c>
      <c r="L5" s="402" t="s">
        <v>9</v>
      </c>
      <c r="M5" s="405" t="s">
        <v>10</v>
      </c>
    </row>
    <row r="6" spans="1:15">
      <c r="A6" s="407" t="s">
        <v>966</v>
      </c>
      <c r="B6" s="862">
        <v>6642080</v>
      </c>
      <c r="C6" s="863">
        <v>1660520</v>
      </c>
      <c r="D6" s="864">
        <v>8302600</v>
      </c>
      <c r="E6" s="862">
        <v>302163.76799999998</v>
      </c>
      <c r="F6" s="863">
        <v>75540.941999999995</v>
      </c>
      <c r="G6" s="864">
        <f>E6+F6</f>
        <v>377704.70999999996</v>
      </c>
      <c r="H6" s="865">
        <v>1710088.024</v>
      </c>
      <c r="I6" s="863">
        <v>427522.00599999999</v>
      </c>
      <c r="J6" s="864">
        <f>H6+I6</f>
        <v>2137610.0299999998</v>
      </c>
      <c r="K6" s="408">
        <f>H6/B6</f>
        <v>0.25746272613398213</v>
      </c>
      <c r="L6" s="409">
        <f>I6/C6</f>
        <v>0.25746272613398213</v>
      </c>
      <c r="M6" s="410">
        <f>J6/D6</f>
        <v>0.25746272613398208</v>
      </c>
      <c r="N6" s="140"/>
      <c r="O6" s="140"/>
    </row>
    <row r="7" spans="1:15">
      <c r="A7" s="411" t="s">
        <v>967</v>
      </c>
      <c r="B7" s="858">
        <v>760000</v>
      </c>
      <c r="C7" s="859">
        <v>190000</v>
      </c>
      <c r="D7" s="860">
        <v>950000</v>
      </c>
      <c r="E7" s="858">
        <v>33741.464</v>
      </c>
      <c r="F7" s="859">
        <v>8435.366</v>
      </c>
      <c r="G7" s="860">
        <f t="shared" ref="G7:G15" si="0">E7+F7</f>
        <v>42176.83</v>
      </c>
      <c r="H7" s="861">
        <v>226472.93599999999</v>
      </c>
      <c r="I7" s="859">
        <v>56618.233999999997</v>
      </c>
      <c r="J7" s="860">
        <f t="shared" ref="J7:J9" si="1">H7+I7</f>
        <v>283091.17</v>
      </c>
      <c r="K7" s="339">
        <f t="shared" ref="K7:M9" si="2">H7/B7</f>
        <v>0.29799070526315785</v>
      </c>
      <c r="L7" s="312">
        <f t="shared" si="2"/>
        <v>0.29799070526315785</v>
      </c>
      <c r="M7" s="412">
        <f t="shared" si="2"/>
        <v>0.29799070526315785</v>
      </c>
      <c r="N7" s="1014"/>
      <c r="O7" s="140"/>
    </row>
    <row r="8" spans="1:15">
      <c r="A8" s="411" t="s">
        <v>968</v>
      </c>
      <c r="B8" s="858">
        <v>1304800</v>
      </c>
      <c r="C8" s="859">
        <v>326200</v>
      </c>
      <c r="D8" s="860">
        <v>1631000</v>
      </c>
      <c r="E8" s="858">
        <v>81698.224000000002</v>
      </c>
      <c r="F8" s="859">
        <v>20424.556</v>
      </c>
      <c r="G8" s="860">
        <f>E8+F8</f>
        <v>102122.78</v>
      </c>
      <c r="H8" s="861">
        <v>442526.54399999999</v>
      </c>
      <c r="I8" s="859">
        <v>110631.636</v>
      </c>
      <c r="J8" s="860">
        <f t="shared" si="1"/>
        <v>553158.17999999993</v>
      </c>
      <c r="K8" s="339">
        <f t="shared" si="2"/>
        <v>0.33915277743715511</v>
      </c>
      <c r="L8" s="312">
        <f t="shared" si="2"/>
        <v>0.33915277743715511</v>
      </c>
      <c r="M8" s="412">
        <f t="shared" si="2"/>
        <v>0.33915277743715511</v>
      </c>
      <c r="N8" s="1014"/>
      <c r="O8" s="140"/>
    </row>
    <row r="9" spans="1:15">
      <c r="A9" s="413" t="s">
        <v>969</v>
      </c>
      <c r="B9" s="858">
        <v>982000</v>
      </c>
      <c r="C9" s="859">
        <v>245500</v>
      </c>
      <c r="D9" s="860">
        <v>1227500</v>
      </c>
      <c r="E9" s="858">
        <v>77744.152000000002</v>
      </c>
      <c r="F9" s="859">
        <v>19436.038</v>
      </c>
      <c r="G9" s="860">
        <f t="shared" si="0"/>
        <v>97180.19</v>
      </c>
      <c r="H9" s="861">
        <v>577121.21600000001</v>
      </c>
      <c r="I9" s="861">
        <v>144280.304</v>
      </c>
      <c r="J9" s="860">
        <f t="shared" si="1"/>
        <v>721401.52</v>
      </c>
      <c r="K9" s="339">
        <f t="shared" si="2"/>
        <v>0.58769981262729121</v>
      </c>
      <c r="L9" s="312">
        <f t="shared" si="2"/>
        <v>0.58769981262729121</v>
      </c>
      <c r="M9" s="412">
        <f t="shared" si="2"/>
        <v>0.58769981262729121</v>
      </c>
      <c r="N9" s="148"/>
      <c r="O9" s="140"/>
    </row>
    <row r="10" spans="1:15">
      <c r="A10" s="411" t="s">
        <v>970</v>
      </c>
      <c r="B10" s="858">
        <v>420000</v>
      </c>
      <c r="C10" s="859">
        <v>105000</v>
      </c>
      <c r="D10" s="860">
        <v>525000</v>
      </c>
      <c r="E10" s="858">
        <v>102171.448</v>
      </c>
      <c r="F10" s="859">
        <v>25542.862000000001</v>
      </c>
      <c r="G10" s="860">
        <f>E10+F10</f>
        <v>127714.31</v>
      </c>
      <c r="H10" s="861">
        <v>158285.144</v>
      </c>
      <c r="I10" s="861">
        <v>39571.286</v>
      </c>
      <c r="J10" s="860">
        <f t="shared" ref="J10:J15" si="3">H10+I10</f>
        <v>197856.43</v>
      </c>
      <c r="K10" s="339">
        <f t="shared" ref="K10:M10" si="4">H10/B10</f>
        <v>0.3768693904761905</v>
      </c>
      <c r="L10" s="312">
        <f t="shared" si="4"/>
        <v>0.3768693904761905</v>
      </c>
      <c r="M10" s="412">
        <f t="shared" si="4"/>
        <v>0.37686939047619045</v>
      </c>
      <c r="N10" s="148"/>
      <c r="O10" s="140"/>
    </row>
    <row r="11" spans="1:15">
      <c r="A11" s="411" t="s">
        <v>971</v>
      </c>
      <c r="B11" s="858">
        <v>60000</v>
      </c>
      <c r="C11" s="859">
        <v>15000</v>
      </c>
      <c r="D11" s="860">
        <v>75000</v>
      </c>
      <c r="E11" s="858">
        <v>0</v>
      </c>
      <c r="F11" s="859">
        <v>0</v>
      </c>
      <c r="G11" s="860">
        <f>E11+F11</f>
        <v>0</v>
      </c>
      <c r="H11" s="861">
        <v>-16.928000000000001</v>
      </c>
      <c r="I11" s="861">
        <v>-4.2320000000000002</v>
      </c>
      <c r="J11" s="860">
        <f t="shared" ref="J11" si="5">H11+I11</f>
        <v>-21.16</v>
      </c>
      <c r="K11" s="339">
        <f t="shared" ref="K11:M12" si="6">H11/B11</f>
        <v>-2.8213333333333332E-4</v>
      </c>
      <c r="L11" s="312">
        <f t="shared" si="6"/>
        <v>-2.8213333333333332E-4</v>
      </c>
      <c r="M11" s="412">
        <f t="shared" si="6"/>
        <v>-2.8213333333333332E-4</v>
      </c>
      <c r="N11" s="148"/>
      <c r="O11" s="140"/>
    </row>
    <row r="12" spans="1:15">
      <c r="A12" s="411" t="s">
        <v>972</v>
      </c>
      <c r="B12" s="858">
        <v>160000</v>
      </c>
      <c r="C12" s="859">
        <v>40000</v>
      </c>
      <c r="D12" s="860">
        <v>200000</v>
      </c>
      <c r="E12" s="858">
        <v>15946.8</v>
      </c>
      <c r="F12" s="859">
        <v>3986.7</v>
      </c>
      <c r="G12" s="860">
        <f t="shared" si="0"/>
        <v>19933.5</v>
      </c>
      <c r="H12" s="861">
        <v>75886.2</v>
      </c>
      <c r="I12" s="859">
        <v>18971.55</v>
      </c>
      <c r="J12" s="860">
        <f t="shared" si="3"/>
        <v>94857.75</v>
      </c>
      <c r="K12" s="339">
        <f t="shared" si="6"/>
        <v>0.47428874999999998</v>
      </c>
      <c r="L12" s="312">
        <f t="shared" si="6"/>
        <v>0.47428874999999998</v>
      </c>
      <c r="M12" s="412">
        <f t="shared" si="6"/>
        <v>0.47428874999999998</v>
      </c>
      <c r="N12" s="148"/>
      <c r="O12" s="140"/>
    </row>
    <row r="13" spans="1:15">
      <c r="A13" s="411" t="s">
        <v>50</v>
      </c>
      <c r="B13" s="858">
        <v>332560</v>
      </c>
      <c r="C13" s="859">
        <v>83140</v>
      </c>
      <c r="D13" s="860">
        <v>415700</v>
      </c>
      <c r="E13" s="858">
        <v>37294.951999999997</v>
      </c>
      <c r="F13" s="859">
        <v>9323.7379999999994</v>
      </c>
      <c r="G13" s="860">
        <f t="shared" si="0"/>
        <v>46618.689999999995</v>
      </c>
      <c r="H13" s="861">
        <v>196649.54399999999</v>
      </c>
      <c r="I13" s="859">
        <v>49162.385999999999</v>
      </c>
      <c r="J13" s="860">
        <f>H13+I13</f>
        <v>245811.93</v>
      </c>
      <c r="K13" s="339">
        <f>H13/B13</f>
        <v>0.59132049554967525</v>
      </c>
      <c r="L13" s="312">
        <f t="shared" ref="K13:M15" si="7">I13/C13</f>
        <v>0.59132049554967525</v>
      </c>
      <c r="M13" s="412">
        <f t="shared" si="7"/>
        <v>0.59132049554967525</v>
      </c>
      <c r="N13" s="148"/>
      <c r="O13" s="140"/>
    </row>
    <row r="14" spans="1:15">
      <c r="A14" s="411" t="s">
        <v>51</v>
      </c>
      <c r="B14" s="858">
        <v>1017520</v>
      </c>
      <c r="C14" s="859">
        <v>254380</v>
      </c>
      <c r="D14" s="860">
        <v>1271900</v>
      </c>
      <c r="E14" s="858">
        <v>39755.952000000005</v>
      </c>
      <c r="F14" s="859">
        <v>9938.9880000000012</v>
      </c>
      <c r="G14" s="860">
        <f t="shared" si="0"/>
        <v>49694.94</v>
      </c>
      <c r="H14" s="861">
        <v>286804.67199999996</v>
      </c>
      <c r="I14" s="859">
        <v>71701.167999999991</v>
      </c>
      <c r="J14" s="860">
        <f t="shared" si="3"/>
        <v>358505.83999999997</v>
      </c>
      <c r="K14" s="339">
        <f t="shared" si="7"/>
        <v>0.28186637314254259</v>
      </c>
      <c r="L14" s="312">
        <f t="shared" si="7"/>
        <v>0.28186637314254259</v>
      </c>
      <c r="M14" s="412">
        <f t="shared" si="7"/>
        <v>0.28186637314254265</v>
      </c>
      <c r="N14" s="148"/>
      <c r="O14" s="140"/>
    </row>
    <row r="15" spans="1:15">
      <c r="A15" s="411" t="s">
        <v>52</v>
      </c>
      <c r="B15" s="858">
        <v>151200</v>
      </c>
      <c r="C15" s="859">
        <v>37800</v>
      </c>
      <c r="D15" s="860">
        <v>189000</v>
      </c>
      <c r="E15" s="858">
        <v>0</v>
      </c>
      <c r="F15" s="859">
        <v>0</v>
      </c>
      <c r="G15" s="860">
        <f t="shared" si="0"/>
        <v>0</v>
      </c>
      <c r="H15" s="861">
        <v>6660.2640000000001</v>
      </c>
      <c r="I15" s="859">
        <v>1665.066</v>
      </c>
      <c r="J15" s="860">
        <f t="shared" si="3"/>
        <v>8325.33</v>
      </c>
      <c r="K15" s="339">
        <f t="shared" si="7"/>
        <v>4.4049365079365077E-2</v>
      </c>
      <c r="L15" s="312">
        <f t="shared" si="7"/>
        <v>4.4049365079365077E-2</v>
      </c>
      <c r="M15" s="412">
        <f t="shared" si="7"/>
        <v>4.4049365079365077E-2</v>
      </c>
      <c r="N15" s="148"/>
      <c r="O15" s="140"/>
    </row>
    <row r="16" spans="1:15">
      <c r="A16" s="413"/>
      <c r="B16" s="858"/>
      <c r="C16" s="859"/>
      <c r="D16" s="860"/>
      <c r="E16" s="858"/>
      <c r="F16" s="859"/>
      <c r="G16" s="860"/>
      <c r="H16" s="861"/>
      <c r="I16" s="859"/>
      <c r="J16" s="860"/>
      <c r="K16" s="340"/>
      <c r="L16" s="313"/>
      <c r="M16" s="414"/>
      <c r="N16" s="148"/>
      <c r="O16" s="140"/>
    </row>
    <row r="17" spans="1:16">
      <c r="A17" s="415" t="s">
        <v>973</v>
      </c>
      <c r="B17" s="866">
        <f>SUM(B6:B15)</f>
        <v>11830160</v>
      </c>
      <c r="C17" s="867">
        <f>SUM(C6:C15)</f>
        <v>2957540</v>
      </c>
      <c r="D17" s="868">
        <f>SUM(D6:D15)</f>
        <v>14787700</v>
      </c>
      <c r="E17" s="866">
        <f>SUM(E6:E9,E10:E15)</f>
        <v>690516.76000000013</v>
      </c>
      <c r="F17" s="867">
        <f>SUM(F6:F9,F10:F15)</f>
        <v>172629.19000000003</v>
      </c>
      <c r="G17" s="868">
        <f t="shared" ref="G17" si="8">SUM(E17:F17)</f>
        <v>863145.95000000019</v>
      </c>
      <c r="H17" s="869">
        <f>SUM(H6:H9,H10:H15)</f>
        <v>3680477.6159999995</v>
      </c>
      <c r="I17" s="867">
        <f>SUM(I6:I9,I10:I15)</f>
        <v>920119.40399999986</v>
      </c>
      <c r="J17" s="868">
        <f t="shared" ref="J17" si="9">SUM(H17:I17)</f>
        <v>4600597.0199999996</v>
      </c>
      <c r="K17" s="341">
        <f>H17/B17</f>
        <v>0.31110970739195409</v>
      </c>
      <c r="L17" s="314">
        <f>I17/C17</f>
        <v>0.31110970739195409</v>
      </c>
      <c r="M17" s="416">
        <f>J17/D17</f>
        <v>0.31110970739195409</v>
      </c>
      <c r="N17" s="148"/>
      <c r="O17" s="140"/>
    </row>
    <row r="18" spans="1:16">
      <c r="A18" s="413"/>
      <c r="B18" s="858"/>
      <c r="C18" s="859"/>
      <c r="D18" s="860"/>
      <c r="E18" s="858"/>
      <c r="F18" s="859"/>
      <c r="G18" s="860"/>
      <c r="H18" s="861"/>
      <c r="I18" s="859"/>
      <c r="J18" s="860"/>
      <c r="K18" s="340"/>
      <c r="L18" s="313"/>
      <c r="M18" s="414"/>
      <c r="N18" s="148"/>
      <c r="O18" s="140"/>
    </row>
    <row r="19" spans="1:16">
      <c r="A19" s="411" t="s">
        <v>974</v>
      </c>
      <c r="B19" s="1239">
        <v>564533600</v>
      </c>
      <c r="C19" s="859">
        <v>141133400</v>
      </c>
      <c r="D19" s="860">
        <v>705667000</v>
      </c>
      <c r="E19" s="1239">
        <v>80330351.679999992</v>
      </c>
      <c r="F19" s="859">
        <v>8648246.4000000004</v>
      </c>
      <c r="G19" s="860">
        <f t="shared" ref="G19" si="10">E19+F19</f>
        <v>88978598.079999998</v>
      </c>
      <c r="H19" s="858">
        <v>415730250.10000002</v>
      </c>
      <c r="I19" s="859">
        <v>98975478.370000005</v>
      </c>
      <c r="J19" s="860">
        <f t="shared" ref="J19" si="11">H19+I19</f>
        <v>514705728.47000003</v>
      </c>
      <c r="K19" s="339">
        <f>H19/B19</f>
        <v>0.7364136520837733</v>
      </c>
      <c r="L19" s="312">
        <f>I19/C19</f>
        <v>0.70129025709010062</v>
      </c>
      <c r="M19" s="412">
        <f>J19/D19</f>
        <v>0.72938897308503869</v>
      </c>
      <c r="O19" s="140"/>
    </row>
    <row r="20" spans="1:16">
      <c r="A20" s="413"/>
      <c r="B20" s="858"/>
      <c r="C20" s="859"/>
      <c r="D20" s="860"/>
      <c r="E20" s="858"/>
      <c r="F20" s="859"/>
      <c r="G20" s="860"/>
      <c r="H20" s="861"/>
      <c r="I20" s="859"/>
      <c r="J20" s="860"/>
      <c r="K20" s="340"/>
      <c r="L20" s="313"/>
      <c r="M20" s="414"/>
      <c r="N20" s="148"/>
      <c r="O20" s="140"/>
    </row>
    <row r="21" spans="1:16" s="9" customFormat="1" ht="27.75" customHeight="1" thickBot="1">
      <c r="A21" s="1054" t="s">
        <v>975</v>
      </c>
      <c r="B21" s="870">
        <f>+B17+B19</f>
        <v>576363760</v>
      </c>
      <c r="C21" s="871">
        <f>+C17+C19</f>
        <v>144090940</v>
      </c>
      <c r="D21" s="872">
        <f>+D17+D19</f>
        <v>720454700</v>
      </c>
      <c r="E21" s="870">
        <f t="shared" ref="E21:J21" si="12">SUM(E17,E19)</f>
        <v>81020868.439999998</v>
      </c>
      <c r="F21" s="871">
        <f t="shared" si="12"/>
        <v>8820875.5899999999</v>
      </c>
      <c r="G21" s="872">
        <f>SUM(G17,G19)</f>
        <v>89841744.030000001</v>
      </c>
      <c r="H21" s="873">
        <f t="shared" si="12"/>
        <v>419410727.71600002</v>
      </c>
      <c r="I21" s="871">
        <f t="shared" si="12"/>
        <v>99895597.774000004</v>
      </c>
      <c r="J21" s="872">
        <f t="shared" si="12"/>
        <v>519306325.49000001</v>
      </c>
      <c r="K21" s="417">
        <f>H21/B21</f>
        <v>0.727684071802155</v>
      </c>
      <c r="L21" s="418">
        <f>I21/C21</f>
        <v>0.69328160239637548</v>
      </c>
      <c r="M21" s="419">
        <f>J21/D21</f>
        <v>0.72080357792099903</v>
      </c>
      <c r="N21" s="148"/>
      <c r="O21" s="1301"/>
    </row>
    <row r="22" spans="1:16" s="149" customFormat="1" ht="10.199999999999999">
      <c r="A22" s="426"/>
      <c r="B22" s="427"/>
      <c r="C22" s="428"/>
      <c r="D22" s="429"/>
      <c r="E22" s="430"/>
      <c r="F22" s="428"/>
      <c r="G22" s="431"/>
      <c r="H22" s="427"/>
      <c r="I22" s="428"/>
      <c r="J22" s="431"/>
      <c r="K22" s="427"/>
      <c r="L22" s="428"/>
      <c r="M22" s="432"/>
    </row>
    <row r="23" spans="1:16" s="149" customFormat="1">
      <c r="A23" s="411" t="s">
        <v>976</v>
      </c>
      <c r="B23" s="321"/>
      <c r="C23" s="150"/>
      <c r="D23" s="322"/>
      <c r="E23" s="319"/>
      <c r="F23" s="150"/>
      <c r="G23" s="320"/>
      <c r="H23" s="321"/>
      <c r="I23" s="150"/>
      <c r="J23" s="320"/>
      <c r="K23" s="321"/>
      <c r="L23" s="150"/>
      <c r="M23" s="433"/>
    </row>
    <row r="24" spans="1:16" s="149" customFormat="1" ht="12.75" customHeight="1">
      <c r="A24" s="434" t="s">
        <v>977</v>
      </c>
      <c r="B24" s="325" t="s">
        <v>978</v>
      </c>
      <c r="C24" s="151"/>
      <c r="D24" s="326"/>
      <c r="E24" s="874">
        <v>2278974.42</v>
      </c>
      <c r="F24" s="875"/>
      <c r="G24" s="876">
        <f>E24</f>
        <v>2278974.42</v>
      </c>
      <c r="H24" s="877">
        <v>10877303.07</v>
      </c>
      <c r="I24" s="878"/>
      <c r="J24" s="876">
        <f>H24</f>
        <v>10877303.07</v>
      </c>
      <c r="K24" s="342"/>
      <c r="L24" s="151"/>
      <c r="M24" s="435"/>
      <c r="O24" s="152"/>
    </row>
    <row r="25" spans="1:16" s="149" customFormat="1">
      <c r="A25" s="411" t="s">
        <v>979</v>
      </c>
      <c r="B25" s="325"/>
      <c r="C25" s="151"/>
      <c r="D25" s="326"/>
      <c r="E25" s="874">
        <v>8990204.4100000001</v>
      </c>
      <c r="F25" s="879">
        <v>615148.18653181102</v>
      </c>
      <c r="G25" s="876">
        <f>E25+F25</f>
        <v>9605352.5965318121</v>
      </c>
      <c r="H25" s="877">
        <v>49307598.599999994</v>
      </c>
      <c r="I25" s="879">
        <v>7595066.5264280085</v>
      </c>
      <c r="J25" s="876">
        <f>H25+I25</f>
        <v>56902665.126428001</v>
      </c>
      <c r="K25" s="342"/>
      <c r="L25" s="151"/>
      <c r="M25" s="435"/>
      <c r="O25" s="152"/>
      <c r="P25" s="152"/>
    </row>
    <row r="26" spans="1:16" s="149" customFormat="1" ht="15.75" customHeight="1">
      <c r="A26" s="436" t="s">
        <v>980</v>
      </c>
      <c r="B26" s="325"/>
      <c r="C26" s="151"/>
      <c r="D26" s="326"/>
      <c r="E26" s="880"/>
      <c r="F26" s="875"/>
      <c r="G26" s="881"/>
      <c r="H26" s="882"/>
      <c r="I26" s="875"/>
      <c r="J26" s="881"/>
      <c r="K26" s="342"/>
      <c r="L26" s="151"/>
      <c r="M26" s="435"/>
      <c r="O26" s="152"/>
    </row>
    <row r="27" spans="1:16" s="149" customFormat="1">
      <c r="A27" s="437" t="s">
        <v>981</v>
      </c>
      <c r="B27" s="325"/>
      <c r="C27" s="151"/>
      <c r="D27" s="326"/>
      <c r="E27" s="880"/>
      <c r="F27" s="875"/>
      <c r="G27" s="881"/>
      <c r="H27" s="882"/>
      <c r="I27" s="875"/>
      <c r="J27" s="881"/>
      <c r="K27" s="342"/>
      <c r="L27" s="151"/>
      <c r="M27" s="435"/>
      <c r="O27" s="152"/>
    </row>
    <row r="28" spans="1:16" s="149" customFormat="1" ht="13.8" thickBot="1">
      <c r="A28" s="438" t="s">
        <v>982</v>
      </c>
      <c r="B28" s="439"/>
      <c r="C28" s="440"/>
      <c r="D28" s="441"/>
      <c r="E28" s="883">
        <f t="shared" ref="E28:J28" si="13">SUM(E24:E27)</f>
        <v>11269178.83</v>
      </c>
      <c r="F28" s="884">
        <f t="shared" si="13"/>
        <v>615148.18653181102</v>
      </c>
      <c r="G28" s="885">
        <f t="shared" si="13"/>
        <v>11884327.016531812</v>
      </c>
      <c r="H28" s="886">
        <f>SUM(H24:H27)</f>
        <v>60184901.669999994</v>
      </c>
      <c r="I28" s="884">
        <f t="shared" si="13"/>
        <v>7595066.5264280085</v>
      </c>
      <c r="J28" s="885">
        <f t="shared" si="13"/>
        <v>67779968.196428001</v>
      </c>
      <c r="K28" s="442"/>
      <c r="L28" s="440"/>
      <c r="M28" s="443"/>
      <c r="O28" s="152"/>
    </row>
    <row r="29" spans="1:16" s="149" customFormat="1">
      <c r="A29" s="420"/>
      <c r="B29" s="421"/>
      <c r="C29" s="422"/>
      <c r="D29" s="423"/>
      <c r="E29" s="424"/>
      <c r="F29" s="422"/>
      <c r="G29" s="425"/>
      <c r="H29" s="421"/>
      <c r="I29" s="422"/>
      <c r="J29" s="425"/>
      <c r="K29" s="421"/>
      <c r="L29" s="422"/>
      <c r="M29" s="425"/>
    </row>
    <row r="30" spans="1:16" s="149" customFormat="1" ht="12.75" customHeight="1">
      <c r="A30" s="324" t="s">
        <v>56</v>
      </c>
      <c r="B30" s="332"/>
      <c r="C30" s="333"/>
      <c r="D30" s="334"/>
      <c r="E30" s="335"/>
      <c r="F30" s="336"/>
      <c r="G30" s="337"/>
      <c r="H30" s="338"/>
      <c r="I30" s="336"/>
      <c r="J30" s="337"/>
      <c r="K30" s="343"/>
      <c r="L30" s="327"/>
      <c r="M30" s="328"/>
      <c r="N30" s="153"/>
      <c r="O30" s="152"/>
    </row>
    <row r="32" spans="1:16" ht="12" customHeight="1">
      <c r="A32" s="1450" t="s">
        <v>983</v>
      </c>
      <c r="B32" s="1450"/>
      <c r="C32" s="1450"/>
      <c r="D32" s="1450"/>
      <c r="E32" s="1450"/>
      <c r="F32" s="1450"/>
      <c r="G32" s="1450"/>
      <c r="H32" s="1450"/>
      <c r="I32" s="1450"/>
      <c r="J32" s="1450"/>
      <c r="K32" s="1450"/>
      <c r="L32" s="1450"/>
      <c r="M32" s="1450"/>
    </row>
    <row r="33" spans="1:16">
      <c r="A33" s="1409" t="s">
        <v>984</v>
      </c>
      <c r="B33" s="1409"/>
      <c r="C33" s="1409"/>
      <c r="D33" s="1409"/>
      <c r="E33" s="1409"/>
      <c r="F33" s="1409"/>
      <c r="G33" s="1409"/>
      <c r="H33" s="1409"/>
      <c r="I33" s="1409"/>
      <c r="J33" s="1409"/>
      <c r="K33" s="1409"/>
      <c r="L33" s="1409"/>
      <c r="M33" s="1409"/>
    </row>
    <row r="34" spans="1:16" ht="12.75" customHeight="1">
      <c r="A34" s="1409" t="s">
        <v>985</v>
      </c>
      <c r="B34" s="1409"/>
      <c r="C34" s="1409"/>
      <c r="D34" s="1409"/>
      <c r="E34" s="1409"/>
      <c r="F34" s="1409"/>
      <c r="G34" s="1409"/>
      <c r="H34" s="1409"/>
      <c r="I34" s="1409"/>
      <c r="J34" s="1409"/>
      <c r="K34" s="1409"/>
      <c r="L34" s="1409"/>
      <c r="M34" s="1409"/>
      <c r="O34" s="526"/>
    </row>
    <row r="35" spans="1:16" ht="12.75" customHeight="1">
      <c r="A35" s="1579" t="s">
        <v>986</v>
      </c>
      <c r="B35" s="1579"/>
      <c r="C35" s="1579"/>
      <c r="D35" s="1579"/>
      <c r="E35" s="1579"/>
      <c r="F35" s="1579"/>
      <c r="G35" s="1579"/>
      <c r="H35" s="1579"/>
      <c r="I35" s="1579"/>
      <c r="J35" s="1579"/>
      <c r="K35" s="1579"/>
      <c r="L35" s="1579"/>
      <c r="M35" s="1579"/>
      <c r="O35" s="526"/>
    </row>
    <row r="36" spans="1:16" ht="12.75" customHeight="1">
      <c r="A36" s="1579" t="s">
        <v>987</v>
      </c>
      <c r="B36" s="1579"/>
      <c r="C36" s="1579"/>
      <c r="D36" s="1579"/>
      <c r="E36" s="1579"/>
      <c r="F36" s="1579"/>
      <c r="G36" s="1579"/>
      <c r="H36" s="1579"/>
      <c r="I36" s="1579"/>
      <c r="J36" s="1579"/>
      <c r="K36" s="1579"/>
      <c r="L36" s="1579"/>
      <c r="M36" s="1579"/>
      <c r="O36" s="526"/>
    </row>
    <row r="37" spans="1:16" ht="12.75" customHeight="1">
      <c r="A37" s="1410" t="s">
        <v>988</v>
      </c>
      <c r="B37" s="1410"/>
      <c r="C37" s="1410"/>
      <c r="D37" s="1410"/>
      <c r="E37" s="1410"/>
      <c r="F37" s="1410"/>
      <c r="G37" s="1410"/>
      <c r="H37" s="1410"/>
      <c r="I37" s="1410"/>
      <c r="J37" s="1410"/>
      <c r="K37" s="1410"/>
      <c r="L37" s="1410"/>
      <c r="M37" s="1410"/>
    </row>
    <row r="38" spans="1:16" ht="27.75" customHeight="1">
      <c r="A38" s="1409" t="s">
        <v>989</v>
      </c>
      <c r="B38" s="1409"/>
      <c r="C38" s="1409"/>
      <c r="D38" s="1409"/>
      <c r="E38" s="1409"/>
      <c r="F38" s="1409"/>
      <c r="G38" s="1409"/>
      <c r="H38" s="1409"/>
      <c r="I38" s="1409"/>
      <c r="J38" s="1409"/>
      <c r="K38" s="1409"/>
      <c r="L38" s="1409"/>
      <c r="M38" s="1409"/>
    </row>
    <row r="39" spans="1:16">
      <c r="A39" s="1572"/>
      <c r="B39" s="1572"/>
      <c r="C39" s="1572"/>
      <c r="D39" s="1572"/>
      <c r="E39" s="1572"/>
      <c r="F39" s="1572"/>
      <c r="G39" s="1572"/>
      <c r="H39" s="1572"/>
      <c r="I39" s="1572"/>
      <c r="J39" s="1572"/>
      <c r="K39" s="1572"/>
      <c r="L39" s="1572"/>
      <c r="M39" s="1572"/>
      <c r="N39" s="177"/>
      <c r="O39" s="177"/>
      <c r="P39" s="177"/>
    </row>
    <row r="40" spans="1:16">
      <c r="A40" s="290" t="s">
        <v>990</v>
      </c>
    </row>
    <row r="41" spans="1:16" hidden="1"/>
    <row r="42" spans="1:16">
      <c r="B42" s="154"/>
      <c r="C42" s="154"/>
    </row>
    <row r="44" spans="1:16">
      <c r="B44" s="505"/>
    </row>
    <row r="45" spans="1:16">
      <c r="B45" s="598"/>
    </row>
  </sheetData>
  <mergeCells count="15">
    <mergeCell ref="A1:M1"/>
    <mergeCell ref="A2:M2"/>
    <mergeCell ref="A3:M3"/>
    <mergeCell ref="B4:D4"/>
    <mergeCell ref="E4:G4"/>
    <mergeCell ref="H4:J4"/>
    <mergeCell ref="K4:M4"/>
    <mergeCell ref="A39:M39"/>
    <mergeCell ref="A38:M38"/>
    <mergeCell ref="A35:M35"/>
    <mergeCell ref="A32:M32"/>
    <mergeCell ref="A34:M34"/>
    <mergeCell ref="A33:M33"/>
    <mergeCell ref="A37:M37"/>
    <mergeCell ref="A36:M36"/>
  </mergeCells>
  <printOptions headings="1"/>
  <pageMargins left="0.7" right="0.7" top="0.75" bottom="0.75" header="0.3" footer="0.3"/>
  <pageSetup scale="46" orientation="portrait" r:id="rId1"/>
  <customProperties>
    <customPr name="_pios_id" r:id="rId2"/>
  </customProperties>
  <ignoredErrors>
    <ignoredError sqref="G17"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pageSetUpPr fitToPage="1"/>
  </sheetPr>
  <dimension ref="A1:AC30"/>
  <sheetViews>
    <sheetView tabSelected="1" view="pageBreakPreview" zoomScale="80" zoomScaleNormal="75" zoomScaleSheetLayoutView="80" workbookViewId="0">
      <selection sqref="A1:M1"/>
    </sheetView>
  </sheetViews>
  <sheetFormatPr defaultColWidth="9.44140625" defaultRowHeight="13.2"/>
  <cols>
    <col min="1" max="1" width="14.44140625" customWidth="1"/>
    <col min="2" max="2" width="8" bestFit="1" customWidth="1"/>
    <col min="3" max="3" width="8.44140625" customWidth="1"/>
    <col min="4" max="4" width="13.5546875" customWidth="1"/>
    <col min="5" max="5" width="11.5546875" customWidth="1"/>
    <col min="6" max="6" width="10.44140625" customWidth="1"/>
    <col min="7" max="7" width="9.21875" bestFit="1" customWidth="1"/>
    <col min="8" max="8" width="8.5546875" customWidth="1"/>
    <col min="9" max="9" width="12.44140625" customWidth="1"/>
    <col min="10" max="10" width="12" style="5" customWidth="1"/>
    <col min="11" max="11" width="12.44140625" customWidth="1"/>
    <col min="12" max="12" width="12.5546875" customWidth="1"/>
    <col min="13" max="13" width="14" customWidth="1"/>
    <col min="14" max="14" width="12.44140625" bestFit="1" customWidth="1"/>
    <col min="15" max="15" width="17.5546875" customWidth="1"/>
    <col min="16" max="16" width="13" customWidth="1"/>
    <col min="17" max="17" width="9.44140625" customWidth="1"/>
    <col min="18" max="18" width="17" customWidth="1"/>
    <col min="19" max="19" width="9.44140625" customWidth="1"/>
    <col min="20" max="20" width="14.44140625" customWidth="1"/>
    <col min="21" max="21" width="10" customWidth="1"/>
    <col min="22" max="22" width="11.44140625" customWidth="1"/>
    <col min="23" max="23" width="14.44140625" customWidth="1"/>
    <col min="24" max="24" width="12.44140625" customWidth="1"/>
    <col min="25" max="25" width="13.5546875" customWidth="1"/>
    <col min="26" max="26" width="13" customWidth="1"/>
    <col min="27" max="29" width="10.5546875" customWidth="1"/>
  </cols>
  <sheetData>
    <row r="1" spans="1:29" ht="15.6">
      <c r="A1" s="1412" t="s">
        <v>991</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c r="Z1" s="1412"/>
      <c r="AA1" s="1412"/>
      <c r="AB1" s="1412"/>
      <c r="AC1" s="1412"/>
    </row>
    <row r="2" spans="1:29" ht="15.6">
      <c r="A2" s="1599" t="s">
        <v>1</v>
      </c>
      <c r="B2" s="1599"/>
      <c r="C2" s="1599"/>
      <c r="D2" s="1599"/>
      <c r="E2" s="1599"/>
      <c r="F2" s="1599"/>
      <c r="G2" s="1599"/>
      <c r="H2" s="1599"/>
      <c r="I2" s="1599"/>
      <c r="J2" s="1599"/>
      <c r="K2" s="1599"/>
      <c r="L2" s="1599"/>
      <c r="M2" s="1599"/>
      <c r="N2" s="1599"/>
      <c r="O2" s="1599"/>
      <c r="P2" s="1599"/>
      <c r="Q2" s="1599"/>
      <c r="R2" s="1599"/>
      <c r="S2" s="1599"/>
      <c r="T2" s="1599"/>
      <c r="U2" s="1599"/>
      <c r="V2" s="1599"/>
      <c r="W2" s="1599"/>
      <c r="X2" s="1599"/>
      <c r="Y2" s="1599"/>
      <c r="Z2" s="1599"/>
      <c r="AA2" s="1599"/>
      <c r="AB2" s="1599"/>
      <c r="AC2" s="1599"/>
    </row>
    <row r="3" spans="1:29" ht="16.2" thickBot="1">
      <c r="A3" s="1589" t="s">
        <v>2</v>
      </c>
      <c r="B3" s="1589"/>
      <c r="C3" s="1589"/>
      <c r="D3" s="1589"/>
      <c r="E3" s="1589"/>
      <c r="F3" s="1589"/>
      <c r="G3" s="1589"/>
      <c r="H3" s="1589"/>
      <c r="I3" s="1589"/>
      <c r="J3" s="1589"/>
      <c r="K3" s="1589"/>
      <c r="L3" s="1589"/>
      <c r="M3" s="1589"/>
      <c r="N3" s="1589"/>
      <c r="O3" s="1589"/>
      <c r="P3" s="1589"/>
      <c r="Q3" s="1589"/>
      <c r="R3" s="1589"/>
      <c r="S3" s="1589"/>
      <c r="T3" s="1589"/>
      <c r="U3" s="1589"/>
      <c r="V3" s="1589"/>
      <c r="W3" s="1589"/>
      <c r="X3" s="1589"/>
      <c r="Y3" s="1589"/>
      <c r="Z3" s="1589"/>
      <c r="AA3" s="1589"/>
      <c r="AB3" s="1589"/>
      <c r="AC3" s="1589"/>
    </row>
    <row r="4" spans="1:29" ht="15.75" customHeight="1" thickBot="1">
      <c r="A4" s="1603"/>
      <c r="B4" s="1606" t="s">
        <v>992</v>
      </c>
      <c r="C4" s="1607"/>
      <c r="D4" s="1607"/>
      <c r="E4" s="1607"/>
      <c r="F4" s="1607"/>
      <c r="G4" s="1607"/>
      <c r="H4" s="1607"/>
      <c r="I4" s="1607"/>
      <c r="J4" s="1607"/>
      <c r="K4" s="1608"/>
      <c r="L4" s="1609" t="s">
        <v>993</v>
      </c>
      <c r="M4" s="1610"/>
      <c r="N4" s="1610"/>
      <c r="O4" s="1611"/>
      <c r="P4" s="1612" t="s">
        <v>994</v>
      </c>
      <c r="Q4" s="1613"/>
      <c r="R4" s="1613"/>
      <c r="S4" s="1613"/>
      <c r="T4" s="1613"/>
      <c r="U4" s="1614" t="s">
        <v>995</v>
      </c>
      <c r="V4" s="1615"/>
      <c r="W4" s="1600" t="s">
        <v>996</v>
      </c>
      <c r="X4" s="1593" t="s">
        <v>997</v>
      </c>
      <c r="Y4" s="1590" t="s">
        <v>998</v>
      </c>
      <c r="Z4" s="1622" t="s">
        <v>999</v>
      </c>
      <c r="AA4" s="1600" t="s">
        <v>1000</v>
      </c>
      <c r="AB4" s="1593" t="s">
        <v>644</v>
      </c>
      <c r="AC4" s="1590" t="s">
        <v>643</v>
      </c>
    </row>
    <row r="5" spans="1:29" ht="15" customHeight="1">
      <c r="A5" s="1604"/>
      <c r="B5" s="1616" t="s">
        <v>1001</v>
      </c>
      <c r="C5" s="1597"/>
      <c r="D5" s="1597"/>
      <c r="E5" s="1617"/>
      <c r="F5" s="1612" t="s">
        <v>1002</v>
      </c>
      <c r="G5" s="1613"/>
      <c r="H5" s="1613"/>
      <c r="I5" s="1613"/>
      <c r="J5" s="1618"/>
      <c r="K5" s="1613" t="s">
        <v>1003</v>
      </c>
      <c r="L5" s="1616" t="s">
        <v>1004</v>
      </c>
      <c r="M5" s="1597" t="s">
        <v>1005</v>
      </c>
      <c r="N5" s="1597" t="s">
        <v>1006</v>
      </c>
      <c r="O5" s="1590" t="s">
        <v>1007</v>
      </c>
      <c r="P5" s="1616" t="s">
        <v>1008</v>
      </c>
      <c r="Q5" s="1597" t="s">
        <v>1009</v>
      </c>
      <c r="R5" s="1597" t="s">
        <v>1010</v>
      </c>
      <c r="S5" s="1593" t="s">
        <v>1011</v>
      </c>
      <c r="T5" s="1617" t="s">
        <v>1012</v>
      </c>
      <c r="U5" s="1616" t="s">
        <v>1013</v>
      </c>
      <c r="V5" s="1627" t="s">
        <v>1014</v>
      </c>
      <c r="W5" s="1601"/>
      <c r="X5" s="1594"/>
      <c r="Y5" s="1591"/>
      <c r="Z5" s="1623"/>
      <c r="AA5" s="1601"/>
      <c r="AB5" s="1594"/>
      <c r="AC5" s="1591"/>
    </row>
    <row r="6" spans="1:29" ht="29.4" thickBot="1">
      <c r="A6" s="1605"/>
      <c r="B6" s="350" t="s">
        <v>1015</v>
      </c>
      <c r="C6" s="351" t="s">
        <v>1016</v>
      </c>
      <c r="D6" s="351" t="s">
        <v>1017</v>
      </c>
      <c r="E6" s="352" t="s">
        <v>1018</v>
      </c>
      <c r="F6" s="350" t="s">
        <v>1019</v>
      </c>
      <c r="G6" s="351" t="s">
        <v>1020</v>
      </c>
      <c r="H6" s="351" t="s">
        <v>1021</v>
      </c>
      <c r="I6" s="353" t="s">
        <v>1022</v>
      </c>
      <c r="J6" s="352" t="s">
        <v>1023</v>
      </c>
      <c r="K6" s="1619"/>
      <c r="L6" s="1620"/>
      <c r="M6" s="1598"/>
      <c r="N6" s="1598"/>
      <c r="O6" s="1592"/>
      <c r="P6" s="1620"/>
      <c r="Q6" s="1598"/>
      <c r="R6" s="1598"/>
      <c r="S6" s="1625"/>
      <c r="T6" s="1629"/>
      <c r="U6" s="1630"/>
      <c r="V6" s="1628"/>
      <c r="W6" s="1602"/>
      <c r="X6" s="1595"/>
      <c r="Y6" s="1592"/>
      <c r="Z6" s="1624"/>
      <c r="AA6" s="1602"/>
      <c r="AB6" s="1595"/>
      <c r="AC6" s="1592"/>
    </row>
    <row r="7" spans="1:29">
      <c r="A7" s="354" t="s">
        <v>649</v>
      </c>
      <c r="B7" s="357">
        <v>0</v>
      </c>
      <c r="C7" s="163">
        <v>2955</v>
      </c>
      <c r="D7" s="163">
        <v>0</v>
      </c>
      <c r="E7" s="358">
        <f t="shared" ref="E7:E8" si="0">B7+C7+D7</f>
        <v>2955</v>
      </c>
      <c r="F7" s="357">
        <v>22084</v>
      </c>
      <c r="G7" s="163">
        <v>3165</v>
      </c>
      <c r="H7" s="163">
        <v>684</v>
      </c>
      <c r="I7" s="359">
        <v>44</v>
      </c>
      <c r="J7" s="360">
        <f t="shared" ref="J7:J8" si="1">F7+G7+H7+I7</f>
        <v>25977</v>
      </c>
      <c r="K7" s="361">
        <f t="shared" ref="K7:K12" si="2">E7+J7</f>
        <v>28932</v>
      </c>
      <c r="L7" s="357">
        <v>8374</v>
      </c>
      <c r="M7" s="163">
        <v>32743</v>
      </c>
      <c r="N7" s="362">
        <v>7621</v>
      </c>
      <c r="O7" s="363">
        <f t="shared" ref="O7:O8" si="3">L7+M7+N7</f>
        <v>48738</v>
      </c>
      <c r="P7" s="364" t="s">
        <v>1024</v>
      </c>
      <c r="Q7" s="362">
        <v>32443</v>
      </c>
      <c r="R7" s="362">
        <v>8417</v>
      </c>
      <c r="S7" s="363">
        <v>10009</v>
      </c>
      <c r="T7" s="363">
        <f t="shared" ref="T7:T8" si="4">Q7+R7+S7</f>
        <v>50869</v>
      </c>
      <c r="U7" s="1200">
        <f t="shared" ref="U7" si="5">K7+O7</f>
        <v>77670</v>
      </c>
      <c r="V7" s="1201">
        <f t="shared" ref="V7" si="6">K7-T7</f>
        <v>-21937</v>
      </c>
      <c r="W7" s="1197">
        <v>1368455</v>
      </c>
      <c r="X7" s="163">
        <v>1439074</v>
      </c>
      <c r="Y7" s="387">
        <f t="shared" ref="Y7" si="7">W7/X7</f>
        <v>0.95092747141564649</v>
      </c>
      <c r="Z7" s="390">
        <v>5737907</v>
      </c>
      <c r="AA7" s="394">
        <v>859903</v>
      </c>
      <c r="AB7" s="391">
        <v>343681</v>
      </c>
      <c r="AC7" s="395">
        <v>164871</v>
      </c>
    </row>
    <row r="8" spans="1:29">
      <c r="A8" s="355" t="s">
        <v>650</v>
      </c>
      <c r="B8" s="357">
        <v>0</v>
      </c>
      <c r="C8" s="163">
        <v>1374</v>
      </c>
      <c r="D8" s="167">
        <v>0</v>
      </c>
      <c r="E8" s="358">
        <f t="shared" si="0"/>
        <v>1374</v>
      </c>
      <c r="F8" s="367">
        <v>19465</v>
      </c>
      <c r="G8" s="167">
        <v>3090</v>
      </c>
      <c r="H8" s="167">
        <v>817</v>
      </c>
      <c r="I8" s="368">
        <v>45</v>
      </c>
      <c r="J8" s="360">
        <f t="shared" si="1"/>
        <v>23417</v>
      </c>
      <c r="K8" s="361">
        <f t="shared" si="2"/>
        <v>24791</v>
      </c>
      <c r="L8" s="367">
        <v>7780</v>
      </c>
      <c r="M8" s="167">
        <v>21322</v>
      </c>
      <c r="N8" s="369">
        <v>8375</v>
      </c>
      <c r="O8" s="363">
        <f t="shared" si="3"/>
        <v>37477</v>
      </c>
      <c r="P8" s="565" t="s">
        <v>1024</v>
      </c>
      <c r="Q8" s="369">
        <v>15182</v>
      </c>
      <c r="R8" s="369">
        <v>6581</v>
      </c>
      <c r="S8" s="363">
        <v>4990</v>
      </c>
      <c r="T8" s="363">
        <f t="shared" si="4"/>
        <v>26753</v>
      </c>
      <c r="U8" s="364">
        <f t="shared" ref="U8" si="8">K8+O8</f>
        <v>62268</v>
      </c>
      <c r="V8" s="365">
        <f t="shared" ref="V8" si="9">K8-T8</f>
        <v>-1962</v>
      </c>
      <c r="W8" s="1198">
        <f>W7+V8</f>
        <v>1366493</v>
      </c>
      <c r="X8" s="163">
        <v>1439074</v>
      </c>
      <c r="Y8" s="387">
        <f>W8/X8</f>
        <v>0.94956409468866787</v>
      </c>
      <c r="Z8" s="544">
        <v>5737907</v>
      </c>
      <c r="AA8" s="396">
        <v>858259</v>
      </c>
      <c r="AB8" s="392">
        <v>343787</v>
      </c>
      <c r="AC8" s="397">
        <v>164447</v>
      </c>
    </row>
    <row r="9" spans="1:29">
      <c r="A9" s="355" t="s">
        <v>651</v>
      </c>
      <c r="B9" s="357">
        <v>0</v>
      </c>
      <c r="C9" s="163">
        <v>1678</v>
      </c>
      <c r="D9" s="167">
        <v>0</v>
      </c>
      <c r="E9" s="358">
        <f>B9+C9+D9</f>
        <v>1678</v>
      </c>
      <c r="F9" s="367">
        <v>20297</v>
      </c>
      <c r="G9" s="167">
        <v>4831</v>
      </c>
      <c r="H9" s="167">
        <v>715</v>
      </c>
      <c r="I9" s="368">
        <v>66</v>
      </c>
      <c r="J9" s="360">
        <f>F9+G9+H9+I9</f>
        <v>25909</v>
      </c>
      <c r="K9" s="361">
        <f t="shared" si="2"/>
        <v>27587</v>
      </c>
      <c r="L9" s="367">
        <v>11641</v>
      </c>
      <c r="M9" s="167">
        <v>19428</v>
      </c>
      <c r="N9" s="369">
        <v>8954</v>
      </c>
      <c r="O9" s="363">
        <f>L9+M9+N9</f>
        <v>40023</v>
      </c>
      <c r="P9" s="565" t="s">
        <v>1024</v>
      </c>
      <c r="Q9" s="369">
        <v>9220</v>
      </c>
      <c r="R9" s="369">
        <v>5204</v>
      </c>
      <c r="S9" s="363">
        <v>8161</v>
      </c>
      <c r="T9" s="363">
        <f>Q9+R9+S9</f>
        <v>22585</v>
      </c>
      <c r="U9" s="787">
        <f>K9+O9</f>
        <v>67610</v>
      </c>
      <c r="V9" s="1126">
        <f>K9-T9</f>
        <v>5002</v>
      </c>
      <c r="W9" s="1198">
        <f>W8+V9</f>
        <v>1371495</v>
      </c>
      <c r="X9" s="163">
        <v>1439074</v>
      </c>
      <c r="Y9" s="387">
        <f>W9/X9</f>
        <v>0.95303994096203526</v>
      </c>
      <c r="Z9" s="544">
        <v>5737907</v>
      </c>
      <c r="AA9" s="396">
        <v>861135</v>
      </c>
      <c r="AB9" s="392">
        <v>345266</v>
      </c>
      <c r="AC9" s="397">
        <v>165094</v>
      </c>
    </row>
    <row r="10" spans="1:29">
      <c r="A10" s="355" t="s">
        <v>652</v>
      </c>
      <c r="B10" s="357">
        <v>0</v>
      </c>
      <c r="C10" s="163">
        <v>1661</v>
      </c>
      <c r="D10" s="167">
        <v>0</v>
      </c>
      <c r="E10" s="358">
        <f>B10+C10+D10</f>
        <v>1661</v>
      </c>
      <c r="F10" s="367">
        <v>17379</v>
      </c>
      <c r="G10" s="167">
        <v>4555</v>
      </c>
      <c r="H10" s="167">
        <v>453</v>
      </c>
      <c r="I10" s="368">
        <v>46</v>
      </c>
      <c r="J10" s="360">
        <f>F10+G10+H10+I10</f>
        <v>22433</v>
      </c>
      <c r="K10" s="361">
        <f t="shared" si="2"/>
        <v>24094</v>
      </c>
      <c r="L10" s="367">
        <v>18860</v>
      </c>
      <c r="M10" s="167">
        <v>17389</v>
      </c>
      <c r="N10" s="369">
        <v>5384</v>
      </c>
      <c r="O10" s="363">
        <f>L10+M10+N10</f>
        <v>41633</v>
      </c>
      <c r="P10" s="565" t="s">
        <v>1024</v>
      </c>
      <c r="Q10" s="369">
        <v>9186</v>
      </c>
      <c r="R10" s="369">
        <v>6344</v>
      </c>
      <c r="S10" s="363">
        <v>9710</v>
      </c>
      <c r="T10" s="363">
        <f>Q10+R10+S10</f>
        <v>25240</v>
      </c>
      <c r="U10" s="787">
        <f>K10+O10</f>
        <v>65727</v>
      </c>
      <c r="V10" s="1126">
        <f>K10-T10</f>
        <v>-1146</v>
      </c>
      <c r="W10" s="1198">
        <f>W9+V10</f>
        <v>1370349</v>
      </c>
      <c r="X10" s="163">
        <v>1439074</v>
      </c>
      <c r="Y10" s="387">
        <f>W10/X10</f>
        <v>0.95224359553435056</v>
      </c>
      <c r="Z10" s="544">
        <v>5737907</v>
      </c>
      <c r="AA10" s="396">
        <v>859854</v>
      </c>
      <c r="AB10" s="392">
        <v>345996</v>
      </c>
      <c r="AC10" s="397">
        <v>164499</v>
      </c>
    </row>
    <row r="11" spans="1:29">
      <c r="A11" s="355" t="s">
        <v>653</v>
      </c>
      <c r="B11" s="357">
        <v>0</v>
      </c>
      <c r="C11" s="163">
        <v>1541</v>
      </c>
      <c r="D11" s="167">
        <v>0</v>
      </c>
      <c r="E11" s="358">
        <f>B11+C11+D11</f>
        <v>1541</v>
      </c>
      <c r="F11" s="367">
        <v>14770</v>
      </c>
      <c r="G11" s="167">
        <v>3587</v>
      </c>
      <c r="H11" s="167">
        <v>175</v>
      </c>
      <c r="I11" s="368">
        <v>80</v>
      </c>
      <c r="J11" s="360">
        <f>F11+G11+H11+I11</f>
        <v>18612</v>
      </c>
      <c r="K11" s="361">
        <f t="shared" si="2"/>
        <v>20153</v>
      </c>
      <c r="L11" s="367">
        <v>15146</v>
      </c>
      <c r="M11" s="167">
        <v>16302</v>
      </c>
      <c r="N11" s="369">
        <v>5711</v>
      </c>
      <c r="O11" s="363">
        <f>L11+M11+N11</f>
        <v>37159</v>
      </c>
      <c r="P11" s="1196" t="s">
        <v>1024</v>
      </c>
      <c r="Q11" s="369">
        <v>10046</v>
      </c>
      <c r="R11" s="369">
        <v>10370</v>
      </c>
      <c r="S11" s="363">
        <v>9917</v>
      </c>
      <c r="T11" s="363">
        <f>Q11+R11+S11</f>
        <v>30333</v>
      </c>
      <c r="U11" s="787">
        <f>K11+O11</f>
        <v>57312</v>
      </c>
      <c r="V11" s="1126">
        <f>K11-T11</f>
        <v>-10180</v>
      </c>
      <c r="W11" s="1198">
        <f>W10+V11</f>
        <v>1360169</v>
      </c>
      <c r="X11" s="163">
        <v>1439074</v>
      </c>
      <c r="Y11" s="387">
        <f>W11/X11</f>
        <v>0.94516960211914047</v>
      </c>
      <c r="Z11" s="544">
        <v>5737907</v>
      </c>
      <c r="AA11" s="396">
        <v>852703</v>
      </c>
      <c r="AB11" s="392">
        <v>344984</v>
      </c>
      <c r="AC11" s="397">
        <v>162482</v>
      </c>
    </row>
    <row r="12" spans="1:29">
      <c r="A12" s="355" t="s">
        <v>654</v>
      </c>
      <c r="B12" s="357">
        <v>0</v>
      </c>
      <c r="C12" s="163">
        <v>1394</v>
      </c>
      <c r="D12" s="167">
        <v>0</v>
      </c>
      <c r="E12" s="358">
        <f>B12+C12+D12</f>
        <v>1394</v>
      </c>
      <c r="F12" s="367">
        <v>17467</v>
      </c>
      <c r="G12" s="167">
        <v>5157</v>
      </c>
      <c r="H12" s="167">
        <v>613</v>
      </c>
      <c r="I12" s="368">
        <v>84</v>
      </c>
      <c r="J12" s="360">
        <f>F12+G12+H12+I12</f>
        <v>23321</v>
      </c>
      <c r="K12" s="361">
        <f t="shared" si="2"/>
        <v>24715</v>
      </c>
      <c r="L12" s="367">
        <v>13053</v>
      </c>
      <c r="M12" s="167">
        <v>17447</v>
      </c>
      <c r="N12" s="369">
        <v>5064</v>
      </c>
      <c r="O12" s="363">
        <f>L12+M12+N12</f>
        <v>35564</v>
      </c>
      <c r="P12" s="370" t="s">
        <v>1024</v>
      </c>
      <c r="Q12" s="369">
        <v>8328</v>
      </c>
      <c r="R12" s="369">
        <v>10481</v>
      </c>
      <c r="S12" s="363">
        <v>8613</v>
      </c>
      <c r="T12" s="363">
        <f>Q12+R12+S12</f>
        <v>27422</v>
      </c>
      <c r="U12" s="787">
        <f>K12+O12</f>
        <v>60279</v>
      </c>
      <c r="V12" s="1126">
        <f>K12-T12</f>
        <v>-2707</v>
      </c>
      <c r="W12" s="1198">
        <f>W11+V12</f>
        <v>1357462</v>
      </c>
      <c r="X12" s="163">
        <v>1439074</v>
      </c>
      <c r="Y12" s="387">
        <f>W12/X12</f>
        <v>0.94328853137503699</v>
      </c>
      <c r="Z12" s="544">
        <v>5737907</v>
      </c>
      <c r="AA12" s="396">
        <v>850810</v>
      </c>
      <c r="AB12" s="392">
        <v>345626</v>
      </c>
      <c r="AC12" s="397">
        <v>161026</v>
      </c>
    </row>
    <row r="13" spans="1:29">
      <c r="A13" s="355" t="s">
        <v>655</v>
      </c>
      <c r="B13" s="357"/>
      <c r="C13" s="163"/>
      <c r="D13" s="167"/>
      <c r="E13" s="358"/>
      <c r="F13" s="367"/>
      <c r="G13" s="167"/>
      <c r="H13" s="167"/>
      <c r="I13" s="368"/>
      <c r="J13" s="360"/>
      <c r="K13" s="361"/>
      <c r="L13" s="367"/>
      <c r="M13" s="167"/>
      <c r="N13" s="369"/>
      <c r="O13" s="363"/>
      <c r="P13" s="370"/>
      <c r="Q13" s="369"/>
      <c r="R13" s="369"/>
      <c r="S13" s="363"/>
      <c r="T13" s="363"/>
      <c r="U13" s="364"/>
      <c r="V13" s="365"/>
      <c r="W13" s="1198"/>
      <c r="X13" s="163"/>
      <c r="Y13" s="387"/>
      <c r="Z13" s="544"/>
      <c r="AA13" s="396"/>
      <c r="AB13" s="392"/>
      <c r="AC13" s="397"/>
    </row>
    <row r="14" spans="1:29">
      <c r="A14" s="355" t="s">
        <v>656</v>
      </c>
      <c r="B14" s="357"/>
      <c r="C14" s="163"/>
      <c r="D14" s="167"/>
      <c r="E14" s="358"/>
      <c r="F14" s="367"/>
      <c r="G14" s="167"/>
      <c r="H14" s="167"/>
      <c r="I14" s="368"/>
      <c r="J14" s="360"/>
      <c r="K14" s="361"/>
      <c r="L14" s="367"/>
      <c r="M14" s="167"/>
      <c r="N14" s="369"/>
      <c r="O14" s="363"/>
      <c r="P14" s="370"/>
      <c r="Q14" s="369"/>
      <c r="R14" s="369"/>
      <c r="S14" s="363"/>
      <c r="T14" s="363"/>
      <c r="U14" s="364"/>
      <c r="V14" s="365"/>
      <c r="W14" s="1198"/>
      <c r="X14" s="163"/>
      <c r="Y14" s="387"/>
      <c r="Z14" s="544"/>
      <c r="AA14" s="396"/>
      <c r="AB14" s="392"/>
      <c r="AC14" s="397"/>
    </row>
    <row r="15" spans="1:29">
      <c r="A15" s="355" t="s">
        <v>657</v>
      </c>
      <c r="B15" s="357"/>
      <c r="C15" s="163"/>
      <c r="D15" s="167"/>
      <c r="E15" s="358"/>
      <c r="F15" s="367"/>
      <c r="G15" s="167"/>
      <c r="H15" s="167"/>
      <c r="I15" s="368"/>
      <c r="J15" s="360"/>
      <c r="K15" s="361"/>
      <c r="L15" s="367"/>
      <c r="M15" s="167"/>
      <c r="N15" s="369"/>
      <c r="O15" s="363"/>
      <c r="P15" s="370"/>
      <c r="Q15" s="369"/>
      <c r="R15" s="369"/>
      <c r="S15" s="363"/>
      <c r="T15" s="363"/>
      <c r="U15" s="364"/>
      <c r="V15" s="365"/>
      <c r="W15" s="1198"/>
      <c r="X15" s="163"/>
      <c r="Y15" s="387"/>
      <c r="Z15" s="544"/>
      <c r="AA15" s="396"/>
      <c r="AB15" s="392"/>
      <c r="AC15" s="397"/>
    </row>
    <row r="16" spans="1:29">
      <c r="A16" s="355" t="s">
        <v>665</v>
      </c>
      <c r="B16" s="357"/>
      <c r="C16" s="163"/>
      <c r="D16" s="167"/>
      <c r="E16" s="358"/>
      <c r="F16" s="367"/>
      <c r="G16" s="167"/>
      <c r="H16" s="167"/>
      <c r="I16" s="368"/>
      <c r="J16" s="360"/>
      <c r="K16" s="361"/>
      <c r="L16" s="367"/>
      <c r="M16" s="167"/>
      <c r="N16" s="369"/>
      <c r="O16" s="363"/>
      <c r="P16" s="370"/>
      <c r="Q16" s="369"/>
      <c r="R16" s="369"/>
      <c r="S16" s="363"/>
      <c r="T16" s="363"/>
      <c r="U16" s="364"/>
      <c r="V16" s="365"/>
      <c r="W16" s="1198"/>
      <c r="X16" s="163"/>
      <c r="Y16" s="387"/>
      <c r="Z16" s="544"/>
      <c r="AA16" s="396"/>
      <c r="AB16" s="392"/>
      <c r="AC16" s="397"/>
    </row>
    <row r="17" spans="1:29">
      <c r="A17" s="355" t="s">
        <v>659</v>
      </c>
      <c r="B17" s="357"/>
      <c r="C17" s="163"/>
      <c r="D17" s="167"/>
      <c r="E17" s="358"/>
      <c r="F17" s="367"/>
      <c r="G17" s="167"/>
      <c r="H17" s="167"/>
      <c r="I17" s="368"/>
      <c r="J17" s="360"/>
      <c r="K17" s="361"/>
      <c r="L17" s="367"/>
      <c r="M17" s="167"/>
      <c r="N17" s="369"/>
      <c r="O17" s="363"/>
      <c r="P17" s="370"/>
      <c r="Q17" s="369"/>
      <c r="R17" s="369"/>
      <c r="S17" s="363"/>
      <c r="T17" s="363"/>
      <c r="U17" s="364"/>
      <c r="V17" s="365"/>
      <c r="W17" s="1198"/>
      <c r="X17" s="163"/>
      <c r="Y17" s="387"/>
      <c r="Z17" s="544"/>
      <c r="AA17" s="396"/>
      <c r="AB17" s="392"/>
      <c r="AC17" s="397"/>
    </row>
    <row r="18" spans="1:29" ht="13.8" thickBot="1">
      <c r="A18" s="599" t="s">
        <v>660</v>
      </c>
      <c r="B18" s="1068"/>
      <c r="C18" s="163"/>
      <c r="D18" s="169"/>
      <c r="E18" s="358"/>
      <c r="F18" s="371"/>
      <c r="G18" s="169"/>
      <c r="H18" s="169"/>
      <c r="I18" s="372"/>
      <c r="J18" s="360"/>
      <c r="K18" s="361"/>
      <c r="L18" s="371"/>
      <c r="M18" s="169"/>
      <c r="N18" s="373"/>
      <c r="O18" s="363"/>
      <c r="P18" s="374"/>
      <c r="Q18" s="1063"/>
      <c r="R18" s="1063"/>
      <c r="S18" s="1065"/>
      <c r="T18" s="363"/>
      <c r="U18" s="787"/>
      <c r="V18" s="1126"/>
      <c r="W18" s="1199"/>
      <c r="X18" s="163"/>
      <c r="Y18" s="387"/>
      <c r="Z18" s="544"/>
      <c r="AA18" s="398"/>
      <c r="AB18" s="393"/>
      <c r="AC18" s="399"/>
    </row>
    <row r="19" spans="1:29" ht="13.8" thickBot="1">
      <c r="A19" s="1067" t="s">
        <v>1025</v>
      </c>
      <c r="B19" s="375">
        <f>SUM(B7:B18)</f>
        <v>0</v>
      </c>
      <c r="C19" s="1066">
        <f>SUM(C7:C18)</f>
        <v>10603</v>
      </c>
      <c r="D19" s="171">
        <v>0</v>
      </c>
      <c r="E19" s="1061">
        <f t="shared" ref="E19:V19" si="10">SUM(E7:E18)</f>
        <v>10603</v>
      </c>
      <c r="F19" s="1062">
        <f t="shared" si="10"/>
        <v>111462</v>
      </c>
      <c r="G19" s="1061">
        <f t="shared" si="10"/>
        <v>24385</v>
      </c>
      <c r="H19" s="1061">
        <f t="shared" si="10"/>
        <v>3457</v>
      </c>
      <c r="I19" s="171">
        <f>SUM(I7:I18)</f>
        <v>365</v>
      </c>
      <c r="J19" s="1060">
        <f t="shared" si="10"/>
        <v>139669</v>
      </c>
      <c r="K19" s="1061">
        <f t="shared" si="10"/>
        <v>150272</v>
      </c>
      <c r="L19" s="1062">
        <f t="shared" si="10"/>
        <v>74854</v>
      </c>
      <c r="M19" s="1061">
        <f t="shared" si="10"/>
        <v>124631</v>
      </c>
      <c r="N19" s="171">
        <f t="shared" si="10"/>
        <v>41109</v>
      </c>
      <c r="O19" s="1064">
        <f t="shared" si="10"/>
        <v>240594</v>
      </c>
      <c r="P19" s="1062">
        <f t="shared" si="10"/>
        <v>0</v>
      </c>
      <c r="Q19" s="1061">
        <f t="shared" si="10"/>
        <v>84405</v>
      </c>
      <c r="R19" s="1061">
        <f t="shared" si="10"/>
        <v>47397</v>
      </c>
      <c r="S19" s="171">
        <f t="shared" si="10"/>
        <v>51400</v>
      </c>
      <c r="T19" s="1064">
        <f t="shared" si="10"/>
        <v>183202</v>
      </c>
      <c r="U19" s="375">
        <f t="shared" si="10"/>
        <v>390866</v>
      </c>
      <c r="V19" s="1060">
        <f t="shared" si="10"/>
        <v>-32930</v>
      </c>
      <c r="W19" s="388">
        <f>W12</f>
        <v>1357462</v>
      </c>
      <c r="X19" s="377">
        <v>1439074</v>
      </c>
      <c r="Y19" s="389">
        <f t="shared" ref="Y19" si="11">W19/X19</f>
        <v>0.94328853137503699</v>
      </c>
      <c r="Z19" s="1058">
        <v>5737907</v>
      </c>
      <c r="AA19" s="1058">
        <v>850810</v>
      </c>
      <c r="AB19" s="1059">
        <v>345626</v>
      </c>
      <c r="AC19" s="1057">
        <v>161026</v>
      </c>
    </row>
    <row r="20" spans="1:29" ht="13.8">
      <c r="A20" s="155"/>
      <c r="B20" s="156"/>
      <c r="C20" s="156"/>
      <c r="D20" s="156"/>
      <c r="E20" s="156"/>
      <c r="F20" s="156"/>
      <c r="G20" s="156"/>
      <c r="H20" s="156"/>
      <c r="I20" s="156"/>
      <c r="J20" s="157"/>
      <c r="K20" s="156"/>
      <c r="L20" s="156"/>
      <c r="M20" s="156"/>
      <c r="N20" s="156"/>
      <c r="O20" s="156"/>
      <c r="P20" s="194"/>
      <c r="Q20" s="194"/>
      <c r="R20" s="194"/>
      <c r="S20" s="194"/>
      <c r="T20" s="194"/>
      <c r="U20" s="194"/>
      <c r="W20" s="194"/>
    </row>
    <row r="21" spans="1:29" ht="16.2">
      <c r="A21" s="1596" t="s">
        <v>1026</v>
      </c>
      <c r="B21" s="1596"/>
      <c r="C21" s="1596"/>
      <c r="D21" s="1596"/>
      <c r="E21" s="1596"/>
      <c r="F21" s="1596"/>
      <c r="G21" s="1596"/>
      <c r="H21" s="1596"/>
      <c r="I21" s="1596"/>
      <c r="J21" s="1596"/>
      <c r="K21" s="1596"/>
      <c r="L21" s="1596"/>
      <c r="M21" s="1596"/>
      <c r="N21" s="1596"/>
      <c r="O21" s="1596"/>
      <c r="V21" s="2"/>
      <c r="X21" s="856"/>
    </row>
    <row r="22" spans="1:29" ht="16.2">
      <c r="A22" s="1596" t="s">
        <v>1027</v>
      </c>
      <c r="B22" s="1596"/>
      <c r="C22" s="1596"/>
      <c r="D22" s="1596"/>
      <c r="E22" s="1596"/>
      <c r="F22" s="1596"/>
      <c r="G22" s="1596"/>
      <c r="H22" s="1596"/>
      <c r="I22" s="1596"/>
      <c r="J22" s="1596"/>
      <c r="K22" s="1596"/>
      <c r="L22" s="1596"/>
      <c r="M22" s="1596"/>
      <c r="N22" s="1596"/>
      <c r="O22" s="1596"/>
      <c r="W22" s="92"/>
    </row>
    <row r="23" spans="1:29" ht="16.2">
      <c r="A23" s="1596" t="s">
        <v>1028</v>
      </c>
      <c r="B23" s="1596"/>
      <c r="C23" s="1596"/>
      <c r="D23" s="1596"/>
      <c r="E23" s="1596"/>
      <c r="F23" s="1596"/>
      <c r="G23" s="1596"/>
      <c r="H23" s="1596"/>
      <c r="I23" s="1596"/>
      <c r="J23" s="1596"/>
      <c r="K23" s="1596"/>
      <c r="L23" s="1596"/>
      <c r="M23" s="1596"/>
      <c r="N23" s="1596"/>
      <c r="O23" s="1596"/>
    </row>
    <row r="24" spans="1:29" ht="17.25" customHeight="1">
      <c r="A24" s="211" t="s">
        <v>1029</v>
      </c>
      <c r="B24" s="211"/>
      <c r="C24" s="211"/>
      <c r="D24" s="211"/>
      <c r="E24" s="211"/>
      <c r="F24" s="211"/>
      <c r="G24" s="211"/>
      <c r="H24" s="211"/>
      <c r="I24" s="211"/>
      <c r="J24" s="211"/>
      <c r="K24" s="211"/>
      <c r="L24" s="211"/>
      <c r="M24" s="211"/>
      <c r="N24" s="211"/>
      <c r="O24" s="211"/>
      <c r="W24" s="92"/>
    </row>
    <row r="25" spans="1:29" ht="17.25" customHeight="1">
      <c r="A25" s="211" t="s">
        <v>1030</v>
      </c>
      <c r="B25" s="211"/>
      <c r="C25" s="211"/>
      <c r="D25" s="211"/>
      <c r="E25" s="211"/>
      <c r="F25" s="211"/>
      <c r="G25" s="211"/>
      <c r="H25" s="211"/>
      <c r="I25" s="211"/>
      <c r="J25" s="211"/>
      <c r="K25" s="211"/>
      <c r="L25" s="211"/>
      <c r="M25" s="211"/>
      <c r="N25" s="211"/>
      <c r="O25" s="211"/>
      <c r="W25" s="92"/>
    </row>
    <row r="26" spans="1:29" ht="16.2">
      <c r="A26" s="1621" t="s">
        <v>1031</v>
      </c>
      <c r="B26" s="1621"/>
      <c r="C26" s="1621"/>
      <c r="D26" s="1621"/>
      <c r="E26" s="1621"/>
      <c r="F26" s="1621"/>
      <c r="G26" s="1621"/>
      <c r="H26" s="1621"/>
      <c r="I26" s="1621"/>
      <c r="J26" s="1621"/>
      <c r="K26" s="1621"/>
      <c r="L26" s="1621"/>
      <c r="M26" s="1621"/>
      <c r="N26" s="1621"/>
      <c r="O26" s="1621"/>
      <c r="W26" s="92"/>
    </row>
    <row r="27" spans="1:29" ht="16.2">
      <c r="A27" s="194" t="s">
        <v>1032</v>
      </c>
      <c r="B27" s="194"/>
      <c r="C27" s="194"/>
      <c r="D27" s="194"/>
      <c r="E27" s="194"/>
      <c r="F27" s="194"/>
      <c r="G27" s="194"/>
      <c r="H27" s="194"/>
      <c r="I27" s="194"/>
      <c r="J27" s="194"/>
      <c r="K27" s="194"/>
      <c r="L27" s="194"/>
      <c r="M27" s="194"/>
      <c r="N27" s="194"/>
      <c r="O27" s="194"/>
      <c r="W27" s="92"/>
    </row>
    <row r="28" spans="1:29">
      <c r="A28" s="1626"/>
      <c r="B28" s="1626"/>
      <c r="C28" s="1626"/>
      <c r="D28" s="1626"/>
      <c r="E28" s="1626"/>
      <c r="F28" s="1626"/>
      <c r="G28" s="1626"/>
      <c r="H28" s="1626"/>
      <c r="I28" s="1626"/>
    </row>
    <row r="29" spans="1:29" ht="13.8">
      <c r="A29" s="1621" t="s">
        <v>1033</v>
      </c>
      <c r="B29" s="1621"/>
      <c r="C29" s="1621"/>
      <c r="D29" s="1621"/>
      <c r="E29" s="1621"/>
      <c r="F29" s="1621"/>
      <c r="G29" s="1621"/>
      <c r="H29" s="1621"/>
      <c r="I29" s="1621"/>
      <c r="J29" s="1621"/>
      <c r="K29" s="1621"/>
      <c r="L29" s="1621"/>
      <c r="M29" s="1621"/>
      <c r="N29" s="1621"/>
      <c r="O29" s="1621"/>
    </row>
    <row r="30" spans="1:29">
      <c r="T30" s="93"/>
    </row>
  </sheetData>
  <mergeCells count="35">
    <mergeCell ref="A29:O29"/>
    <mergeCell ref="Z4:Z6"/>
    <mergeCell ref="A26:O26"/>
    <mergeCell ref="Q5:Q6"/>
    <mergeCell ref="S5:S6"/>
    <mergeCell ref="A28:I28"/>
    <mergeCell ref="A23:O23"/>
    <mergeCell ref="V5:V6"/>
    <mergeCell ref="R5:R6"/>
    <mergeCell ref="T5:T6"/>
    <mergeCell ref="M5:M6"/>
    <mergeCell ref="U5:U6"/>
    <mergeCell ref="A21:O21"/>
    <mergeCell ref="A1:AC1"/>
    <mergeCell ref="A2:AC2"/>
    <mergeCell ref="AA4:AA6"/>
    <mergeCell ref="A4:A6"/>
    <mergeCell ref="B4:K4"/>
    <mergeCell ref="L4:O4"/>
    <mergeCell ref="P4:T4"/>
    <mergeCell ref="U4:V4"/>
    <mergeCell ref="W4:W6"/>
    <mergeCell ref="X4:X6"/>
    <mergeCell ref="Y4:Y6"/>
    <mergeCell ref="B5:E5"/>
    <mergeCell ref="F5:J5"/>
    <mergeCell ref="K5:K6"/>
    <mergeCell ref="L5:L6"/>
    <mergeCell ref="P5:P6"/>
    <mergeCell ref="A3:AC3"/>
    <mergeCell ref="AC4:AC6"/>
    <mergeCell ref="AB4:AB6"/>
    <mergeCell ref="A22:O22"/>
    <mergeCell ref="N5:N6"/>
    <mergeCell ref="O5:O6"/>
  </mergeCells>
  <printOptions headings="1"/>
  <pageMargins left="0.7" right="0.7" top="0.75" bottom="0.75" header="0.3" footer="0.3"/>
  <pageSetup scale="26"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pageSetUpPr fitToPage="1"/>
  </sheetPr>
  <dimension ref="A1:L48"/>
  <sheetViews>
    <sheetView tabSelected="1" view="pageBreakPreview" zoomScaleNormal="80" zoomScaleSheetLayoutView="100" workbookViewId="0">
      <selection sqref="A1:M1"/>
    </sheetView>
  </sheetViews>
  <sheetFormatPr defaultColWidth="9.44140625" defaultRowHeight="13.2"/>
  <cols>
    <col min="1" max="1" width="12.44140625" bestFit="1" customWidth="1"/>
    <col min="2" max="2" width="12.5546875" customWidth="1"/>
    <col min="3" max="3" width="14.44140625" customWidth="1"/>
    <col min="4" max="4" width="12.5546875" customWidth="1"/>
    <col min="5" max="6" width="13.5546875" customWidth="1"/>
    <col min="7" max="9" width="14.5546875" customWidth="1"/>
  </cols>
  <sheetData>
    <row r="1" spans="1:12" ht="15.6">
      <c r="A1" s="1632" t="s">
        <v>1034</v>
      </c>
      <c r="B1" s="1633"/>
      <c r="C1" s="1633"/>
      <c r="D1" s="1633"/>
      <c r="E1" s="1633"/>
      <c r="F1" s="1633"/>
      <c r="G1" s="1633"/>
      <c r="H1" s="1633"/>
      <c r="I1" s="1640"/>
    </row>
    <row r="2" spans="1:12" ht="15.6">
      <c r="A2" s="1635" t="s">
        <v>1</v>
      </c>
      <c r="B2" s="1415"/>
      <c r="C2" s="1415"/>
      <c r="D2" s="1415"/>
      <c r="E2" s="1415"/>
      <c r="F2" s="1415"/>
      <c r="G2" s="1415"/>
      <c r="H2" s="1415"/>
      <c r="I2" s="1415"/>
    </row>
    <row r="3" spans="1:12" ht="16.5" customHeight="1" thickBot="1">
      <c r="A3" s="1637" t="s">
        <v>2</v>
      </c>
      <c r="B3" s="1638"/>
      <c r="C3" s="1638"/>
      <c r="D3" s="1638"/>
      <c r="E3" s="1638"/>
      <c r="F3" s="1638"/>
      <c r="G3" s="1638"/>
      <c r="H3" s="1638"/>
      <c r="I3" s="1641"/>
    </row>
    <row r="4" spans="1:12" ht="75" customHeight="1" thickBot="1">
      <c r="A4" s="158" t="s">
        <v>664</v>
      </c>
      <c r="B4" s="159" t="s">
        <v>1035</v>
      </c>
      <c r="C4" s="159" t="s">
        <v>1036</v>
      </c>
      <c r="D4" s="160" t="s">
        <v>1037</v>
      </c>
      <c r="E4" s="159" t="s">
        <v>1038</v>
      </c>
      <c r="F4" s="159" t="s">
        <v>1039</v>
      </c>
      <c r="G4" s="159" t="s">
        <v>1040</v>
      </c>
      <c r="H4" s="160" t="s">
        <v>1041</v>
      </c>
      <c r="I4" s="161" t="s">
        <v>1042</v>
      </c>
    </row>
    <row r="5" spans="1:12">
      <c r="A5" s="162" t="s">
        <v>649</v>
      </c>
      <c r="B5" s="163">
        <v>1368455</v>
      </c>
      <c r="C5" s="1202">
        <v>10307</v>
      </c>
      <c r="D5" s="164">
        <f t="shared" ref="D5:D10" si="0">C5/B5</f>
        <v>7.5318516136811224E-3</v>
      </c>
      <c r="E5" s="1222">
        <v>8056</v>
      </c>
      <c r="F5" s="1202">
        <v>155</v>
      </c>
      <c r="G5" s="163">
        <f>E5+F5</f>
        <v>8211</v>
      </c>
      <c r="H5" s="164">
        <f>G5/C5</f>
        <v>0.79664305811584357</v>
      </c>
      <c r="I5" s="165">
        <f>G5/B5</f>
        <v>6.0001973027976807E-3</v>
      </c>
    </row>
    <row r="6" spans="1:12">
      <c r="A6" s="166" t="s">
        <v>650</v>
      </c>
      <c r="B6" s="163">
        <v>1366493</v>
      </c>
      <c r="C6" s="1202">
        <v>10100</v>
      </c>
      <c r="D6" s="164">
        <f t="shared" si="0"/>
        <v>7.3911831235139881E-3</v>
      </c>
      <c r="E6" s="1222">
        <v>7837</v>
      </c>
      <c r="F6" s="1202">
        <v>215</v>
      </c>
      <c r="G6" s="163">
        <f>E6+F6</f>
        <v>8052</v>
      </c>
      <c r="H6" s="164">
        <f>G6/C6</f>
        <v>0.79722772277227727</v>
      </c>
      <c r="I6" s="165">
        <f>G6/B6</f>
        <v>5.892456090151944E-3</v>
      </c>
    </row>
    <row r="7" spans="1:12">
      <c r="A7" s="166" t="s">
        <v>651</v>
      </c>
      <c r="B7" s="163">
        <v>1371495</v>
      </c>
      <c r="C7" s="1202">
        <v>10277</v>
      </c>
      <c r="D7" s="164">
        <f t="shared" si="0"/>
        <v>7.4932828774439573E-3</v>
      </c>
      <c r="E7" s="1222">
        <v>8065</v>
      </c>
      <c r="F7" s="1202">
        <v>200</v>
      </c>
      <c r="G7" s="163">
        <f>E7+F7</f>
        <v>8265</v>
      </c>
      <c r="H7" s="164">
        <f>G7/C7</f>
        <v>0.80422302228276732</v>
      </c>
      <c r="I7" s="165">
        <f>G7/B7</f>
        <v>6.0262706025176905E-3</v>
      </c>
    </row>
    <row r="8" spans="1:12">
      <c r="A8" s="166" t="s">
        <v>652</v>
      </c>
      <c r="B8" s="1198">
        <v>1370349</v>
      </c>
      <c r="C8" s="1202">
        <v>10015</v>
      </c>
      <c r="D8" s="164">
        <f t="shared" si="0"/>
        <v>7.3083572141111495E-3</v>
      </c>
      <c r="E8" s="1222">
        <v>7604</v>
      </c>
      <c r="F8" s="1202">
        <v>201</v>
      </c>
      <c r="G8" s="163">
        <f>E8+F8</f>
        <v>7805</v>
      </c>
      <c r="H8" s="164">
        <f>G8/C8</f>
        <v>0.77933100349475781</v>
      </c>
      <c r="I8" s="165">
        <f>G8/B8</f>
        <v>5.695629361571395E-3</v>
      </c>
    </row>
    <row r="9" spans="1:12">
      <c r="A9" s="166" t="s">
        <v>653</v>
      </c>
      <c r="B9" s="163">
        <v>1360169</v>
      </c>
      <c r="C9" s="1202">
        <v>4642</v>
      </c>
      <c r="D9" s="164">
        <f t="shared" si="0"/>
        <v>3.4128112021373815E-3</v>
      </c>
      <c r="E9" s="1222" t="s">
        <v>204</v>
      </c>
      <c r="F9" s="1202" t="s">
        <v>204</v>
      </c>
      <c r="G9" s="163" t="s">
        <v>204</v>
      </c>
      <c r="H9" s="164" t="s">
        <v>204</v>
      </c>
      <c r="I9" s="165" t="s">
        <v>204</v>
      </c>
    </row>
    <row r="10" spans="1:12">
      <c r="A10" s="166" t="s">
        <v>654</v>
      </c>
      <c r="B10" s="163">
        <v>1357462</v>
      </c>
      <c r="C10" s="1202">
        <v>4589</v>
      </c>
      <c r="D10" s="164">
        <f t="shared" si="0"/>
        <v>3.3805734525165347E-3</v>
      </c>
      <c r="E10" s="1222" t="s">
        <v>204</v>
      </c>
      <c r="F10" s="1202" t="s">
        <v>204</v>
      </c>
      <c r="G10" s="163" t="s">
        <v>204</v>
      </c>
      <c r="H10" s="164" t="s">
        <v>204</v>
      </c>
      <c r="I10" s="165" t="s">
        <v>204</v>
      </c>
    </row>
    <row r="11" spans="1:12">
      <c r="A11" s="166" t="s">
        <v>655</v>
      </c>
      <c r="B11" s="163"/>
      <c r="C11" s="1202"/>
      <c r="D11" s="164"/>
      <c r="E11" s="1222"/>
      <c r="F11" s="1202"/>
      <c r="G11" s="163"/>
      <c r="H11" s="164"/>
      <c r="I11" s="165"/>
    </row>
    <row r="12" spans="1:12">
      <c r="A12" s="166" t="s">
        <v>656</v>
      </c>
      <c r="B12" s="167"/>
      <c r="C12" s="1202"/>
      <c r="D12" s="164"/>
      <c r="E12" s="1222"/>
      <c r="F12" s="1202"/>
      <c r="G12" s="163"/>
      <c r="H12" s="164"/>
      <c r="I12" s="165"/>
      <c r="J12" s="655"/>
      <c r="K12" s="92"/>
    </row>
    <row r="13" spans="1:12">
      <c r="A13" s="166" t="s">
        <v>657</v>
      </c>
      <c r="B13" s="167"/>
      <c r="C13" s="1202"/>
      <c r="D13" s="164"/>
      <c r="E13" s="1222"/>
      <c r="F13" s="1202"/>
      <c r="G13" s="163"/>
      <c r="H13" s="164"/>
      <c r="I13" s="165"/>
      <c r="J13" s="728"/>
      <c r="K13" s="92"/>
      <c r="L13" s="92"/>
    </row>
    <row r="14" spans="1:12">
      <c r="A14" s="166" t="s">
        <v>665</v>
      </c>
      <c r="B14" s="167"/>
      <c r="C14" s="1202"/>
      <c r="D14" s="164"/>
      <c r="E14" s="1222"/>
      <c r="F14" s="1202"/>
      <c r="G14" s="163"/>
      <c r="H14" s="164"/>
      <c r="I14" s="165"/>
    </row>
    <row r="15" spans="1:12">
      <c r="A15" s="166" t="s">
        <v>659</v>
      </c>
      <c r="B15" s="163"/>
      <c r="C15" s="1202"/>
      <c r="D15" s="164"/>
      <c r="E15" s="1222"/>
      <c r="F15" s="1202"/>
      <c r="G15" s="163"/>
      <c r="H15" s="164"/>
      <c r="I15" s="165"/>
    </row>
    <row r="16" spans="1:12" ht="13.8" thickBot="1">
      <c r="A16" s="168" t="s">
        <v>660</v>
      </c>
      <c r="B16" s="195"/>
      <c r="C16" s="1202"/>
      <c r="D16" s="164"/>
      <c r="E16" s="1222"/>
      <c r="F16" s="1202"/>
      <c r="G16" s="163"/>
      <c r="H16" s="164"/>
      <c r="I16" s="165"/>
    </row>
    <row r="17" spans="1:12" ht="13.8" thickBot="1">
      <c r="A17" s="170" t="s">
        <v>1025</v>
      </c>
      <c r="B17" s="171">
        <f>B10</f>
        <v>1357462</v>
      </c>
      <c r="C17" s="171">
        <f>SUM(C5:C16)</f>
        <v>49930</v>
      </c>
      <c r="D17" s="172">
        <f>C17/B17</f>
        <v>3.6781876767084457E-2</v>
      </c>
      <c r="E17" s="171">
        <f>SUM(E5:E13)</f>
        <v>31562</v>
      </c>
      <c r="F17" s="171">
        <f>SUM(F5:F13)</f>
        <v>771</v>
      </c>
      <c r="G17" s="171">
        <f>SUM(G5:G13)</f>
        <v>32333</v>
      </c>
      <c r="H17" s="172">
        <f>G17/SUM(C5:C8)</f>
        <v>0.79444212388510771</v>
      </c>
      <c r="I17" s="173">
        <f>G17/B17</f>
        <v>2.3818714630685793E-2</v>
      </c>
    </row>
    <row r="18" spans="1:12" ht="15" customHeight="1">
      <c r="A18" s="174"/>
      <c r="B18" s="175"/>
      <c r="C18" s="175"/>
      <c r="D18" s="176"/>
      <c r="E18" s="175"/>
      <c r="F18" s="175"/>
      <c r="G18" s="175"/>
      <c r="H18" s="176"/>
      <c r="I18" s="176"/>
    </row>
    <row r="19" spans="1:12">
      <c r="A19" s="1642" t="s">
        <v>1043</v>
      </c>
      <c r="B19" s="1410"/>
      <c r="C19" s="1410"/>
      <c r="D19" s="1410"/>
      <c r="E19" s="1410"/>
      <c r="F19" s="1410"/>
      <c r="G19" s="1410"/>
      <c r="H19" s="1410"/>
      <c r="I19" s="1410"/>
      <c r="J19" s="177"/>
      <c r="K19" s="177"/>
      <c r="L19" s="178"/>
    </row>
    <row r="20" spans="1:12">
      <c r="A20" s="1642" t="s">
        <v>1044</v>
      </c>
      <c r="B20" s="1410"/>
      <c r="C20" s="1410"/>
      <c r="D20" s="1410"/>
      <c r="E20" s="1410"/>
      <c r="F20" s="1410"/>
      <c r="G20" s="1410"/>
      <c r="H20" s="1410"/>
      <c r="I20" s="1410"/>
      <c r="J20" s="177"/>
      <c r="K20" s="177"/>
      <c r="L20" s="177"/>
    </row>
    <row r="21" spans="1:12" ht="12.75" customHeight="1">
      <c r="A21" s="1631"/>
      <c r="B21" s="1425"/>
      <c r="C21" s="1425"/>
      <c r="D21" s="1425"/>
      <c r="E21" s="1425"/>
      <c r="F21" s="1425"/>
      <c r="G21" s="1425"/>
      <c r="H21" s="1425"/>
      <c r="I21" s="180"/>
      <c r="J21" s="177"/>
      <c r="K21" s="177"/>
      <c r="L21" s="177"/>
    </row>
    <row r="22" spans="1:12">
      <c r="A22" s="1425" t="s">
        <v>1045</v>
      </c>
      <c r="B22" s="1425"/>
      <c r="C22" s="1425"/>
      <c r="D22" s="1425"/>
      <c r="E22" s="1425"/>
      <c r="F22" s="1425"/>
      <c r="G22" s="1425"/>
      <c r="H22" s="1425"/>
      <c r="I22" s="1425"/>
      <c r="J22" s="177"/>
      <c r="K22" s="177"/>
      <c r="L22" s="177"/>
    </row>
    <row r="23" spans="1:12">
      <c r="A23" s="344"/>
      <c r="B23" s="180"/>
      <c r="C23" s="180"/>
      <c r="D23" s="180"/>
      <c r="E23" s="180"/>
      <c r="F23" s="180"/>
      <c r="G23" s="180"/>
      <c r="H23" s="180"/>
      <c r="I23" s="180"/>
      <c r="J23" s="177"/>
      <c r="K23" s="177"/>
      <c r="L23" s="177"/>
    </row>
    <row r="24" spans="1:12" ht="13.8" thickBot="1">
      <c r="A24" s="9"/>
      <c r="B24" s="92"/>
      <c r="C24" s="92"/>
      <c r="E24" s="92"/>
      <c r="F24" s="92"/>
      <c r="G24" s="92"/>
    </row>
    <row r="25" spans="1:12" ht="15.6">
      <c r="A25" s="1632" t="s">
        <v>1046</v>
      </c>
      <c r="B25" s="1633"/>
      <c r="C25" s="1633"/>
      <c r="D25" s="1633"/>
      <c r="E25" s="1633"/>
      <c r="F25" s="1633"/>
      <c r="G25" s="1633"/>
      <c r="H25" s="1633"/>
      <c r="I25" s="1634"/>
    </row>
    <row r="26" spans="1:12" ht="16.5" customHeight="1">
      <c r="A26" s="1635" t="s">
        <v>1</v>
      </c>
      <c r="B26" s="1415"/>
      <c r="C26" s="1415"/>
      <c r="D26" s="1415"/>
      <c r="E26" s="1415"/>
      <c r="F26" s="1415"/>
      <c r="G26" s="1415"/>
      <c r="H26" s="1415"/>
      <c r="I26" s="1636"/>
    </row>
    <row r="27" spans="1:12" ht="16.5" customHeight="1" thickBot="1">
      <c r="A27" s="1637" t="s">
        <v>2</v>
      </c>
      <c r="B27" s="1638"/>
      <c r="C27" s="1638"/>
      <c r="D27" s="1638"/>
      <c r="E27" s="1638"/>
      <c r="F27" s="1638"/>
      <c r="G27" s="1638"/>
      <c r="H27" s="1638"/>
      <c r="I27" s="1639"/>
    </row>
    <row r="28" spans="1:12" ht="75" customHeight="1" thickBot="1">
      <c r="A28" s="158" t="s">
        <v>664</v>
      </c>
      <c r="B28" s="159" t="s">
        <v>1035</v>
      </c>
      <c r="C28" s="159" t="s">
        <v>1047</v>
      </c>
      <c r="D28" s="160" t="s">
        <v>1037</v>
      </c>
      <c r="E28" s="159" t="s">
        <v>1038</v>
      </c>
      <c r="F28" s="159" t="s">
        <v>1048</v>
      </c>
      <c r="G28" s="159" t="s">
        <v>1049</v>
      </c>
      <c r="H28" s="160" t="s">
        <v>1041</v>
      </c>
      <c r="I28" s="161" t="s">
        <v>1050</v>
      </c>
    </row>
    <row r="29" spans="1:12">
      <c r="A29" s="162" t="s">
        <v>649</v>
      </c>
      <c r="B29" s="163">
        <v>1368455</v>
      </c>
      <c r="C29" s="1223">
        <v>1479</v>
      </c>
      <c r="D29" s="164">
        <f t="shared" ref="D29:D34" si="1">C29/B29</f>
        <v>1.0807808806281537E-3</v>
      </c>
      <c r="E29" s="1222">
        <v>1203</v>
      </c>
      <c r="F29" s="1202">
        <v>15</v>
      </c>
      <c r="G29" s="163">
        <f>E29+F29</f>
        <v>1218</v>
      </c>
      <c r="H29" s="164">
        <f>G29/C29</f>
        <v>0.82352941176470584</v>
      </c>
      <c r="I29" s="165">
        <f>G29/B29</f>
        <v>8.9005484287024413E-4</v>
      </c>
    </row>
    <row r="30" spans="1:12">
      <c r="A30" s="166" t="s">
        <v>650</v>
      </c>
      <c r="B30" s="167">
        <v>1366493</v>
      </c>
      <c r="C30" s="1223">
        <v>1739</v>
      </c>
      <c r="D30" s="164">
        <f t="shared" si="1"/>
        <v>1.2726007378010718E-3</v>
      </c>
      <c r="E30" s="1222">
        <v>1408</v>
      </c>
      <c r="F30" s="1202">
        <v>19</v>
      </c>
      <c r="G30" s="163">
        <f>E30+F30</f>
        <v>1427</v>
      </c>
      <c r="H30" s="164">
        <f>G30/C30</f>
        <v>0.82058654399079933</v>
      </c>
      <c r="I30" s="165">
        <f>G30/B30</f>
        <v>1.0442790413123229E-3</v>
      </c>
    </row>
    <row r="31" spans="1:12">
      <c r="A31" s="166" t="s">
        <v>651</v>
      </c>
      <c r="B31" s="163">
        <v>1371495</v>
      </c>
      <c r="C31" s="1223">
        <v>2791</v>
      </c>
      <c r="D31" s="164">
        <f t="shared" si="1"/>
        <v>2.0350055960831064E-3</v>
      </c>
      <c r="E31" s="1222">
        <v>2331</v>
      </c>
      <c r="F31" s="1202">
        <v>30</v>
      </c>
      <c r="G31" s="163">
        <f>E31+F31</f>
        <v>2361</v>
      </c>
      <c r="H31" s="164">
        <f>G31/C31</f>
        <v>0.84593335721963459</v>
      </c>
      <c r="I31" s="165">
        <f>G31/B31</f>
        <v>1.7214791158553257E-3</v>
      </c>
    </row>
    <row r="32" spans="1:12">
      <c r="A32" s="166" t="s">
        <v>652</v>
      </c>
      <c r="B32" s="1198">
        <v>1370349</v>
      </c>
      <c r="C32" s="181">
        <v>1034</v>
      </c>
      <c r="D32" s="164">
        <f t="shared" si="1"/>
        <v>7.5455230747787608E-4</v>
      </c>
      <c r="E32" s="1222">
        <v>813</v>
      </c>
      <c r="F32" s="1202">
        <v>12</v>
      </c>
      <c r="G32" s="163">
        <f>E32+F32</f>
        <v>825</v>
      </c>
      <c r="H32" s="164">
        <f>G32/C32</f>
        <v>0.7978723404255319</v>
      </c>
      <c r="I32" s="165">
        <f>G32/B32</f>
        <v>6.0203641554085858E-4</v>
      </c>
    </row>
    <row r="33" spans="1:12">
      <c r="A33" s="166" t="s">
        <v>653</v>
      </c>
      <c r="B33" s="163">
        <v>1360169</v>
      </c>
      <c r="C33" s="181">
        <v>710</v>
      </c>
      <c r="D33" s="164">
        <f t="shared" si="1"/>
        <v>5.2199395810373567E-4</v>
      </c>
      <c r="E33" s="1222" t="s">
        <v>204</v>
      </c>
      <c r="F33" s="1202" t="s">
        <v>204</v>
      </c>
      <c r="G33" s="163" t="s">
        <v>204</v>
      </c>
      <c r="H33" s="164" t="s">
        <v>204</v>
      </c>
      <c r="I33" s="165" t="s">
        <v>204</v>
      </c>
    </row>
    <row r="34" spans="1:12">
      <c r="A34" s="166" t="s">
        <v>654</v>
      </c>
      <c r="B34" s="163">
        <v>1357462</v>
      </c>
      <c r="C34" s="181">
        <v>819</v>
      </c>
      <c r="D34" s="164">
        <f t="shared" si="1"/>
        <v>6.0333180597320585E-4</v>
      </c>
      <c r="E34" s="1222" t="s">
        <v>204</v>
      </c>
      <c r="F34" s="1202" t="s">
        <v>204</v>
      </c>
      <c r="G34" s="163" t="s">
        <v>204</v>
      </c>
      <c r="H34" s="164" t="s">
        <v>204</v>
      </c>
      <c r="I34" s="165" t="s">
        <v>204</v>
      </c>
    </row>
    <row r="35" spans="1:12">
      <c r="A35" s="166" t="s">
        <v>655</v>
      </c>
      <c r="B35" s="163"/>
      <c r="C35" s="167"/>
      <c r="D35" s="164"/>
      <c r="E35" s="1222"/>
      <c r="F35" s="1202"/>
      <c r="G35" s="163"/>
      <c r="H35" s="164"/>
      <c r="I35" s="165"/>
    </row>
    <row r="36" spans="1:12">
      <c r="A36" s="166" t="s">
        <v>656</v>
      </c>
      <c r="B36" s="167"/>
      <c r="C36" s="167"/>
      <c r="D36" s="164"/>
      <c r="E36" s="167"/>
      <c r="F36" s="167"/>
      <c r="G36" s="163"/>
      <c r="H36" s="164"/>
      <c r="I36" s="165"/>
    </row>
    <row r="37" spans="1:12">
      <c r="A37" s="166" t="s">
        <v>657</v>
      </c>
      <c r="B37" s="167"/>
      <c r="C37" s="167"/>
      <c r="D37" s="164"/>
      <c r="E37" s="167"/>
      <c r="F37" s="167"/>
      <c r="G37" s="163"/>
      <c r="H37" s="164"/>
      <c r="I37" s="165"/>
      <c r="J37" s="30"/>
    </row>
    <row r="38" spans="1:12">
      <c r="A38" s="166" t="s">
        <v>665</v>
      </c>
      <c r="B38" s="167"/>
      <c r="C38" s="167"/>
      <c r="D38" s="164"/>
      <c r="E38" s="167"/>
      <c r="F38" s="167"/>
      <c r="G38" s="163"/>
      <c r="H38" s="164"/>
      <c r="I38" s="165"/>
    </row>
    <row r="39" spans="1:12">
      <c r="A39" s="166" t="s">
        <v>659</v>
      </c>
      <c r="B39" s="163"/>
      <c r="C39" s="167"/>
      <c r="D39" s="164"/>
      <c r="E39" s="167"/>
      <c r="F39" s="167"/>
      <c r="G39" s="163"/>
      <c r="H39" s="164"/>
      <c r="I39" s="165"/>
    </row>
    <row r="40" spans="1:12" ht="13.8" thickBot="1">
      <c r="A40" s="168" t="s">
        <v>660</v>
      </c>
      <c r="B40" s="167"/>
      <c r="C40" s="169"/>
      <c r="D40" s="164"/>
      <c r="E40" s="169"/>
      <c r="F40" s="169"/>
      <c r="G40" s="163"/>
      <c r="H40" s="164"/>
      <c r="I40" s="165"/>
    </row>
    <row r="41" spans="1:12" ht="13.8" thickBot="1">
      <c r="A41" s="170" t="s">
        <v>1025</v>
      </c>
      <c r="B41" s="171">
        <f>B34</f>
        <v>1357462</v>
      </c>
      <c r="C41" s="171">
        <f>SUM(C29:C40)</f>
        <v>8572</v>
      </c>
      <c r="D41" s="172">
        <f>C41/B41</f>
        <v>6.3147255687452022E-3</v>
      </c>
      <c r="E41" s="171">
        <f>SUM(E29:E37)</f>
        <v>5755</v>
      </c>
      <c r="F41" s="171">
        <f>SUM(F29:F37)</f>
        <v>76</v>
      </c>
      <c r="G41" s="171">
        <f>SUM(G29:G37)</f>
        <v>5831</v>
      </c>
      <c r="H41" s="172">
        <f>G41/SUM(C29:C32)</f>
        <v>0.82791424109044442</v>
      </c>
      <c r="I41" s="173">
        <f>G41/B41</f>
        <v>4.2955161912451327E-3</v>
      </c>
      <c r="K41" s="92"/>
      <c r="L41" s="30"/>
    </row>
    <row r="42" spans="1:12" s="177" customFormat="1">
      <c r="A42" s="182"/>
      <c r="B42" s="182"/>
      <c r="C42" s="182"/>
      <c r="D42" s="182"/>
      <c r="E42" s="182"/>
      <c r="F42" s="182"/>
      <c r="G42" s="182"/>
      <c r="H42" s="182"/>
      <c r="I42" s="182"/>
      <c r="J42"/>
      <c r="K42"/>
      <c r="L42"/>
    </row>
    <row r="43" spans="1:12" ht="12" customHeight="1">
      <c r="A43" s="1643" t="s">
        <v>1051</v>
      </c>
      <c r="B43" s="1553"/>
      <c r="C43" s="1553"/>
      <c r="D43" s="1553"/>
      <c r="E43" s="1553"/>
      <c r="F43" s="1553"/>
      <c r="G43" s="1553"/>
      <c r="H43" s="1553"/>
      <c r="I43" s="1644"/>
    </row>
    <row r="44" spans="1:12">
      <c r="A44" s="1643" t="s">
        <v>1052</v>
      </c>
      <c r="B44" s="1553"/>
      <c r="C44" s="1553"/>
      <c r="D44" s="1553"/>
      <c r="E44" s="1553"/>
      <c r="F44" s="1553"/>
      <c r="G44" s="1553"/>
      <c r="H44" s="1553"/>
      <c r="I44" s="1553"/>
    </row>
    <row r="45" spans="1:12" s="177" customFormat="1" ht="25.5" customHeight="1">
      <c r="A45" s="1552" t="s">
        <v>1053</v>
      </c>
      <c r="B45" s="1644"/>
      <c r="C45" s="1644"/>
      <c r="D45" s="1644"/>
      <c r="E45" s="1644"/>
      <c r="F45" s="1644"/>
      <c r="G45" s="1644"/>
      <c r="H45" s="1644"/>
      <c r="I45" s="1644"/>
    </row>
    <row r="46" spans="1:12" s="177" customFormat="1">
      <c r="A46" s="1631"/>
      <c r="B46" s="1425"/>
      <c r="C46" s="1425"/>
      <c r="D46" s="1425"/>
      <c r="E46" s="1425"/>
      <c r="F46" s="1425"/>
      <c r="G46" s="1425"/>
      <c r="H46" s="1425"/>
      <c r="I46" s="208"/>
    </row>
    <row r="47" spans="1:12">
      <c r="A47" s="1631" t="s">
        <v>1054</v>
      </c>
      <c r="B47" s="1631"/>
      <c r="C47" s="1631"/>
      <c r="D47" s="1631"/>
      <c r="E47" s="1631"/>
      <c r="F47" s="1631"/>
      <c r="G47" s="1631"/>
      <c r="H47" s="1631"/>
      <c r="I47" s="1631"/>
      <c r="J47" s="177"/>
      <c r="K47" s="177"/>
      <c r="L47" s="177"/>
    </row>
    <row r="48" spans="1:12">
      <c r="B48" s="149"/>
    </row>
  </sheetData>
  <mergeCells count="15">
    <mergeCell ref="A44:I44"/>
    <mergeCell ref="A45:I45"/>
    <mergeCell ref="A46:H46"/>
    <mergeCell ref="A47:I47"/>
    <mergeCell ref="A43:I43"/>
    <mergeCell ref="A1:I1"/>
    <mergeCell ref="A2:I2"/>
    <mergeCell ref="A3:I3"/>
    <mergeCell ref="A19:I19"/>
    <mergeCell ref="A20:I20"/>
    <mergeCell ref="A21:H21"/>
    <mergeCell ref="A22:I22"/>
    <mergeCell ref="A25:I25"/>
    <mergeCell ref="A26:I26"/>
    <mergeCell ref="A27:I27"/>
  </mergeCells>
  <printOptions headings="1"/>
  <pageMargins left="0.7" right="0.7" top="0.75" bottom="0.75" header="0.3" footer="0.3"/>
  <pageSetup scale="72" orientation="portrait" r:id="rId1"/>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pageSetUpPr fitToPage="1"/>
  </sheetPr>
  <dimension ref="A1:N66"/>
  <sheetViews>
    <sheetView tabSelected="1" view="pageBreakPreview" zoomScale="90" zoomScaleNormal="80" zoomScaleSheetLayoutView="90" workbookViewId="0">
      <selection sqref="A1:M1"/>
    </sheetView>
  </sheetViews>
  <sheetFormatPr defaultColWidth="8.5546875" defaultRowHeight="13.2"/>
  <cols>
    <col min="1" max="1" width="20" customWidth="1"/>
    <col min="2" max="6" width="10.5546875" customWidth="1"/>
    <col min="7" max="7" width="11.5546875" customWidth="1"/>
    <col min="8" max="10" width="10.5546875" customWidth="1"/>
  </cols>
  <sheetData>
    <row r="1" spans="1:14" ht="15.6">
      <c r="A1" s="1412" t="s">
        <v>1055</v>
      </c>
      <c r="B1" s="1412"/>
      <c r="C1" s="1412"/>
      <c r="D1" s="1412"/>
      <c r="E1" s="1412"/>
      <c r="F1" s="1412"/>
      <c r="G1" s="1412"/>
      <c r="H1" s="1412"/>
      <c r="I1" s="1412"/>
      <c r="J1" s="1412"/>
    </row>
    <row r="2" spans="1:14" ht="15.6">
      <c r="A2" s="1599" t="s">
        <v>1</v>
      </c>
      <c r="B2" s="1415"/>
      <c r="C2" s="1415"/>
      <c r="D2" s="1415"/>
      <c r="E2" s="1415"/>
      <c r="F2" s="1415"/>
      <c r="G2" s="1415"/>
      <c r="H2" s="1415"/>
      <c r="I2" s="1415"/>
      <c r="J2" s="1415"/>
    </row>
    <row r="3" spans="1:14" ht="16.2" thickBot="1">
      <c r="A3" s="1414" t="s">
        <v>2</v>
      </c>
      <c r="B3" s="1415"/>
      <c r="C3" s="1415"/>
      <c r="D3" s="1415"/>
      <c r="E3" s="1415"/>
      <c r="F3" s="1415"/>
      <c r="G3" s="1415"/>
      <c r="H3" s="1415"/>
      <c r="I3" s="1415"/>
      <c r="J3" s="1415"/>
      <c r="N3" s="2"/>
    </row>
    <row r="4" spans="1:14" ht="36" customHeight="1" thickBot="1">
      <c r="A4" s="1648" t="s">
        <v>522</v>
      </c>
      <c r="B4" s="1600" t="s">
        <v>1056</v>
      </c>
      <c r="C4" s="1593"/>
      <c r="D4" s="1590"/>
      <c r="E4" s="1600" t="s">
        <v>1057</v>
      </c>
      <c r="F4" s="1593"/>
      <c r="G4" s="1590"/>
      <c r="H4" s="1650" t="s">
        <v>1058</v>
      </c>
      <c r="I4" s="1593"/>
      <c r="J4" s="1590"/>
    </row>
    <row r="5" spans="1:14" ht="13.8" thickBot="1">
      <c r="A5" s="1649"/>
      <c r="B5" s="158" t="s">
        <v>524</v>
      </c>
      <c r="C5" s="160" t="s">
        <v>1059</v>
      </c>
      <c r="D5" s="161" t="s">
        <v>10</v>
      </c>
      <c r="E5" s="158" t="s">
        <v>524</v>
      </c>
      <c r="F5" s="725" t="s">
        <v>523</v>
      </c>
      <c r="G5" s="161" t="s">
        <v>10</v>
      </c>
      <c r="H5" s="726" t="s">
        <v>524</v>
      </c>
      <c r="I5" s="160" t="s">
        <v>523</v>
      </c>
      <c r="J5" s="161" t="s">
        <v>10</v>
      </c>
    </row>
    <row r="6" spans="1:14">
      <c r="A6" s="89" t="s">
        <v>1060</v>
      </c>
      <c r="B6" s="357">
        <v>123692.628484712</v>
      </c>
      <c r="C6" s="163">
        <v>5.564172288</v>
      </c>
      <c r="D6" s="163">
        <f>SUM(B6:C6)</f>
        <v>123698.19265699999</v>
      </c>
      <c r="E6" s="163">
        <v>116442</v>
      </c>
      <c r="F6" s="163">
        <v>0</v>
      </c>
      <c r="G6" s="163">
        <f t="shared" ref="G6:G53" si="0">E6+F6</f>
        <v>116442</v>
      </c>
      <c r="H6" s="724">
        <f>E6/B6</f>
        <v>0.94138188691165092</v>
      </c>
      <c r="I6" s="724">
        <f>F6/C6</f>
        <v>0</v>
      </c>
      <c r="J6" s="387">
        <f>G6/D6</f>
        <v>0.94133954182240531</v>
      </c>
    </row>
    <row r="7" spans="1:14">
      <c r="A7" s="83" t="s">
        <v>1061</v>
      </c>
      <c r="B7" s="367">
        <v>0</v>
      </c>
      <c r="C7" s="167">
        <v>150.44229200000001</v>
      </c>
      <c r="D7" s="167">
        <f t="shared" ref="D7:D53" si="1">SUM(B7:C7)</f>
        <v>150.44229200000001</v>
      </c>
      <c r="E7" s="167">
        <v>0</v>
      </c>
      <c r="F7" s="167">
        <v>9</v>
      </c>
      <c r="G7" s="163">
        <f t="shared" si="0"/>
        <v>9</v>
      </c>
      <c r="H7" s="723" t="s">
        <v>1024</v>
      </c>
      <c r="I7" s="723">
        <f t="shared" ref="I7:I21" si="2">F7/C7</f>
        <v>5.982360332558613E-2</v>
      </c>
      <c r="J7" s="291">
        <f t="shared" ref="J7:J21" si="3">G7/D7</f>
        <v>5.982360332558613E-2</v>
      </c>
    </row>
    <row r="8" spans="1:14">
      <c r="A8" s="83" t="s">
        <v>1062</v>
      </c>
      <c r="B8" s="367">
        <v>0.63756536340588355</v>
      </c>
      <c r="C8" s="167">
        <v>4660.7513696365941</v>
      </c>
      <c r="D8" s="167">
        <f t="shared" si="1"/>
        <v>4661.3889349999999</v>
      </c>
      <c r="E8" s="167">
        <v>0</v>
      </c>
      <c r="F8" s="167">
        <v>4173</v>
      </c>
      <c r="G8" s="163">
        <f t="shared" si="0"/>
        <v>4173</v>
      </c>
      <c r="H8" s="723">
        <f t="shared" ref="H8:H15" si="4">E8/B8</f>
        <v>0</v>
      </c>
      <c r="I8" s="723">
        <f t="shared" si="2"/>
        <v>0.89534919781086186</v>
      </c>
      <c r="J8" s="291">
        <f t="shared" si="3"/>
        <v>0.89522673567679889</v>
      </c>
    </row>
    <row r="9" spans="1:14">
      <c r="A9" s="83" t="s">
        <v>1063</v>
      </c>
      <c r="B9" s="367">
        <v>22097.345921921737</v>
      </c>
      <c r="C9" s="167">
        <v>11216.713492078261</v>
      </c>
      <c r="D9" s="167">
        <f t="shared" si="1"/>
        <v>33314.059413999996</v>
      </c>
      <c r="E9" s="167">
        <v>19563</v>
      </c>
      <c r="F9" s="167">
        <v>11257</v>
      </c>
      <c r="G9" s="163">
        <f t="shared" si="0"/>
        <v>30820</v>
      </c>
      <c r="H9" s="723">
        <f t="shared" si="4"/>
        <v>0.88530994034864918</v>
      </c>
      <c r="I9" s="723">
        <f t="shared" si="2"/>
        <v>1.0035916499026378</v>
      </c>
      <c r="J9" s="291">
        <f t="shared" si="3"/>
        <v>0.92513492927998187</v>
      </c>
    </row>
    <row r="10" spans="1:14">
      <c r="A10" s="83" t="s">
        <v>1064</v>
      </c>
      <c r="B10" s="367">
        <v>27.324088258403492</v>
      </c>
      <c r="C10" s="167">
        <v>8338.0988407415971</v>
      </c>
      <c r="D10" s="167">
        <f t="shared" si="1"/>
        <v>8365.4229290000003</v>
      </c>
      <c r="E10" s="167">
        <v>13</v>
      </c>
      <c r="F10" s="167">
        <v>5013</v>
      </c>
      <c r="G10" s="163">
        <f t="shared" si="0"/>
        <v>5026</v>
      </c>
      <c r="H10" s="723">
        <f t="shared" si="4"/>
        <v>0.47577067813056362</v>
      </c>
      <c r="I10" s="723">
        <f t="shared" si="2"/>
        <v>0.60121618797626775</v>
      </c>
      <c r="J10" s="291">
        <f t="shared" si="3"/>
        <v>0.60080644369773739</v>
      </c>
    </row>
    <row r="11" spans="1:14">
      <c r="A11" s="83" t="s">
        <v>1065</v>
      </c>
      <c r="B11" s="367">
        <v>11.768446771510071</v>
      </c>
      <c r="C11" s="167">
        <v>3101.6697332284898</v>
      </c>
      <c r="D11" s="167">
        <f t="shared" si="1"/>
        <v>3113.4381800000001</v>
      </c>
      <c r="E11" s="167">
        <v>4</v>
      </c>
      <c r="F11" s="167">
        <v>3305</v>
      </c>
      <c r="G11" s="163">
        <f t="shared" si="0"/>
        <v>3309</v>
      </c>
      <c r="H11" s="723">
        <f t="shared" si="4"/>
        <v>0.33989192266931068</v>
      </c>
      <c r="I11" s="723">
        <f t="shared" si="2"/>
        <v>1.0655550991110412</v>
      </c>
      <c r="J11" s="291">
        <f t="shared" si="3"/>
        <v>1.0628121737750387</v>
      </c>
    </row>
    <row r="12" spans="1:14">
      <c r="A12" s="83" t="s">
        <v>1066</v>
      </c>
      <c r="B12" s="367">
        <v>81704.453544749529</v>
      </c>
      <c r="C12" s="167">
        <v>8.6590250481000011E-2</v>
      </c>
      <c r="D12" s="167">
        <f t="shared" si="1"/>
        <v>81704.540135000003</v>
      </c>
      <c r="E12" s="167">
        <v>86798</v>
      </c>
      <c r="F12" s="167">
        <v>0</v>
      </c>
      <c r="G12" s="163">
        <f t="shared" si="0"/>
        <v>86798</v>
      </c>
      <c r="H12" s="723">
        <f t="shared" si="4"/>
        <v>1.0623411115828678</v>
      </c>
      <c r="I12" s="723">
        <f t="shared" si="2"/>
        <v>0</v>
      </c>
      <c r="J12" s="291">
        <f t="shared" si="3"/>
        <v>1.0623399857166334</v>
      </c>
    </row>
    <row r="13" spans="1:14">
      <c r="A13" s="83" t="s">
        <v>1067</v>
      </c>
      <c r="B13" s="367">
        <v>7220.6222028912498</v>
      </c>
      <c r="C13" s="167">
        <v>6293.9659321087493</v>
      </c>
      <c r="D13" s="167">
        <f t="shared" si="1"/>
        <v>13514.588134999998</v>
      </c>
      <c r="E13" s="167">
        <v>5429</v>
      </c>
      <c r="F13" s="167">
        <v>5420</v>
      </c>
      <c r="G13" s="163">
        <f t="shared" si="0"/>
        <v>10849</v>
      </c>
      <c r="H13" s="723">
        <f t="shared" si="4"/>
        <v>0.75187426338773733</v>
      </c>
      <c r="I13" s="723">
        <f t="shared" si="2"/>
        <v>0.8611422525104242</v>
      </c>
      <c r="J13" s="291">
        <f t="shared" si="3"/>
        <v>0.80276216275532108</v>
      </c>
    </row>
    <row r="14" spans="1:14">
      <c r="A14" s="83" t="s">
        <v>1068</v>
      </c>
      <c r="B14" s="367">
        <v>125278.51530014881</v>
      </c>
      <c r="C14" s="167">
        <v>169.32843385118801</v>
      </c>
      <c r="D14" s="167">
        <f t="shared" si="1"/>
        <v>125447.84373399999</v>
      </c>
      <c r="E14" s="167">
        <v>151515</v>
      </c>
      <c r="F14" s="167">
        <v>85</v>
      </c>
      <c r="G14" s="163">
        <f t="shared" si="0"/>
        <v>151600</v>
      </c>
      <c r="H14" s="723">
        <f t="shared" si="4"/>
        <v>1.2094252525023341</v>
      </c>
      <c r="I14" s="723">
        <f t="shared" si="2"/>
        <v>0.50198302828868713</v>
      </c>
      <c r="J14" s="291">
        <f t="shared" si="3"/>
        <v>1.2084703529974825</v>
      </c>
    </row>
    <row r="15" spans="1:14">
      <c r="A15" s="83" t="s">
        <v>1069</v>
      </c>
      <c r="B15" s="367">
        <v>0.67625612584583905</v>
      </c>
      <c r="C15" s="167">
        <v>4335.3156728741542</v>
      </c>
      <c r="D15" s="167">
        <f t="shared" si="1"/>
        <v>4335.9919289999998</v>
      </c>
      <c r="E15" s="167">
        <v>0</v>
      </c>
      <c r="F15" s="167">
        <v>4550</v>
      </c>
      <c r="G15" s="163">
        <f t="shared" si="0"/>
        <v>4550</v>
      </c>
      <c r="H15" s="723">
        <f t="shared" si="4"/>
        <v>0</v>
      </c>
      <c r="I15" s="723">
        <f t="shared" si="2"/>
        <v>1.0495198835160067</v>
      </c>
      <c r="J15" s="291">
        <f t="shared" si="3"/>
        <v>1.0493561968067031</v>
      </c>
    </row>
    <row r="16" spans="1:14">
      <c r="A16" s="83" t="s">
        <v>1070</v>
      </c>
      <c r="B16" s="367">
        <v>0</v>
      </c>
      <c r="C16" s="167">
        <v>22898.093918000002</v>
      </c>
      <c r="D16" s="167">
        <f t="shared" si="1"/>
        <v>22898.093918000002</v>
      </c>
      <c r="E16" s="167">
        <v>0</v>
      </c>
      <c r="F16" s="167">
        <v>17706</v>
      </c>
      <c r="G16" s="163">
        <f t="shared" si="0"/>
        <v>17706</v>
      </c>
      <c r="H16" s="723" t="s">
        <v>1024</v>
      </c>
      <c r="I16" s="723">
        <f t="shared" si="2"/>
        <v>0.77325213458406949</v>
      </c>
      <c r="J16" s="291">
        <f t="shared" si="3"/>
        <v>0.77325213458406949</v>
      </c>
    </row>
    <row r="17" spans="1:10">
      <c r="A17" s="83" t="s">
        <v>1071</v>
      </c>
      <c r="B17" s="367">
        <v>39343.060185330192</v>
      </c>
      <c r="C17" s="167">
        <v>55593.378313669818</v>
      </c>
      <c r="D17" s="167">
        <f t="shared" si="1"/>
        <v>94936.438499000011</v>
      </c>
      <c r="E17" s="167">
        <v>48711</v>
      </c>
      <c r="F17" s="167">
        <v>67053</v>
      </c>
      <c r="G17" s="163">
        <f t="shared" si="0"/>
        <v>115764</v>
      </c>
      <c r="H17" s="723">
        <f>E17/B17</f>
        <v>1.2381090787178477</v>
      </c>
      <c r="I17" s="723">
        <f t="shared" si="2"/>
        <v>1.2061328531191706</v>
      </c>
      <c r="J17" s="291">
        <f t="shared" si="3"/>
        <v>1.2193842725753754</v>
      </c>
    </row>
    <row r="18" spans="1:10">
      <c r="A18" s="83" t="s">
        <v>1072</v>
      </c>
      <c r="B18" s="367">
        <v>202.97540008039505</v>
      </c>
      <c r="C18" s="167">
        <v>7941.2414229196047</v>
      </c>
      <c r="D18" s="167">
        <f t="shared" si="1"/>
        <v>8144.2168229999997</v>
      </c>
      <c r="E18" s="167">
        <v>123</v>
      </c>
      <c r="F18" s="167">
        <v>9506</v>
      </c>
      <c r="G18" s="163">
        <f t="shared" si="0"/>
        <v>9629</v>
      </c>
      <c r="H18" s="723">
        <f>E18/B18</f>
        <v>0.60598476441618943</v>
      </c>
      <c r="I18" s="723">
        <f t="shared" si="2"/>
        <v>1.1970420610264119</v>
      </c>
      <c r="J18" s="291">
        <f t="shared" si="3"/>
        <v>1.1823113516338168</v>
      </c>
    </row>
    <row r="19" spans="1:10">
      <c r="A19" s="83" t="s">
        <v>1073</v>
      </c>
      <c r="B19" s="367">
        <v>0</v>
      </c>
      <c r="C19" s="167">
        <v>13452.679415000001</v>
      </c>
      <c r="D19" s="167">
        <f t="shared" si="1"/>
        <v>13452.679415000001</v>
      </c>
      <c r="E19" s="167">
        <v>0</v>
      </c>
      <c r="F19" s="167">
        <v>12375</v>
      </c>
      <c r="G19" s="163">
        <f t="shared" si="0"/>
        <v>12375</v>
      </c>
      <c r="H19" s="723" t="s">
        <v>1024</v>
      </c>
      <c r="I19" s="723">
        <f t="shared" si="2"/>
        <v>0.91989109516737855</v>
      </c>
      <c r="J19" s="291">
        <f t="shared" si="3"/>
        <v>0.91989109516737855</v>
      </c>
    </row>
    <row r="20" spans="1:10">
      <c r="A20" s="83" t="s">
        <v>1074</v>
      </c>
      <c r="B20" s="367">
        <v>0</v>
      </c>
      <c r="C20" s="167">
        <v>281.15200000000004</v>
      </c>
      <c r="D20" s="167">
        <f t="shared" si="1"/>
        <v>281.15200000000004</v>
      </c>
      <c r="E20" s="167">
        <v>0</v>
      </c>
      <c r="F20" s="167">
        <v>161</v>
      </c>
      <c r="G20" s="163">
        <f t="shared" si="0"/>
        <v>161</v>
      </c>
      <c r="H20" s="723" t="s">
        <v>1024</v>
      </c>
      <c r="I20" s="723">
        <f t="shared" si="2"/>
        <v>0.57264397905759157</v>
      </c>
      <c r="J20" s="291">
        <f t="shared" si="3"/>
        <v>0.57264397905759157</v>
      </c>
    </row>
    <row r="21" spans="1:10">
      <c r="A21" s="83" t="s">
        <v>1075</v>
      </c>
      <c r="B21" s="367">
        <v>14082.923863944625</v>
      </c>
      <c r="C21" s="167">
        <v>5126.402278055376</v>
      </c>
      <c r="D21" s="167">
        <f t="shared" si="1"/>
        <v>19209.326142000002</v>
      </c>
      <c r="E21" s="167">
        <v>17681</v>
      </c>
      <c r="F21" s="167">
        <v>5510</v>
      </c>
      <c r="G21" s="163">
        <f t="shared" si="0"/>
        <v>23191</v>
      </c>
      <c r="H21" s="723">
        <f t="shared" ref="H21:H42" si="5">E21/B21</f>
        <v>1.2554921244207844</v>
      </c>
      <c r="I21" s="723">
        <f t="shared" si="2"/>
        <v>1.0748278619465144</v>
      </c>
      <c r="J21" s="291">
        <f t="shared" si="3"/>
        <v>1.2072781641878794</v>
      </c>
    </row>
    <row r="22" spans="1:10">
      <c r="A22" s="83" t="s">
        <v>1076</v>
      </c>
      <c r="B22" s="367">
        <v>17975.604606999997</v>
      </c>
      <c r="C22" s="167">
        <v>0</v>
      </c>
      <c r="D22" s="167">
        <f t="shared" si="1"/>
        <v>17975.604606999997</v>
      </c>
      <c r="E22" s="167">
        <v>12269</v>
      </c>
      <c r="F22" s="167">
        <v>0</v>
      </c>
      <c r="G22" s="163">
        <f t="shared" si="0"/>
        <v>12269</v>
      </c>
      <c r="H22" s="723">
        <f t="shared" si="5"/>
        <v>0.68253615209261165</v>
      </c>
      <c r="I22" s="723" t="s">
        <v>1024</v>
      </c>
      <c r="J22" s="291">
        <f t="shared" ref="J22:J54" si="6">G22/D22</f>
        <v>0.68253615209261165</v>
      </c>
    </row>
    <row r="23" spans="1:10">
      <c r="A23" s="83" t="s">
        <v>1077</v>
      </c>
      <c r="B23" s="367">
        <v>19.949647543056017</v>
      </c>
      <c r="C23" s="167">
        <v>3400.771810456944</v>
      </c>
      <c r="D23" s="167">
        <f t="shared" si="1"/>
        <v>3420.721458</v>
      </c>
      <c r="E23" s="167">
        <v>17</v>
      </c>
      <c r="F23" s="167">
        <v>2237</v>
      </c>
      <c r="G23" s="163">
        <f t="shared" si="0"/>
        <v>2254</v>
      </c>
      <c r="H23" s="723">
        <f t="shared" si="5"/>
        <v>0.85214538067953405</v>
      </c>
      <c r="I23" s="723">
        <f t="shared" ref="I23:I30" si="7">F23/C23</f>
        <v>0.65779185569625909</v>
      </c>
      <c r="J23" s="291">
        <f t="shared" si="6"/>
        <v>0.65892532545396154</v>
      </c>
    </row>
    <row r="24" spans="1:10">
      <c r="A24" s="83" t="s">
        <v>1078</v>
      </c>
      <c r="B24" s="367">
        <v>12.595814220600005</v>
      </c>
      <c r="C24" s="167">
        <v>13523.585218779401</v>
      </c>
      <c r="D24" s="167">
        <f t="shared" si="1"/>
        <v>13536.181033000001</v>
      </c>
      <c r="E24" s="167">
        <v>2</v>
      </c>
      <c r="F24" s="167">
        <v>10064</v>
      </c>
      <c r="G24" s="163">
        <f t="shared" si="0"/>
        <v>10066</v>
      </c>
      <c r="H24" s="723">
        <f t="shared" si="5"/>
        <v>0.15878290716046536</v>
      </c>
      <c r="I24" s="723">
        <f t="shared" si="7"/>
        <v>0.74418135702836552</v>
      </c>
      <c r="J24" s="291">
        <f t="shared" si="6"/>
        <v>0.7436366265684532</v>
      </c>
    </row>
    <row r="25" spans="1:10">
      <c r="A25" s="83" t="s">
        <v>1079</v>
      </c>
      <c r="B25" s="367">
        <v>17430.53031592054</v>
      </c>
      <c r="C25" s="167">
        <v>19318.140693079466</v>
      </c>
      <c r="D25" s="167">
        <f t="shared" si="1"/>
        <v>36748.671009000005</v>
      </c>
      <c r="E25" s="167">
        <v>19551</v>
      </c>
      <c r="F25" s="167">
        <v>21496</v>
      </c>
      <c r="G25" s="163">
        <f t="shared" si="0"/>
        <v>41047</v>
      </c>
      <c r="H25" s="723">
        <f t="shared" si="5"/>
        <v>1.1216526201811936</v>
      </c>
      <c r="I25" s="723">
        <f t="shared" si="7"/>
        <v>1.1127364864725688</v>
      </c>
      <c r="J25" s="291">
        <f t="shared" si="6"/>
        <v>1.1169655629164741</v>
      </c>
    </row>
    <row r="26" spans="1:10">
      <c r="A26" s="83" t="s">
        <v>1080</v>
      </c>
      <c r="B26" s="367">
        <v>34230.922154439868</v>
      </c>
      <c r="C26" s="167">
        <v>4695.1537055601229</v>
      </c>
      <c r="D26" s="167">
        <f t="shared" si="1"/>
        <v>38926.07585999999</v>
      </c>
      <c r="E26" s="167">
        <v>33779</v>
      </c>
      <c r="F26" s="167">
        <v>5620</v>
      </c>
      <c r="G26" s="163">
        <f t="shared" si="0"/>
        <v>39399</v>
      </c>
      <c r="H26" s="723">
        <f t="shared" si="5"/>
        <v>0.98679783873770832</v>
      </c>
      <c r="I26" s="723">
        <f t="shared" si="7"/>
        <v>1.1969789175047987</v>
      </c>
      <c r="J26" s="291">
        <f t="shared" si="6"/>
        <v>1.0121492888648964</v>
      </c>
    </row>
    <row r="27" spans="1:10">
      <c r="A27" s="83" t="s">
        <v>1081</v>
      </c>
      <c r="B27" s="367">
        <v>12212.713073317387</v>
      </c>
      <c r="C27" s="167">
        <v>1.0638006826119999</v>
      </c>
      <c r="D27" s="167">
        <f t="shared" si="1"/>
        <v>12213.776873999999</v>
      </c>
      <c r="E27" s="167">
        <v>9942</v>
      </c>
      <c r="F27" s="167">
        <v>0</v>
      </c>
      <c r="G27" s="163">
        <f t="shared" si="0"/>
        <v>9942</v>
      </c>
      <c r="H27" s="723">
        <f t="shared" si="5"/>
        <v>0.81406972720267268</v>
      </c>
      <c r="I27" s="723">
        <f t="shared" si="7"/>
        <v>0</v>
      </c>
      <c r="J27" s="291">
        <f t="shared" si="6"/>
        <v>0.81399882301468685</v>
      </c>
    </row>
    <row r="28" spans="1:10">
      <c r="A28" s="83" t="s">
        <v>1082</v>
      </c>
      <c r="B28" s="367">
        <v>16.64887289464059</v>
      </c>
      <c r="C28" s="167">
        <v>11288.143788105359</v>
      </c>
      <c r="D28" s="167">
        <f t="shared" si="1"/>
        <v>11304.792660999999</v>
      </c>
      <c r="E28" s="167">
        <v>0</v>
      </c>
      <c r="F28" s="167">
        <v>8930</v>
      </c>
      <c r="G28" s="163">
        <f t="shared" si="0"/>
        <v>8930</v>
      </c>
      <c r="H28" s="723">
        <f t="shared" si="5"/>
        <v>0</v>
      </c>
      <c r="I28" s="723">
        <f t="shared" si="7"/>
        <v>0.79109552178187148</v>
      </c>
      <c r="J28" s="291">
        <f t="shared" si="6"/>
        <v>0.78993045408141704</v>
      </c>
    </row>
    <row r="29" spans="1:10">
      <c r="A29" s="83" t="s">
        <v>1083</v>
      </c>
      <c r="B29" s="367">
        <v>19971.500219796497</v>
      </c>
      <c r="C29" s="167">
        <v>9762.7947202035029</v>
      </c>
      <c r="D29" s="167">
        <f t="shared" si="1"/>
        <v>29734.29494</v>
      </c>
      <c r="E29" s="167">
        <v>13551</v>
      </c>
      <c r="F29" s="167">
        <v>6837</v>
      </c>
      <c r="G29" s="163">
        <f t="shared" si="0"/>
        <v>20388</v>
      </c>
      <c r="H29" s="723">
        <f t="shared" si="5"/>
        <v>0.67851687909593006</v>
      </c>
      <c r="I29" s="723">
        <f t="shared" si="7"/>
        <v>0.70031176481169366</v>
      </c>
      <c r="J29" s="291">
        <f t="shared" si="6"/>
        <v>0.68567289189605385</v>
      </c>
    </row>
    <row r="30" spans="1:10">
      <c r="A30" s="83" t="s">
        <v>1084</v>
      </c>
      <c r="B30" s="367">
        <v>65.157312714317868</v>
      </c>
      <c r="C30" s="167">
        <v>2838.5956492856822</v>
      </c>
      <c r="D30" s="167">
        <f t="shared" si="1"/>
        <v>2903.752962</v>
      </c>
      <c r="E30" s="167">
        <v>11</v>
      </c>
      <c r="F30" s="167">
        <v>1351</v>
      </c>
      <c r="G30" s="163">
        <f t="shared" si="0"/>
        <v>1362</v>
      </c>
      <c r="H30" s="723">
        <f t="shared" si="5"/>
        <v>0.16882218651695294</v>
      </c>
      <c r="I30" s="723">
        <f t="shared" si="7"/>
        <v>0.47593957256292285</v>
      </c>
      <c r="J30" s="291">
        <f t="shared" si="6"/>
        <v>0.46904816553743733</v>
      </c>
    </row>
    <row r="31" spans="1:10">
      <c r="A31" s="83" t="s">
        <v>1085</v>
      </c>
      <c r="B31" s="367">
        <v>119735.58083299999</v>
      </c>
      <c r="C31" s="167">
        <v>0</v>
      </c>
      <c r="D31" s="167">
        <f t="shared" si="1"/>
        <v>119735.58083299999</v>
      </c>
      <c r="E31" s="167">
        <v>83802</v>
      </c>
      <c r="F31" s="167">
        <v>0</v>
      </c>
      <c r="G31" s="163">
        <f t="shared" si="0"/>
        <v>83802</v>
      </c>
      <c r="H31" s="723">
        <f t="shared" si="5"/>
        <v>0.69989220762107474</v>
      </c>
      <c r="I31" s="723" t="s">
        <v>1024</v>
      </c>
      <c r="J31" s="291">
        <f t="shared" si="6"/>
        <v>0.69989220762107474</v>
      </c>
    </row>
    <row r="32" spans="1:10">
      <c r="A32" s="83" t="s">
        <v>1086</v>
      </c>
      <c r="B32" s="367">
        <v>91.500867785269904</v>
      </c>
      <c r="C32" s="167">
        <v>4343.5026492147308</v>
      </c>
      <c r="D32" s="167">
        <f t="shared" si="1"/>
        <v>4435.003517000001</v>
      </c>
      <c r="E32" s="167">
        <v>83</v>
      </c>
      <c r="F32" s="167">
        <v>5171</v>
      </c>
      <c r="G32" s="163">
        <f t="shared" si="0"/>
        <v>5254</v>
      </c>
      <c r="H32" s="723">
        <f t="shared" si="5"/>
        <v>0.90709522225276207</v>
      </c>
      <c r="I32" s="723">
        <f>F32/C32</f>
        <v>1.1905138358635223</v>
      </c>
      <c r="J32" s="291">
        <f t="shared" si="6"/>
        <v>1.1846664788112724</v>
      </c>
    </row>
    <row r="33" spans="1:10">
      <c r="A33" s="83" t="s">
        <v>1087</v>
      </c>
      <c r="B33" s="367">
        <v>59.099130668479972</v>
      </c>
      <c r="C33" s="167">
        <v>299.06656533152</v>
      </c>
      <c r="D33" s="167">
        <f t="shared" si="1"/>
        <v>358.16569599999997</v>
      </c>
      <c r="E33" s="167">
        <v>14</v>
      </c>
      <c r="F33" s="167">
        <v>250</v>
      </c>
      <c r="G33" s="163">
        <f t="shared" si="0"/>
        <v>264</v>
      </c>
      <c r="H33" s="723">
        <f t="shared" si="5"/>
        <v>0.23689011736118112</v>
      </c>
      <c r="I33" s="723">
        <f>F33/C33</f>
        <v>0.83593430018788983</v>
      </c>
      <c r="J33" s="291">
        <f t="shared" si="6"/>
        <v>0.73708901480056876</v>
      </c>
    </row>
    <row r="34" spans="1:10">
      <c r="A34" s="83" t="s">
        <v>1088</v>
      </c>
      <c r="B34" s="367">
        <v>72747.603276000009</v>
      </c>
      <c r="C34" s="167">
        <v>0</v>
      </c>
      <c r="D34" s="167">
        <f t="shared" si="1"/>
        <v>72747.603276000009</v>
      </c>
      <c r="E34" s="167">
        <v>49598</v>
      </c>
      <c r="F34" s="167">
        <v>0</v>
      </c>
      <c r="G34" s="163">
        <f t="shared" si="0"/>
        <v>49598</v>
      </c>
      <c r="H34" s="723">
        <f t="shared" si="5"/>
        <v>0.68178191124494081</v>
      </c>
      <c r="I34" s="723" t="s">
        <v>1024</v>
      </c>
      <c r="J34" s="291">
        <f t="shared" si="6"/>
        <v>0.68178191124494081</v>
      </c>
    </row>
    <row r="35" spans="1:10">
      <c r="A35" s="83" t="s">
        <v>1089</v>
      </c>
      <c r="B35" s="367">
        <v>64992.795471922946</v>
      </c>
      <c r="C35" s="167">
        <v>7934.3483630770461</v>
      </c>
      <c r="D35" s="167">
        <f t="shared" si="1"/>
        <v>72927.143834999995</v>
      </c>
      <c r="E35" s="167">
        <v>77561</v>
      </c>
      <c r="F35" s="167">
        <v>8838</v>
      </c>
      <c r="G35" s="163">
        <f t="shared" si="0"/>
        <v>86399</v>
      </c>
      <c r="H35" s="723">
        <f t="shared" si="5"/>
        <v>1.1933784265904757</v>
      </c>
      <c r="I35" s="723">
        <f>F35/C35</f>
        <v>1.1138910967317934</v>
      </c>
      <c r="J35" s="291">
        <f t="shared" si="6"/>
        <v>1.1847303412221999</v>
      </c>
    </row>
    <row r="36" spans="1:10">
      <c r="A36" s="83" t="s">
        <v>555</v>
      </c>
      <c r="B36" s="367">
        <v>12631.088203084128</v>
      </c>
      <c r="C36" s="167">
        <v>18184.554294915873</v>
      </c>
      <c r="D36" s="167">
        <f t="shared" si="1"/>
        <v>30815.642498000001</v>
      </c>
      <c r="E36" s="167">
        <v>5154</v>
      </c>
      <c r="F36" s="167">
        <v>12172</v>
      </c>
      <c r="G36" s="163">
        <f t="shared" si="0"/>
        <v>17326</v>
      </c>
      <c r="H36" s="723">
        <f t="shared" si="5"/>
        <v>0.40804085262753131</v>
      </c>
      <c r="I36" s="723">
        <f>F36/C36</f>
        <v>0.66935927065328771</v>
      </c>
      <c r="J36" s="291">
        <f t="shared" si="6"/>
        <v>0.56224691732857734</v>
      </c>
    </row>
    <row r="37" spans="1:10">
      <c r="A37" s="83" t="s">
        <v>1090</v>
      </c>
      <c r="B37" s="367">
        <v>41970.547788000003</v>
      </c>
      <c r="C37" s="167">
        <v>0</v>
      </c>
      <c r="D37" s="167">
        <f t="shared" si="1"/>
        <v>41970.547788000003</v>
      </c>
      <c r="E37" s="167">
        <v>33979</v>
      </c>
      <c r="F37" s="167">
        <v>0</v>
      </c>
      <c r="G37" s="163">
        <f t="shared" si="0"/>
        <v>33979</v>
      </c>
      <c r="H37" s="723">
        <f t="shared" si="5"/>
        <v>0.80959153003276019</v>
      </c>
      <c r="I37" s="723" t="s">
        <v>1024</v>
      </c>
      <c r="J37" s="291">
        <f t="shared" si="6"/>
        <v>0.80959153003276019</v>
      </c>
    </row>
    <row r="38" spans="1:10">
      <c r="A38" s="83" t="s">
        <v>1091</v>
      </c>
      <c r="B38" s="367">
        <v>16466.869809432483</v>
      </c>
      <c r="C38" s="167">
        <v>1240.9841105675202</v>
      </c>
      <c r="D38" s="167">
        <f t="shared" si="1"/>
        <v>17707.853920000001</v>
      </c>
      <c r="E38" s="167">
        <v>16590</v>
      </c>
      <c r="F38" s="167">
        <v>717</v>
      </c>
      <c r="G38" s="163">
        <f t="shared" si="0"/>
        <v>17307</v>
      </c>
      <c r="H38" s="723">
        <f t="shared" si="5"/>
        <v>1.0074774496909538</v>
      </c>
      <c r="I38" s="723">
        <f t="shared" ref="I38:I43" si="8">F38/C38</f>
        <v>0.57776726864947958</v>
      </c>
      <c r="J38" s="291">
        <f t="shared" si="6"/>
        <v>0.97736293049338629</v>
      </c>
    </row>
    <row r="39" spans="1:10">
      <c r="A39" s="83" t="s">
        <v>1092</v>
      </c>
      <c r="B39" s="367">
        <v>97943.792802755357</v>
      </c>
      <c r="C39" s="167">
        <v>3389.8081252446382</v>
      </c>
      <c r="D39" s="167">
        <f t="shared" si="1"/>
        <v>101333.600928</v>
      </c>
      <c r="E39" s="167">
        <v>93536</v>
      </c>
      <c r="F39" s="167">
        <v>3106</v>
      </c>
      <c r="G39" s="163">
        <f t="shared" si="0"/>
        <v>96642</v>
      </c>
      <c r="H39" s="723">
        <f t="shared" si="5"/>
        <v>0.95499671110723661</v>
      </c>
      <c r="I39" s="723">
        <f t="shared" si="8"/>
        <v>0.91627605021916803</v>
      </c>
      <c r="J39" s="291">
        <f t="shared" si="6"/>
        <v>0.9537014288939214</v>
      </c>
    </row>
    <row r="40" spans="1:10">
      <c r="A40" s="83" t="s">
        <v>1093</v>
      </c>
      <c r="B40" s="367">
        <v>22019.84734413385</v>
      </c>
      <c r="C40" s="167">
        <v>8.7837678661500007</v>
      </c>
      <c r="D40" s="167">
        <f t="shared" si="1"/>
        <v>22028.631111999999</v>
      </c>
      <c r="E40" s="167">
        <v>17157</v>
      </c>
      <c r="F40" s="167">
        <v>1</v>
      </c>
      <c r="G40" s="163">
        <f t="shared" si="0"/>
        <v>17158</v>
      </c>
      <c r="H40" s="723">
        <f t="shared" si="5"/>
        <v>0.77916071496157191</v>
      </c>
      <c r="I40" s="723">
        <f t="shared" si="8"/>
        <v>0.11384636015413149</v>
      </c>
      <c r="J40" s="291">
        <f t="shared" si="6"/>
        <v>0.77889542535637879</v>
      </c>
    </row>
    <row r="41" spans="1:10">
      <c r="A41" s="83" t="s">
        <v>1094</v>
      </c>
      <c r="B41" s="367">
        <v>10994.199930709263</v>
      </c>
      <c r="C41" s="167">
        <v>10503.104048290737</v>
      </c>
      <c r="D41" s="167">
        <f t="shared" si="1"/>
        <v>21497.303979</v>
      </c>
      <c r="E41" s="167">
        <v>8887</v>
      </c>
      <c r="F41" s="167">
        <v>8229</v>
      </c>
      <c r="G41" s="163">
        <f t="shared" si="0"/>
        <v>17116</v>
      </c>
      <c r="H41" s="723">
        <f t="shared" si="5"/>
        <v>0.80833530916393637</v>
      </c>
      <c r="I41" s="723">
        <f t="shared" si="8"/>
        <v>0.78348266971031078</v>
      </c>
      <c r="J41" s="291">
        <f t="shared" si="6"/>
        <v>0.79619286291527769</v>
      </c>
    </row>
    <row r="42" spans="1:10">
      <c r="A42" s="83" t="s">
        <v>1095</v>
      </c>
      <c r="B42" s="367">
        <v>2.024358450867993</v>
      </c>
      <c r="C42" s="167">
        <v>119.347333549132</v>
      </c>
      <c r="D42" s="167">
        <f t="shared" si="1"/>
        <v>121.371692</v>
      </c>
      <c r="E42" s="167">
        <v>1</v>
      </c>
      <c r="F42" s="167">
        <v>127</v>
      </c>
      <c r="G42" s="163">
        <f t="shared" si="0"/>
        <v>128</v>
      </c>
      <c r="H42" s="723">
        <f t="shared" si="5"/>
        <v>0.4939836616243658</v>
      </c>
      <c r="I42" s="723">
        <f t="shared" si="8"/>
        <v>1.0641209671242267</v>
      </c>
      <c r="J42" s="291">
        <f t="shared" si="6"/>
        <v>1.0546116470057945</v>
      </c>
    </row>
    <row r="43" spans="1:10">
      <c r="A43" s="83" t="s">
        <v>1096</v>
      </c>
      <c r="B43" s="367">
        <v>0</v>
      </c>
      <c r="C43" s="167">
        <v>9.8587760000000006</v>
      </c>
      <c r="D43" s="167">
        <f t="shared" si="1"/>
        <v>9.8587760000000006</v>
      </c>
      <c r="E43" s="167">
        <v>0</v>
      </c>
      <c r="F43" s="167">
        <v>7</v>
      </c>
      <c r="G43" s="163">
        <f t="shared" si="0"/>
        <v>7</v>
      </c>
      <c r="H43" s="723" t="s">
        <v>1024</v>
      </c>
      <c r="I43" s="723">
        <f t="shared" si="8"/>
        <v>0.71002728939170534</v>
      </c>
      <c r="J43" s="291">
        <f t="shared" si="6"/>
        <v>0.71002728939170534</v>
      </c>
    </row>
    <row r="44" spans="1:10">
      <c r="A44" s="83" t="s">
        <v>1097</v>
      </c>
      <c r="B44" s="367">
        <v>37979.136137000009</v>
      </c>
      <c r="C44" s="167">
        <v>0</v>
      </c>
      <c r="D44" s="167">
        <f t="shared" si="1"/>
        <v>37979.136137000009</v>
      </c>
      <c r="E44" s="167">
        <v>41342</v>
      </c>
      <c r="F44" s="167">
        <v>0</v>
      </c>
      <c r="G44" s="163">
        <f t="shared" si="0"/>
        <v>41342</v>
      </c>
      <c r="H44" s="723">
        <f>E44/B44</f>
        <v>1.0885450330115283</v>
      </c>
      <c r="I44" s="723" t="s">
        <v>1024</v>
      </c>
      <c r="J44" s="291">
        <f t="shared" si="6"/>
        <v>1.0885450330115283</v>
      </c>
    </row>
    <row r="45" spans="1:10">
      <c r="A45" s="83" t="s">
        <v>1098</v>
      </c>
      <c r="B45" s="367">
        <v>42082.776066924926</v>
      </c>
      <c r="C45" s="167">
        <v>2697.5554470750785</v>
      </c>
      <c r="D45" s="167">
        <f t="shared" si="1"/>
        <v>44780.331514000005</v>
      </c>
      <c r="E45" s="167">
        <v>36983</v>
      </c>
      <c r="F45" s="167">
        <v>2332</v>
      </c>
      <c r="G45" s="163">
        <f t="shared" si="0"/>
        <v>39315</v>
      </c>
      <c r="H45" s="723">
        <f>E45/B45</f>
        <v>0.87881559764938821</v>
      </c>
      <c r="I45" s="723">
        <f t="shared" ref="I45:I54" si="9">F45/C45</f>
        <v>0.86448640102228658</v>
      </c>
      <c r="J45" s="291">
        <f t="shared" si="6"/>
        <v>0.87795241059590334</v>
      </c>
    </row>
    <row r="46" spans="1:10">
      <c r="A46" s="83" t="s">
        <v>1099</v>
      </c>
      <c r="B46" s="367">
        <v>28542.208025012551</v>
      </c>
      <c r="C46" s="167">
        <v>23803.68903998745</v>
      </c>
      <c r="D46" s="167">
        <f t="shared" si="1"/>
        <v>52345.897064999997</v>
      </c>
      <c r="E46" s="167">
        <v>21598</v>
      </c>
      <c r="F46" s="167">
        <v>20804</v>
      </c>
      <c r="G46" s="163">
        <f t="shared" si="0"/>
        <v>42402</v>
      </c>
      <c r="H46" s="723">
        <f>E46/B46</f>
        <v>0.75670389554560413</v>
      </c>
      <c r="I46" s="723">
        <f t="shared" si="9"/>
        <v>0.87398217835276215</v>
      </c>
      <c r="J46" s="291">
        <f t="shared" si="6"/>
        <v>0.81003483324295189</v>
      </c>
    </row>
    <row r="47" spans="1:10">
      <c r="A47" s="83" t="s">
        <v>1100</v>
      </c>
      <c r="B47" s="367">
        <v>10922.103969281579</v>
      </c>
      <c r="C47" s="167">
        <v>0.51104271842000004</v>
      </c>
      <c r="D47" s="167">
        <f t="shared" si="1"/>
        <v>10922.615012</v>
      </c>
      <c r="E47" s="167">
        <v>12723</v>
      </c>
      <c r="F47" s="167">
        <v>0</v>
      </c>
      <c r="G47" s="163">
        <f t="shared" si="0"/>
        <v>12723</v>
      </c>
      <c r="H47" s="723">
        <f>E47/B47</f>
        <v>1.1648854502560533</v>
      </c>
      <c r="I47" s="723">
        <f t="shared" si="9"/>
        <v>0</v>
      </c>
      <c r="J47" s="291">
        <f t="shared" si="6"/>
        <v>1.16483094808542</v>
      </c>
    </row>
    <row r="48" spans="1:10">
      <c r="A48" s="83" t="s">
        <v>1101</v>
      </c>
      <c r="B48" s="367">
        <v>15.360555759991815</v>
      </c>
      <c r="C48" s="167">
        <v>10793.774080240008</v>
      </c>
      <c r="D48" s="167">
        <f t="shared" si="1"/>
        <v>10809.134635999999</v>
      </c>
      <c r="E48" s="167">
        <v>5</v>
      </c>
      <c r="F48" s="167">
        <v>10916</v>
      </c>
      <c r="G48" s="163">
        <f t="shared" si="0"/>
        <v>10921</v>
      </c>
      <c r="H48" s="723">
        <f>E48/B48</f>
        <v>0.32550905566991439</v>
      </c>
      <c r="I48" s="723">
        <f t="shared" si="9"/>
        <v>1.0113237426363917</v>
      </c>
      <c r="J48" s="291">
        <f t="shared" si="6"/>
        <v>1.0103491507661893</v>
      </c>
    </row>
    <row r="49" spans="1:10">
      <c r="A49" s="83" t="s">
        <v>1102</v>
      </c>
      <c r="B49" s="367">
        <v>0</v>
      </c>
      <c r="C49" s="167">
        <v>475.37428399999999</v>
      </c>
      <c r="D49" s="167">
        <f t="shared" si="1"/>
        <v>475.37428399999999</v>
      </c>
      <c r="E49" s="167">
        <v>0</v>
      </c>
      <c r="F49" s="167">
        <v>253</v>
      </c>
      <c r="G49" s="163">
        <f t="shared" si="0"/>
        <v>253</v>
      </c>
      <c r="H49" s="723" t="s">
        <v>1024</v>
      </c>
      <c r="I49" s="723">
        <f t="shared" si="9"/>
        <v>0.53221221365016036</v>
      </c>
      <c r="J49" s="291">
        <f t="shared" si="6"/>
        <v>0.53221221365016036</v>
      </c>
    </row>
    <row r="50" spans="1:10">
      <c r="A50" s="83" t="s">
        <v>1103</v>
      </c>
      <c r="B50" s="367">
        <v>643.81755288110435</v>
      </c>
      <c r="C50" s="167">
        <v>7222.5813631188958</v>
      </c>
      <c r="D50" s="167">
        <f t="shared" si="1"/>
        <v>7866.3989160000001</v>
      </c>
      <c r="E50" s="167">
        <v>327</v>
      </c>
      <c r="F50" s="167">
        <v>9357</v>
      </c>
      <c r="G50" s="163">
        <f t="shared" si="0"/>
        <v>9684</v>
      </c>
      <c r="H50" s="723">
        <f>E50/B50</f>
        <v>0.50790786696737988</v>
      </c>
      <c r="I50" s="723">
        <f t="shared" si="9"/>
        <v>1.2955201927914879</v>
      </c>
      <c r="J50" s="291">
        <f t="shared" si="6"/>
        <v>1.2310588495967396</v>
      </c>
    </row>
    <row r="51" spans="1:10">
      <c r="A51" s="83" t="s">
        <v>1104</v>
      </c>
      <c r="B51" s="367">
        <v>0</v>
      </c>
      <c r="C51" s="167">
        <v>9253.810571</v>
      </c>
      <c r="D51" s="167">
        <f t="shared" si="1"/>
        <v>9253.810571</v>
      </c>
      <c r="E51" s="167">
        <v>0</v>
      </c>
      <c r="F51" s="167">
        <v>6363</v>
      </c>
      <c r="G51" s="163">
        <f t="shared" si="0"/>
        <v>6363</v>
      </c>
      <c r="H51" s="723" t="s">
        <v>1024</v>
      </c>
      <c r="I51" s="723">
        <f t="shared" si="9"/>
        <v>0.687608629026906</v>
      </c>
      <c r="J51" s="291">
        <f t="shared" si="6"/>
        <v>0.687608629026906</v>
      </c>
    </row>
    <row r="52" spans="1:10">
      <c r="A52" s="83" t="s">
        <v>1105</v>
      </c>
      <c r="B52" s="367">
        <v>24748.879263447951</v>
      </c>
      <c r="C52" s="167">
        <v>0.50844255204599997</v>
      </c>
      <c r="D52" s="167">
        <f t="shared" si="1"/>
        <v>24749.387705999998</v>
      </c>
      <c r="E52" s="167">
        <v>19828</v>
      </c>
      <c r="F52" s="167">
        <v>1</v>
      </c>
      <c r="G52" s="163">
        <f t="shared" si="0"/>
        <v>19829</v>
      </c>
      <c r="H52" s="723">
        <f>E52/B52</f>
        <v>0.80116759183048414</v>
      </c>
      <c r="I52" s="723">
        <f t="shared" si="9"/>
        <v>1.9667905370546714</v>
      </c>
      <c r="J52" s="291">
        <f t="shared" si="6"/>
        <v>0.80119153797056775</v>
      </c>
    </row>
    <row r="53" spans="1:10" ht="13.8" thickBot="1">
      <c r="A53" s="88" t="s">
        <v>1106</v>
      </c>
      <c r="B53" s="371">
        <v>10109.533079691848</v>
      </c>
      <c r="C53" s="169">
        <v>102.816226308152</v>
      </c>
      <c r="D53" s="169">
        <f t="shared" si="1"/>
        <v>10212.349306</v>
      </c>
      <c r="E53" s="169">
        <v>11485</v>
      </c>
      <c r="F53" s="169">
        <v>106</v>
      </c>
      <c r="G53" s="163">
        <f t="shared" si="0"/>
        <v>11591</v>
      </c>
      <c r="H53" s="346">
        <f>E53/B53</f>
        <v>1.1360564241162836</v>
      </c>
      <c r="I53" s="346">
        <f t="shared" si="9"/>
        <v>1.0309656734755648</v>
      </c>
      <c r="J53" s="347">
        <f t="shared" si="6"/>
        <v>1.1349983879997141</v>
      </c>
    </row>
    <row r="54" spans="1:10" ht="13.8" thickBot="1">
      <c r="A54" s="255" t="s">
        <v>10</v>
      </c>
      <c r="B54" s="375">
        <f>SUM(B6:B53)</f>
        <v>1130297.3177440874</v>
      </c>
      <c r="C54" s="171">
        <f t="shared" ref="C54:D54" si="10">SUM(C6:C53)</f>
        <v>308777.11179391277</v>
      </c>
      <c r="D54" s="376">
        <f t="shared" si="10"/>
        <v>1439074.4295379999</v>
      </c>
      <c r="E54" s="375">
        <f>SUM(E6:E53)</f>
        <v>1066054</v>
      </c>
      <c r="F54" s="171">
        <f>SUM(F6:F53)</f>
        <v>291408</v>
      </c>
      <c r="G54" s="376">
        <f>SUM(G6:G53)</f>
        <v>1357462</v>
      </c>
      <c r="H54" s="382">
        <f>E54/B54</f>
        <v>0.94316246111924962</v>
      </c>
      <c r="I54" s="348">
        <f t="shared" si="9"/>
        <v>0.94374870697830271</v>
      </c>
      <c r="J54" s="349">
        <f t="shared" si="6"/>
        <v>0.9432882498202676</v>
      </c>
    </row>
    <row r="56" spans="1:10">
      <c r="A56" s="1645" t="s">
        <v>1107</v>
      </c>
      <c r="B56" s="1425"/>
      <c r="C56" s="1425"/>
      <c r="D56" s="1425"/>
      <c r="E56" s="1425"/>
      <c r="F56" s="1425"/>
      <c r="G56" s="1425"/>
      <c r="H56" s="1425"/>
      <c r="I56" s="1425"/>
      <c r="J56" s="1425"/>
    </row>
    <row r="57" spans="1:10" ht="15.6">
      <c r="A57" s="1646" t="s">
        <v>1108</v>
      </c>
      <c r="B57" s="1646"/>
      <c r="C57" s="1646"/>
      <c r="D57" s="1646"/>
      <c r="E57" s="1646"/>
      <c r="F57" s="1646"/>
      <c r="G57" s="1646"/>
      <c r="H57" s="1646"/>
      <c r="I57" s="1646"/>
      <c r="J57" s="1646"/>
    </row>
    <row r="58" spans="1:10" ht="15.6">
      <c r="A58" t="s">
        <v>1109</v>
      </c>
    </row>
    <row r="60" spans="1:10" ht="26.25" customHeight="1">
      <c r="A60" s="1647" t="s">
        <v>677</v>
      </c>
      <c r="B60" s="1647"/>
      <c r="C60" s="1647"/>
      <c r="D60" s="1647"/>
      <c r="E60" s="1647"/>
      <c r="F60" s="1647"/>
      <c r="G60" s="1647"/>
      <c r="H60" s="1647"/>
      <c r="I60" s="1647"/>
      <c r="J60" s="1647"/>
    </row>
    <row r="62" spans="1:10">
      <c r="A62" s="2"/>
    </row>
    <row r="66" spans="8:8">
      <c r="H66" t="s">
        <v>1110</v>
      </c>
    </row>
  </sheetData>
  <mergeCells count="10">
    <mergeCell ref="A56:J56"/>
    <mergeCell ref="A57:J57"/>
    <mergeCell ref="A60:J60"/>
    <mergeCell ref="A1:J1"/>
    <mergeCell ref="A2:J2"/>
    <mergeCell ref="A3:J3"/>
    <mergeCell ref="A4:A5"/>
    <mergeCell ref="B4:D4"/>
    <mergeCell ref="E4:G4"/>
    <mergeCell ref="H4:J4"/>
  </mergeCells>
  <printOptions headings="1"/>
  <pageMargins left="0.7" right="0.7" top="0.75" bottom="0.75" header="0.3" footer="0.3"/>
  <pageSetup scale="76"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09AC-D7AC-4061-9405-FCF2C0E2024F}">
  <sheetPr>
    <pageSetUpPr fitToPage="1"/>
  </sheetPr>
  <dimension ref="A1:V61"/>
  <sheetViews>
    <sheetView tabSelected="1" view="pageBreakPreview" zoomScale="80" zoomScaleNormal="80" zoomScaleSheetLayoutView="80" zoomScalePageLayoutView="85" workbookViewId="0">
      <selection sqref="A1:M1"/>
    </sheetView>
  </sheetViews>
  <sheetFormatPr defaultColWidth="8.5546875" defaultRowHeight="13.2"/>
  <cols>
    <col min="1" max="1" width="43.44140625" bestFit="1" customWidth="1"/>
    <col min="2" max="3" width="15.5546875" customWidth="1"/>
    <col min="4" max="4" width="15.44140625" customWidth="1"/>
    <col min="5" max="5" width="14.44140625" customWidth="1"/>
    <col min="6" max="7" width="14.5546875" customWidth="1"/>
    <col min="8" max="9" width="15.5546875" customWidth="1"/>
    <col min="10" max="10" width="16.44140625" customWidth="1"/>
    <col min="11" max="11" width="10.5546875" customWidth="1"/>
    <col min="12" max="12" width="8.5546875" customWidth="1"/>
    <col min="14" max="14" width="26.44140625" customWidth="1"/>
    <col min="15" max="16" width="16.44140625" bestFit="1" customWidth="1"/>
    <col min="17" max="19" width="15.5546875" bestFit="1" customWidth="1"/>
    <col min="20" max="20" width="35.5546875" customWidth="1"/>
  </cols>
  <sheetData>
    <row r="1" spans="1:22" ht="15.6">
      <c r="A1" s="1412" t="s">
        <v>28</v>
      </c>
      <c r="B1" s="1412"/>
      <c r="C1" s="1412"/>
      <c r="D1" s="1412"/>
      <c r="E1" s="1412"/>
      <c r="F1" s="1412"/>
      <c r="G1" s="1412"/>
      <c r="H1" s="1412"/>
      <c r="I1" s="1412"/>
      <c r="J1" s="1412"/>
      <c r="K1" s="1412"/>
      <c r="L1" s="1412"/>
      <c r="M1" s="1412"/>
    </row>
    <row r="2" spans="1:22" ht="15.6">
      <c r="A2" s="1412" t="s">
        <v>1</v>
      </c>
      <c r="B2" s="1413"/>
      <c r="C2" s="1413"/>
      <c r="D2" s="1413"/>
      <c r="E2" s="1413"/>
      <c r="F2" s="1413"/>
      <c r="G2" s="1413"/>
      <c r="H2" s="1413"/>
      <c r="I2" s="1413"/>
      <c r="J2" s="1413"/>
      <c r="K2" s="1413"/>
      <c r="L2" s="1413"/>
      <c r="M2" s="1413"/>
    </row>
    <row r="3" spans="1:22" ht="16.2" thickBot="1">
      <c r="A3" s="1420" t="s">
        <v>2</v>
      </c>
      <c r="B3" s="1412"/>
      <c r="C3" s="1412"/>
      <c r="D3" s="1412"/>
      <c r="E3" s="1412"/>
      <c r="F3" s="1412"/>
      <c r="G3" s="1412"/>
      <c r="H3" s="1412"/>
      <c r="I3" s="1412"/>
      <c r="J3" s="1412"/>
      <c r="K3" s="1412"/>
      <c r="L3" s="1412"/>
      <c r="M3" s="1412"/>
    </row>
    <row r="4" spans="1:22">
      <c r="A4" s="131" t="s">
        <v>29</v>
      </c>
      <c r="B4" s="1416" t="s">
        <v>30</v>
      </c>
      <c r="C4" s="1417"/>
      <c r="D4" s="1418"/>
      <c r="E4" s="1416" t="s">
        <v>31</v>
      </c>
      <c r="F4" s="1417"/>
      <c r="G4" s="1418"/>
      <c r="H4" s="1416" t="s">
        <v>32</v>
      </c>
      <c r="I4" s="1417"/>
      <c r="J4" s="1418"/>
      <c r="K4" s="1419" t="s">
        <v>6</v>
      </c>
      <c r="L4" s="1417"/>
      <c r="M4" s="1418"/>
    </row>
    <row r="5" spans="1:22" ht="13.8" thickBot="1">
      <c r="A5" s="73" t="s">
        <v>7</v>
      </c>
      <c r="B5" s="74" t="s">
        <v>8</v>
      </c>
      <c r="C5" s="75" t="s">
        <v>9</v>
      </c>
      <c r="D5" s="76" t="s">
        <v>10</v>
      </c>
      <c r="E5" s="74" t="s">
        <v>8</v>
      </c>
      <c r="F5" s="75" t="s">
        <v>9</v>
      </c>
      <c r="G5" s="76" t="s">
        <v>10</v>
      </c>
      <c r="H5" s="74" t="s">
        <v>8</v>
      </c>
      <c r="I5" s="75" t="s">
        <v>9</v>
      </c>
      <c r="J5" s="76" t="s">
        <v>10</v>
      </c>
      <c r="K5" s="74" t="s">
        <v>8</v>
      </c>
      <c r="L5" s="75" t="s">
        <v>9</v>
      </c>
      <c r="M5" s="76" t="s">
        <v>10</v>
      </c>
    </row>
    <row r="6" spans="1:22" ht="13.8" thickBot="1">
      <c r="A6" s="73"/>
      <c r="B6" s="145"/>
      <c r="C6" s="146"/>
      <c r="D6" s="147"/>
      <c r="E6" s="80"/>
      <c r="F6" s="1284"/>
      <c r="G6" s="81"/>
      <c r="H6" s="77"/>
      <c r="I6" s="78"/>
      <c r="J6" s="79"/>
      <c r="K6" s="80"/>
      <c r="L6" s="1284"/>
      <c r="M6" s="81"/>
    </row>
    <row r="7" spans="1:22">
      <c r="A7" s="82" t="s">
        <v>29</v>
      </c>
      <c r="B7" s="907">
        <v>9593553.845468061</v>
      </c>
      <c r="C7" s="908">
        <v>0</v>
      </c>
      <c r="D7" s="909">
        <f t="shared" ref="D7:D18" si="0">B7+C7</f>
        <v>9593553.845468061</v>
      </c>
      <c r="E7" s="907">
        <v>1739358.54</v>
      </c>
      <c r="F7" s="908">
        <v>0</v>
      </c>
      <c r="G7" s="909">
        <f t="shared" ref="G7:G18" si="1">E7+F7</f>
        <v>1739358.54</v>
      </c>
      <c r="H7" s="907">
        <v>9546355.6799999997</v>
      </c>
      <c r="I7" s="908">
        <v>0</v>
      </c>
      <c r="J7" s="909">
        <f t="shared" ref="J7:J17" si="2">H7+I7</f>
        <v>9546355.6799999997</v>
      </c>
      <c r="K7" s="301">
        <f>+H7/B7</f>
        <v>0.99508022092455783</v>
      </c>
      <c r="L7" s="302">
        <v>0</v>
      </c>
      <c r="M7" s="303">
        <f t="shared" ref="M7:M17" si="3">J7/D7</f>
        <v>0.99508022092455783</v>
      </c>
      <c r="N7" s="1015"/>
      <c r="O7" s="1015"/>
      <c r="P7" s="1015"/>
      <c r="Q7" s="1023"/>
      <c r="R7" s="1023"/>
      <c r="S7" s="1023"/>
      <c r="T7" s="1023"/>
      <c r="U7" s="1023"/>
      <c r="V7" s="1023"/>
    </row>
    <row r="8" spans="1:22">
      <c r="A8" s="83" t="s">
        <v>33</v>
      </c>
      <c r="B8" s="910">
        <v>1170746.2943531603</v>
      </c>
      <c r="C8" s="911">
        <v>5856672.1379967155</v>
      </c>
      <c r="D8" s="912">
        <f t="shared" si="0"/>
        <v>7027418.4323498756</v>
      </c>
      <c r="E8" s="910">
        <v>18043.099900000001</v>
      </c>
      <c r="F8" s="911">
        <v>539998.23010000004</v>
      </c>
      <c r="G8" s="912">
        <f t="shared" si="1"/>
        <v>558041.33000000007</v>
      </c>
      <c r="H8" s="910">
        <v>105600.86050000001</v>
      </c>
      <c r="I8" s="911">
        <v>2746165.9194999998</v>
      </c>
      <c r="J8" s="912">
        <f t="shared" si="2"/>
        <v>2851766.78</v>
      </c>
      <c r="K8" s="304">
        <f t="shared" ref="K8:K17" si="4">+H8/B8</f>
        <v>9.0199611144910513E-2</v>
      </c>
      <c r="L8" s="305">
        <f t="shared" ref="L8:L17" si="5">I8/C8</f>
        <v>0.46889527957071719</v>
      </c>
      <c r="M8" s="306">
        <f t="shared" si="3"/>
        <v>0.40580574608624903</v>
      </c>
      <c r="N8" s="1015"/>
      <c r="O8" s="1015"/>
      <c r="P8" s="1015"/>
      <c r="Q8" s="1023"/>
      <c r="R8" s="1023"/>
      <c r="S8" s="1023"/>
      <c r="T8" s="1023"/>
      <c r="U8" s="1023"/>
      <c r="V8" s="1023"/>
    </row>
    <row r="9" spans="1:22">
      <c r="A9" s="82" t="s">
        <v>34</v>
      </c>
      <c r="B9" s="910">
        <v>236938.994131093</v>
      </c>
      <c r="C9" s="911">
        <v>23456155</v>
      </c>
      <c r="D9" s="912">
        <f t="shared" si="0"/>
        <v>23693093.994131092</v>
      </c>
      <c r="E9" s="910">
        <v>17638.429499999998</v>
      </c>
      <c r="F9" s="911">
        <v>1737396.1405</v>
      </c>
      <c r="G9" s="912">
        <f t="shared" si="1"/>
        <v>1755034.57</v>
      </c>
      <c r="H9" s="910">
        <v>98738.994600000005</v>
      </c>
      <c r="I9" s="911">
        <v>9766352.0854000002</v>
      </c>
      <c r="J9" s="912">
        <f t="shared" si="2"/>
        <v>9865091.0800000001</v>
      </c>
      <c r="K9" s="304">
        <f t="shared" si="4"/>
        <v>0.41672749967601341</v>
      </c>
      <c r="L9" s="305">
        <f t="shared" si="5"/>
        <v>0.41636628362150574</v>
      </c>
      <c r="M9" s="306">
        <f t="shared" si="3"/>
        <v>0.41636989590484202</v>
      </c>
      <c r="N9" s="1015"/>
      <c r="O9" s="1015"/>
      <c r="P9" s="1015"/>
      <c r="Q9" s="1023"/>
      <c r="R9" s="1023"/>
      <c r="S9" s="1023"/>
      <c r="T9" s="1023"/>
      <c r="U9" s="1023"/>
      <c r="V9" s="1023"/>
    </row>
    <row r="10" spans="1:22">
      <c r="A10" s="82" t="s">
        <v>35</v>
      </c>
      <c r="B10" s="910">
        <v>11142330.522400554</v>
      </c>
      <c r="C10" s="911">
        <v>7057332.4025760442</v>
      </c>
      <c r="D10" s="912">
        <f t="shared" si="0"/>
        <v>18199662.924976598</v>
      </c>
      <c r="E10" s="910">
        <v>1888340.3853</v>
      </c>
      <c r="F10" s="911">
        <v>1299283.8547000003</v>
      </c>
      <c r="G10" s="912">
        <f t="shared" si="1"/>
        <v>3187624.24</v>
      </c>
      <c r="H10" s="910">
        <v>9901663.6634</v>
      </c>
      <c r="I10" s="911">
        <v>7017508.8465999998</v>
      </c>
      <c r="J10" s="912">
        <f t="shared" si="2"/>
        <v>16919172.509999998</v>
      </c>
      <c r="K10" s="304">
        <f t="shared" si="4"/>
        <v>0.88865284004039224</v>
      </c>
      <c r="L10" s="305">
        <f t="shared" si="5"/>
        <v>0.99435713755504729</v>
      </c>
      <c r="M10" s="306">
        <f t="shared" si="3"/>
        <v>0.9296420807212149</v>
      </c>
      <c r="N10" s="1015"/>
      <c r="O10" s="1015"/>
      <c r="P10" s="1015"/>
      <c r="Q10" s="1023"/>
      <c r="R10" s="1023"/>
      <c r="S10" s="1023"/>
      <c r="T10" s="1023"/>
      <c r="U10" s="1023"/>
      <c r="V10" s="1023"/>
    </row>
    <row r="11" spans="1:22">
      <c r="A11" s="82" t="s">
        <v>36</v>
      </c>
      <c r="B11" s="910">
        <v>0</v>
      </c>
      <c r="C11" s="911">
        <v>0</v>
      </c>
      <c r="D11" s="912">
        <f t="shared" si="0"/>
        <v>0</v>
      </c>
      <c r="E11" s="910"/>
      <c r="F11" s="911"/>
      <c r="G11" s="912">
        <f t="shared" si="1"/>
        <v>0</v>
      </c>
      <c r="H11" s="910"/>
      <c r="I11" s="911"/>
      <c r="J11" s="912">
        <f t="shared" si="2"/>
        <v>0</v>
      </c>
      <c r="K11" s="304">
        <v>0</v>
      </c>
      <c r="L11" s="305">
        <v>0</v>
      </c>
      <c r="M11" s="306">
        <v>0</v>
      </c>
      <c r="N11" s="1015"/>
      <c r="O11" s="1015"/>
      <c r="P11" s="1015"/>
      <c r="Q11" s="1023"/>
      <c r="R11" s="1023"/>
      <c r="S11" s="1023"/>
      <c r="T11" s="1023"/>
      <c r="U11" s="1023"/>
      <c r="V11" s="1023"/>
    </row>
    <row r="12" spans="1:22">
      <c r="A12" s="82" t="s">
        <v>37</v>
      </c>
      <c r="B12" s="910">
        <v>5193723.8717110548</v>
      </c>
      <c r="C12" s="911">
        <v>0</v>
      </c>
      <c r="D12" s="912">
        <f t="shared" si="0"/>
        <v>5193723.8717110548</v>
      </c>
      <c r="E12" s="910">
        <v>266937.27999999997</v>
      </c>
      <c r="F12" s="911"/>
      <c r="G12" s="912">
        <f t="shared" si="1"/>
        <v>266937.27999999997</v>
      </c>
      <c r="H12" s="910">
        <v>1573492.3600000003</v>
      </c>
      <c r="I12" s="911"/>
      <c r="J12" s="912">
        <f t="shared" si="2"/>
        <v>1573492.3600000003</v>
      </c>
      <c r="K12" s="304">
        <f t="shared" si="4"/>
        <v>0.3029603419177575</v>
      </c>
      <c r="L12" s="305">
        <v>0</v>
      </c>
      <c r="M12" s="306">
        <f t="shared" si="3"/>
        <v>0.3029603419177575</v>
      </c>
      <c r="N12" s="1015"/>
      <c r="O12" s="1015"/>
      <c r="P12" s="1015"/>
      <c r="Q12" s="1023"/>
      <c r="R12" s="1023"/>
      <c r="S12" s="1023"/>
      <c r="T12" s="1023"/>
      <c r="U12" s="1023"/>
      <c r="V12" s="1023"/>
    </row>
    <row r="13" spans="1:22">
      <c r="A13" s="82" t="s">
        <v>38</v>
      </c>
      <c r="B13" s="910">
        <v>11290799.773304621</v>
      </c>
      <c r="C13" s="911">
        <v>0</v>
      </c>
      <c r="D13" s="912">
        <f t="shared" si="0"/>
        <v>11290799.773304621</v>
      </c>
      <c r="E13" s="910">
        <v>209051.12999999998</v>
      </c>
      <c r="F13" s="911"/>
      <c r="G13" s="912">
        <f t="shared" si="1"/>
        <v>209051.12999999998</v>
      </c>
      <c r="H13" s="910">
        <v>1012358.8300000001</v>
      </c>
      <c r="I13" s="911"/>
      <c r="J13" s="912">
        <f t="shared" si="2"/>
        <v>1012358.8300000001</v>
      </c>
      <c r="K13" s="304">
        <f t="shared" si="4"/>
        <v>8.966227816682823E-2</v>
      </c>
      <c r="L13" s="305">
        <v>0</v>
      </c>
      <c r="M13" s="306">
        <f t="shared" si="3"/>
        <v>8.966227816682823E-2</v>
      </c>
      <c r="N13" s="1015"/>
      <c r="O13" s="1015"/>
      <c r="P13" s="1015"/>
      <c r="Q13" s="1023"/>
      <c r="R13" s="1023"/>
      <c r="S13" s="1023"/>
      <c r="T13" s="1023"/>
      <c r="U13" s="1023"/>
      <c r="V13" s="1023"/>
    </row>
    <row r="14" spans="1:22">
      <c r="A14" s="82" t="s">
        <v>39</v>
      </c>
      <c r="B14" s="910">
        <v>8561569.6799876001</v>
      </c>
      <c r="C14" s="911">
        <v>7592335.3765927767</v>
      </c>
      <c r="D14" s="912">
        <f t="shared" si="0"/>
        <v>16153905.056580376</v>
      </c>
      <c r="E14" s="910">
        <v>380424.06779999996</v>
      </c>
      <c r="F14" s="911">
        <v>337357.19220000005</v>
      </c>
      <c r="G14" s="912">
        <f t="shared" si="1"/>
        <v>717781.26</v>
      </c>
      <c r="H14" s="910">
        <v>1935825.3127000001</v>
      </c>
      <c r="I14" s="911">
        <v>1716675.2773</v>
      </c>
      <c r="J14" s="912">
        <f t="shared" si="2"/>
        <v>3652500.59</v>
      </c>
      <c r="K14" s="304">
        <f t="shared" si="4"/>
        <v>0.22610635491584341</v>
      </c>
      <c r="L14" s="305">
        <f t="shared" si="5"/>
        <v>0.22610635491584341</v>
      </c>
      <c r="M14" s="306">
        <f t="shared" si="3"/>
        <v>0.22610635491584341</v>
      </c>
      <c r="N14" s="1015"/>
      <c r="O14" s="1015"/>
      <c r="P14" s="1015"/>
      <c r="Q14" s="1023"/>
      <c r="R14" s="1023"/>
      <c r="S14" s="1023"/>
      <c r="T14" s="1023"/>
      <c r="U14" s="1023"/>
      <c r="V14" s="1023"/>
    </row>
    <row r="15" spans="1:22">
      <c r="A15" s="82" t="s">
        <v>40</v>
      </c>
      <c r="B15" s="910">
        <v>2576885.2678800304</v>
      </c>
      <c r="C15" s="911">
        <v>2285162.4073653095</v>
      </c>
      <c r="D15" s="912">
        <f t="shared" si="0"/>
        <v>4862047.67524534</v>
      </c>
      <c r="E15" s="910">
        <v>217936.24460000001</v>
      </c>
      <c r="F15" s="911">
        <v>170520.61540000001</v>
      </c>
      <c r="G15" s="912">
        <f t="shared" si="1"/>
        <v>388456.86</v>
      </c>
      <c r="H15" s="910">
        <v>1108604.6880000001</v>
      </c>
      <c r="I15" s="911">
        <v>869678.41200000001</v>
      </c>
      <c r="J15" s="912">
        <f t="shared" si="2"/>
        <v>1978283.1</v>
      </c>
      <c r="K15" s="304">
        <f t="shared" si="4"/>
        <v>0.43021111642740484</v>
      </c>
      <c r="L15" s="305">
        <f t="shared" si="5"/>
        <v>0.38057619414573712</v>
      </c>
      <c r="M15" s="306">
        <f t="shared" si="3"/>
        <v>0.40688270295502099</v>
      </c>
      <c r="N15" s="1015"/>
      <c r="O15" s="1015"/>
      <c r="P15" s="1015"/>
      <c r="Q15" s="1023"/>
      <c r="R15" s="1023"/>
      <c r="S15" s="1023"/>
      <c r="T15" s="1023"/>
      <c r="U15" s="1023"/>
      <c r="V15" s="1023"/>
    </row>
    <row r="16" spans="1:22">
      <c r="A16" s="83" t="s">
        <v>41</v>
      </c>
      <c r="B16" s="910">
        <v>0</v>
      </c>
      <c r="C16" s="911">
        <v>0</v>
      </c>
      <c r="D16" s="912">
        <f t="shared" si="0"/>
        <v>0</v>
      </c>
      <c r="E16" s="910"/>
      <c r="F16" s="911"/>
      <c r="G16" s="912">
        <f t="shared" si="1"/>
        <v>0</v>
      </c>
      <c r="H16" s="910"/>
      <c r="I16" s="911"/>
      <c r="J16" s="912">
        <f t="shared" si="2"/>
        <v>0</v>
      </c>
      <c r="K16" s="304">
        <v>0</v>
      </c>
      <c r="L16" s="305">
        <v>0</v>
      </c>
      <c r="M16" s="306">
        <v>0</v>
      </c>
      <c r="N16" s="1015"/>
      <c r="O16" s="1015"/>
      <c r="P16" s="1015"/>
      <c r="Q16" s="1023"/>
      <c r="R16" s="1023"/>
      <c r="S16" s="1023"/>
      <c r="T16" s="1023"/>
      <c r="U16" s="1023"/>
      <c r="V16" s="1023"/>
    </row>
    <row r="17" spans="1:22">
      <c r="A17" s="83" t="s">
        <v>42</v>
      </c>
      <c r="B17" s="910">
        <v>2274498.6229805746</v>
      </c>
      <c r="C17" s="911">
        <v>2017008.2128318301</v>
      </c>
      <c r="D17" s="912">
        <f t="shared" si="0"/>
        <v>4291506.8358124048</v>
      </c>
      <c r="E17" s="910">
        <v>238793.2384</v>
      </c>
      <c r="F17" s="911">
        <v>211760.0416</v>
      </c>
      <c r="G17" s="912">
        <f t="shared" si="1"/>
        <v>450553.28</v>
      </c>
      <c r="H17" s="910">
        <v>2501385.0373</v>
      </c>
      <c r="I17" s="911">
        <v>2218209.3727000002</v>
      </c>
      <c r="J17" s="912">
        <f t="shared" si="2"/>
        <v>4719594.41</v>
      </c>
      <c r="K17" s="304">
        <f t="shared" si="4"/>
        <v>1.0997522759640568</v>
      </c>
      <c r="L17" s="305">
        <f t="shared" si="5"/>
        <v>1.099752275964057</v>
      </c>
      <c r="M17" s="306">
        <f t="shared" si="3"/>
        <v>1.0997522759640568</v>
      </c>
      <c r="N17" s="1015"/>
      <c r="O17" s="1015"/>
      <c r="P17" s="1015"/>
      <c r="Q17" s="1023"/>
      <c r="R17" s="1023"/>
      <c r="S17" s="1023"/>
      <c r="T17" s="1023"/>
      <c r="U17" s="1023"/>
      <c r="V17" s="1023"/>
    </row>
    <row r="18" spans="1:22">
      <c r="A18" s="88" t="s">
        <v>43</v>
      </c>
      <c r="B18" s="910">
        <v>0</v>
      </c>
      <c r="C18" s="911">
        <v>0</v>
      </c>
      <c r="D18" s="912">
        <f t="shared" si="0"/>
        <v>0</v>
      </c>
      <c r="E18" s="910"/>
      <c r="F18" s="911"/>
      <c r="G18" s="912">
        <f t="shared" si="1"/>
        <v>0</v>
      </c>
      <c r="H18" s="910"/>
      <c r="I18" s="911"/>
      <c r="J18" s="912">
        <f t="shared" ref="J18" si="6">SUM(H18:I18)</f>
        <v>0</v>
      </c>
      <c r="K18" s="304">
        <v>0</v>
      </c>
      <c r="L18" s="305">
        <v>0</v>
      </c>
      <c r="M18" s="306">
        <v>0</v>
      </c>
      <c r="N18" s="1015"/>
      <c r="O18" s="1015"/>
      <c r="P18" s="1015"/>
      <c r="Q18" s="1023"/>
      <c r="R18" s="1023"/>
      <c r="S18" s="1023"/>
      <c r="T18" s="1023"/>
      <c r="U18" s="1023"/>
      <c r="V18" s="1023"/>
    </row>
    <row r="19" spans="1:22" ht="14.25" customHeight="1" thickBot="1">
      <c r="A19" s="1071" t="s">
        <v>44</v>
      </c>
      <c r="B19" s="1072">
        <f t="shared" ref="B19:C19" si="7">SUM(B7:B18)</f>
        <v>52041046.872216746</v>
      </c>
      <c r="C19" s="1073">
        <f t="shared" si="7"/>
        <v>48264665.53736268</v>
      </c>
      <c r="D19" s="1074">
        <f>SUM(D7:D17)</f>
        <v>100305712.40957943</v>
      </c>
      <c r="E19" s="1072">
        <f>SUM(E7:E18)</f>
        <v>4976522.4155000001</v>
      </c>
      <c r="F19" s="1073">
        <f>SUM(F7:F18)</f>
        <v>4296316.0745000001</v>
      </c>
      <c r="G19" s="1074">
        <f t="shared" ref="G19:J19" si="8">SUM(G7:G18)</f>
        <v>9272838.4900000002</v>
      </c>
      <c r="H19" s="1072">
        <f>SUM(H7:H18)</f>
        <v>27784025.4265</v>
      </c>
      <c r="I19" s="1073">
        <f t="shared" si="8"/>
        <v>24334589.913500004</v>
      </c>
      <c r="J19" s="1074">
        <f t="shared" si="8"/>
        <v>52118615.340000004</v>
      </c>
      <c r="K19" s="1075">
        <f>+H19/B19</f>
        <v>0.53388675087036175</v>
      </c>
      <c r="L19" s="1076">
        <f>I19/C19</f>
        <v>0.50419058419998974</v>
      </c>
      <c r="M19" s="1077">
        <f>J19/D19</f>
        <v>0.51959767881597296</v>
      </c>
      <c r="N19" s="646"/>
      <c r="O19" s="646"/>
      <c r="P19" s="1015"/>
      <c r="Q19" s="1023"/>
      <c r="R19" s="1023"/>
      <c r="S19" s="1023"/>
      <c r="T19" s="1023"/>
      <c r="U19" s="1023"/>
      <c r="V19" s="1023"/>
    </row>
    <row r="20" spans="1:22" ht="13.8" thickBot="1">
      <c r="A20" s="87"/>
      <c r="B20" s="913"/>
      <c r="C20" s="914"/>
      <c r="D20" s="915"/>
      <c r="E20" s="913"/>
      <c r="F20" s="914"/>
      <c r="G20" s="915"/>
      <c r="H20" s="913"/>
      <c r="I20" s="914"/>
      <c r="J20" s="915"/>
      <c r="K20" s="307"/>
      <c r="L20" s="1285"/>
      <c r="M20" s="308"/>
      <c r="N20" s="1015"/>
      <c r="O20" s="1015"/>
      <c r="P20" s="1015"/>
      <c r="Q20" s="1023"/>
      <c r="R20" s="1023"/>
      <c r="S20" s="1023"/>
      <c r="T20" s="1023"/>
      <c r="U20" s="1023"/>
      <c r="V20" s="1023"/>
    </row>
    <row r="21" spans="1:22">
      <c r="A21" s="89" t="s">
        <v>45</v>
      </c>
      <c r="B21" s="907">
        <v>226149.70089422615</v>
      </c>
      <c r="C21" s="908">
        <v>200547.84796280431</v>
      </c>
      <c r="D21" s="909">
        <f>SUM(B21:C21)</f>
        <v>426697.54885703046</v>
      </c>
      <c r="E21" s="907">
        <v>14867.570599999999</v>
      </c>
      <c r="F21" s="908">
        <v>13184.4494</v>
      </c>
      <c r="G21" s="909">
        <f t="shared" ref="G21:G27" si="9">E21+F21</f>
        <v>28052.019999999997</v>
      </c>
      <c r="H21" s="907">
        <v>100005.11169999999</v>
      </c>
      <c r="I21" s="908">
        <v>88683.778300000005</v>
      </c>
      <c r="J21" s="909">
        <f>SUM(H21:I21)</f>
        <v>188688.89</v>
      </c>
      <c r="K21" s="301">
        <f t="shared" ref="K21:K27" si="10">+H21/B21</f>
        <v>0.44220757889383189</v>
      </c>
      <c r="L21" s="302">
        <f t="shared" ref="L21:M24" si="11">I21/C21</f>
        <v>0.44220757889383194</v>
      </c>
      <c r="M21" s="303">
        <f t="shared" si="11"/>
        <v>0.44220757889383194</v>
      </c>
      <c r="N21" s="1015"/>
      <c r="O21" s="1015"/>
      <c r="P21" s="1015"/>
      <c r="Q21" s="1023"/>
      <c r="R21" s="1023"/>
      <c r="S21" s="1023"/>
      <c r="T21" s="1023"/>
      <c r="U21" s="1023"/>
      <c r="V21" s="1023"/>
    </row>
    <row r="22" spans="1:22">
      <c r="A22" s="89" t="s">
        <v>46</v>
      </c>
      <c r="B22" s="910">
        <v>0</v>
      </c>
      <c r="C22" s="911">
        <v>0</v>
      </c>
      <c r="D22" s="912">
        <f t="shared" ref="D22:D27" si="12">SUM(B22:C22)</f>
        <v>0</v>
      </c>
      <c r="E22" s="910"/>
      <c r="F22" s="911"/>
      <c r="G22" s="912">
        <f t="shared" si="9"/>
        <v>0</v>
      </c>
      <c r="H22" s="910"/>
      <c r="I22" s="911"/>
      <c r="J22" s="912">
        <f t="shared" ref="J22:J27" si="13">H22+I22</f>
        <v>0</v>
      </c>
      <c r="K22" s="304">
        <v>0</v>
      </c>
      <c r="L22" s="305">
        <v>0</v>
      </c>
      <c r="M22" s="306">
        <v>0</v>
      </c>
      <c r="N22" s="1015"/>
      <c r="O22" s="1015"/>
      <c r="P22" s="1015"/>
      <c r="Q22" s="1023"/>
      <c r="R22" s="1023"/>
      <c r="S22" s="1023"/>
      <c r="T22" s="1023"/>
      <c r="U22" s="1023"/>
      <c r="V22" s="1023"/>
    </row>
    <row r="23" spans="1:22">
      <c r="A23" s="83" t="s">
        <v>47</v>
      </c>
      <c r="B23" s="910">
        <v>2051151.5833669507</v>
      </c>
      <c r="C23" s="911">
        <v>1818945.7437405034</v>
      </c>
      <c r="D23" s="912">
        <f t="shared" si="12"/>
        <v>3870097.3271074542</v>
      </c>
      <c r="E23" s="910">
        <v>66705.413100000005</v>
      </c>
      <c r="F23" s="911">
        <v>59153.856900000006</v>
      </c>
      <c r="G23" s="912">
        <f t="shared" si="9"/>
        <v>125859.27000000002</v>
      </c>
      <c r="H23" s="910">
        <v>418763.01699999999</v>
      </c>
      <c r="I23" s="911">
        <v>371355.88300000003</v>
      </c>
      <c r="J23" s="912">
        <f t="shared" si="13"/>
        <v>790118.9</v>
      </c>
      <c r="K23" s="304">
        <f t="shared" si="10"/>
        <v>0.2041599559953553</v>
      </c>
      <c r="L23" s="305">
        <f t="shared" si="11"/>
        <v>0.20415995599535533</v>
      </c>
      <c r="M23" s="306">
        <f t="shared" si="11"/>
        <v>0.2041599559953553</v>
      </c>
      <c r="N23" s="1015"/>
      <c r="O23" s="1015"/>
      <c r="P23" s="1015"/>
      <c r="Q23" s="1023"/>
      <c r="R23" s="1023"/>
      <c r="S23" s="1023"/>
      <c r="T23" s="1023"/>
      <c r="U23" s="1023"/>
      <c r="V23" s="1023"/>
    </row>
    <row r="24" spans="1:22">
      <c r="A24" s="82" t="s">
        <v>48</v>
      </c>
      <c r="B24" s="910">
        <v>949527.9703500265</v>
      </c>
      <c r="C24" s="911">
        <v>842034.23785757052</v>
      </c>
      <c r="D24" s="912">
        <f t="shared" si="12"/>
        <v>1791562.208207597</v>
      </c>
      <c r="E24" s="910">
        <v>52793.474900000008</v>
      </c>
      <c r="F24" s="911">
        <v>46816.855099999993</v>
      </c>
      <c r="G24" s="912">
        <f t="shared" si="9"/>
        <v>99610.33</v>
      </c>
      <c r="H24" s="910">
        <v>572429.56869999995</v>
      </c>
      <c r="I24" s="911">
        <v>507626.22129999998</v>
      </c>
      <c r="J24" s="912">
        <f t="shared" si="13"/>
        <v>1080055.79</v>
      </c>
      <c r="K24" s="304">
        <f t="shared" si="10"/>
        <v>0.60285698428555401</v>
      </c>
      <c r="L24" s="305">
        <f t="shared" si="11"/>
        <v>0.60285698428555412</v>
      </c>
      <c r="M24" s="306">
        <f t="shared" si="11"/>
        <v>0.60285698428555412</v>
      </c>
      <c r="N24" s="1015"/>
      <c r="O24" s="1015"/>
      <c r="P24" s="1015"/>
      <c r="Q24" s="1023"/>
      <c r="R24" s="1023"/>
      <c r="S24" s="1023"/>
      <c r="T24" s="1023"/>
      <c r="U24" s="1023"/>
      <c r="V24" s="1023"/>
    </row>
    <row r="25" spans="1:22">
      <c r="A25" s="254" t="s">
        <v>49</v>
      </c>
      <c r="B25" s="910">
        <v>565469.68790000002</v>
      </c>
      <c r="C25" s="911">
        <v>439973.74209999997</v>
      </c>
      <c r="D25" s="912">
        <f t="shared" si="12"/>
        <v>1005443.4299999999</v>
      </c>
      <c r="E25" s="910">
        <v>7476.2488999999996</v>
      </c>
      <c r="F25" s="911">
        <v>6629.8810999999996</v>
      </c>
      <c r="G25" s="912">
        <f t="shared" si="9"/>
        <v>14106.13</v>
      </c>
      <c r="H25" s="910">
        <v>20754.678100000001</v>
      </c>
      <c r="I25" s="911">
        <v>18405.091900000003</v>
      </c>
      <c r="J25" s="912">
        <f t="shared" si="13"/>
        <v>39159.770000000004</v>
      </c>
      <c r="K25" s="304">
        <f t="shared" si="10"/>
        <v>3.6703431756133928E-2</v>
      </c>
      <c r="L25" s="305">
        <f t="shared" ref="L25" si="14">I25/C25</f>
        <v>4.18322507433109E-2</v>
      </c>
      <c r="M25" s="306">
        <f t="shared" ref="M25" si="15">J25/D25</f>
        <v>3.8947760591563074E-2</v>
      </c>
      <c r="N25" s="1015"/>
      <c r="O25" s="1015"/>
      <c r="P25" s="1015"/>
      <c r="Q25" s="1023"/>
      <c r="R25" s="1023"/>
      <c r="S25" s="1023"/>
      <c r="T25" s="1023"/>
      <c r="U25" s="1023"/>
      <c r="V25" s="1023"/>
    </row>
    <row r="26" spans="1:22">
      <c r="A26" s="82" t="s">
        <v>50</v>
      </c>
      <c r="B26" s="916">
        <v>443449.37218368478</v>
      </c>
      <c r="C26" s="917">
        <v>393247.55646477704</v>
      </c>
      <c r="D26" s="918">
        <f t="shared" si="12"/>
        <v>836696.92864846182</v>
      </c>
      <c r="E26" s="910">
        <v>25509.355799999998</v>
      </c>
      <c r="F26" s="911">
        <v>22621.504199999999</v>
      </c>
      <c r="G26" s="918">
        <f t="shared" si="9"/>
        <v>48130.86</v>
      </c>
      <c r="H26" s="910">
        <v>173594.14889999997</v>
      </c>
      <c r="I26" s="911">
        <v>153941.98109999998</v>
      </c>
      <c r="J26" s="912">
        <f t="shared" si="13"/>
        <v>327536.12999999995</v>
      </c>
      <c r="K26" s="304">
        <f t="shared" si="10"/>
        <v>0.39146328710573552</v>
      </c>
      <c r="L26" s="305">
        <f t="shared" ref="L26:L27" si="16">I26/C26</f>
        <v>0.39146328710573558</v>
      </c>
      <c r="M26" s="306">
        <f>J26/D26</f>
        <v>0.39146328710573558</v>
      </c>
      <c r="N26" s="1015"/>
      <c r="O26" s="1015"/>
      <c r="P26" s="1015"/>
      <c r="Q26" s="1023"/>
      <c r="R26" s="1023"/>
      <c r="S26" s="1023"/>
      <c r="T26" s="1023"/>
      <c r="U26" s="1023"/>
      <c r="V26" s="1023"/>
    </row>
    <row r="27" spans="1:22">
      <c r="A27" s="82" t="s">
        <v>51</v>
      </c>
      <c r="B27" s="910">
        <v>3966658.9179255059</v>
      </c>
      <c r="C27" s="911">
        <v>3517603.1913679009</v>
      </c>
      <c r="D27" s="912">
        <f t="shared" si="12"/>
        <v>7484262.1092934068</v>
      </c>
      <c r="E27" s="910">
        <v>191777.78639999998</v>
      </c>
      <c r="F27" s="911">
        <v>170067.09360000005</v>
      </c>
      <c r="G27" s="912">
        <f t="shared" si="9"/>
        <v>361844.88</v>
      </c>
      <c r="H27" s="910">
        <v>1228871.1758000001</v>
      </c>
      <c r="I27" s="911">
        <v>1089753.6842</v>
      </c>
      <c r="J27" s="912">
        <f t="shared" si="13"/>
        <v>2318624.8600000003</v>
      </c>
      <c r="K27" s="304">
        <f t="shared" si="10"/>
        <v>0.30980006126734955</v>
      </c>
      <c r="L27" s="305">
        <f t="shared" si="16"/>
        <v>0.30980006126734955</v>
      </c>
      <c r="M27" s="306">
        <f>J27/D27</f>
        <v>0.30980006126734955</v>
      </c>
      <c r="N27" s="1015"/>
      <c r="O27" s="1015"/>
      <c r="P27" s="1015"/>
      <c r="Q27" s="1023"/>
      <c r="R27" s="1023"/>
      <c r="S27" s="1023"/>
      <c r="T27" s="1023"/>
      <c r="U27" s="1023"/>
      <c r="V27" s="1023"/>
    </row>
    <row r="28" spans="1:22">
      <c r="A28" s="88" t="s">
        <v>52</v>
      </c>
      <c r="B28" s="919">
        <v>36913.099793314497</v>
      </c>
      <c r="C28" s="920">
        <v>32734.258307278888</v>
      </c>
      <c r="D28" s="921">
        <f t="shared" ref="D28" si="17">SUM(B28:C28)</f>
        <v>69647.358100593381</v>
      </c>
      <c r="E28" s="919">
        <v>0</v>
      </c>
      <c r="F28" s="920">
        <v>0</v>
      </c>
      <c r="G28" s="921">
        <f t="shared" ref="G28" si="18">E28+F28</f>
        <v>0</v>
      </c>
      <c r="H28" s="919">
        <v>1891.0346999999999</v>
      </c>
      <c r="I28" s="920">
        <v>1676.9553000000001</v>
      </c>
      <c r="J28" s="912">
        <f t="shared" ref="J28" si="19">H28+I28</f>
        <v>3567.99</v>
      </c>
      <c r="K28" s="309">
        <f t="shared" ref="K28" si="20">+H28/B28</f>
        <v>5.1229366013376479E-2</v>
      </c>
      <c r="L28" s="310">
        <f t="shared" ref="L28" si="21">I28/C28</f>
        <v>5.1229366013376493E-2</v>
      </c>
      <c r="M28" s="311">
        <f>J28/D28</f>
        <v>5.1229366013376479E-2</v>
      </c>
      <c r="N28" s="1015"/>
      <c r="O28" s="1015"/>
      <c r="P28" s="1015"/>
      <c r="Q28" s="1023"/>
      <c r="R28" s="1023"/>
      <c r="S28" s="1023"/>
      <c r="T28" s="1023"/>
      <c r="U28" s="1023"/>
      <c r="V28" s="1023"/>
    </row>
    <row r="29" spans="1:22" ht="14.25" customHeight="1" thickBot="1">
      <c r="A29" s="1071" t="s">
        <v>53</v>
      </c>
      <c r="B29" s="1072">
        <f>SUM(B21:B28)</f>
        <v>8239320.3324137097</v>
      </c>
      <c r="C29" s="1073">
        <f t="shared" ref="C29:J29" si="22">SUM(C21:C28)</f>
        <v>7245086.5778008355</v>
      </c>
      <c r="D29" s="1074">
        <f t="shared" si="22"/>
        <v>15484406.910214543</v>
      </c>
      <c r="E29" s="1072">
        <f t="shared" si="22"/>
        <v>359129.84970000002</v>
      </c>
      <c r="F29" s="1073">
        <f t="shared" si="22"/>
        <v>318473.64030000009</v>
      </c>
      <c r="G29" s="1074">
        <f t="shared" si="22"/>
        <v>677603.49</v>
      </c>
      <c r="H29" s="1072">
        <f t="shared" si="22"/>
        <v>2516308.7349</v>
      </c>
      <c r="I29" s="1073">
        <f t="shared" si="22"/>
        <v>2231443.5951</v>
      </c>
      <c r="J29" s="1074">
        <f t="shared" si="22"/>
        <v>4747752.33</v>
      </c>
      <c r="K29" s="1075">
        <f t="shared" ref="K29" si="23">+H29/B29</f>
        <v>0.30540246444852659</v>
      </c>
      <c r="L29" s="1076">
        <f t="shared" ref="L29" si="24">I29/C29</f>
        <v>0.30799405516246153</v>
      </c>
      <c r="M29" s="1077">
        <f>J29/D29</f>
        <v>0.30661505846039649</v>
      </c>
      <c r="N29" s="1016"/>
      <c r="O29" s="1015"/>
      <c r="P29" s="1015"/>
      <c r="Q29" s="1023"/>
      <c r="R29" s="1023"/>
      <c r="S29" s="1023"/>
      <c r="T29" s="1023"/>
      <c r="U29" s="1023"/>
      <c r="V29" s="1023"/>
    </row>
    <row r="30" spans="1:22" ht="13.8" thickBot="1">
      <c r="A30" s="227"/>
      <c r="B30" s="1078"/>
      <c r="C30" s="1079"/>
      <c r="D30" s="1080"/>
      <c r="E30" s="1081"/>
      <c r="F30" s="1082"/>
      <c r="G30" s="1083"/>
      <c r="H30" s="1081"/>
      <c r="I30" s="1082"/>
      <c r="J30" s="1083"/>
      <c r="K30" s="1084"/>
      <c r="L30" s="1085"/>
      <c r="M30" s="1086"/>
      <c r="N30" s="1015"/>
      <c r="O30" s="1015"/>
      <c r="P30" s="1015"/>
      <c r="Q30" s="1023"/>
      <c r="R30" s="1023"/>
      <c r="S30" s="1023"/>
      <c r="T30" s="1023"/>
      <c r="U30" s="1023"/>
      <c r="V30" s="1023"/>
    </row>
    <row r="31" spans="1:22" ht="13.8" thickBot="1">
      <c r="A31" s="1087" t="s">
        <v>54</v>
      </c>
      <c r="B31" s="1072">
        <f>+B19+B29</f>
        <v>60280367.204630457</v>
      </c>
      <c r="C31" s="1073">
        <f t="shared" ref="C31:J31" si="25">+C19+C29</f>
        <v>55509752.115163513</v>
      </c>
      <c r="D31" s="1074">
        <f t="shared" si="25"/>
        <v>115790119.31979397</v>
      </c>
      <c r="E31" s="1072">
        <f t="shared" si="25"/>
        <v>5335652.2652000003</v>
      </c>
      <c r="F31" s="1073">
        <f t="shared" si="25"/>
        <v>4614789.7148000002</v>
      </c>
      <c r="G31" s="1074">
        <f t="shared" si="25"/>
        <v>9950441.9800000004</v>
      </c>
      <c r="H31" s="1072">
        <f t="shared" si="25"/>
        <v>30300334.161400001</v>
      </c>
      <c r="I31" s="1073">
        <f t="shared" si="25"/>
        <v>26566033.508600004</v>
      </c>
      <c r="J31" s="1074">
        <f t="shared" si="25"/>
        <v>56866367.670000002</v>
      </c>
      <c r="K31" s="1075">
        <f>H31/B31</f>
        <v>0.50265676150480498</v>
      </c>
      <c r="L31" s="1076">
        <f>I31/C31</f>
        <v>0.47858317676297102</v>
      </c>
      <c r="M31" s="1077">
        <f>J31/D31</f>
        <v>0.49111589144272405</v>
      </c>
      <c r="N31" s="1016"/>
      <c r="O31" s="1015"/>
      <c r="P31" s="1015"/>
      <c r="Q31" s="1023"/>
      <c r="R31" s="1023"/>
      <c r="S31" s="1023"/>
      <c r="T31" s="1023"/>
      <c r="U31" s="1023"/>
      <c r="V31" s="1023"/>
    </row>
    <row r="32" spans="1:22" ht="13.8" thickBot="1">
      <c r="A32" s="739"/>
      <c r="B32" s="740"/>
      <c r="C32" s="740"/>
      <c r="D32" s="740"/>
      <c r="E32" s="740"/>
      <c r="F32" s="740"/>
      <c r="G32" s="740"/>
      <c r="H32" s="740"/>
      <c r="I32" s="740"/>
      <c r="J32" s="740"/>
      <c r="K32" s="741"/>
      <c r="L32" s="741"/>
      <c r="M32" s="741"/>
      <c r="N32" s="563"/>
    </row>
    <row r="33" spans="1:16" ht="18.75" customHeight="1" thickBot="1">
      <c r="A33" s="1422" t="s">
        <v>55</v>
      </c>
      <c r="B33" s="1423"/>
      <c r="C33" s="1423"/>
      <c r="D33" s="1423"/>
      <c r="E33" s="1423"/>
      <c r="F33" s="1423"/>
      <c r="G33" s="1423"/>
      <c r="H33" s="1423"/>
      <c r="I33" s="1423"/>
      <c r="J33" s="1423"/>
      <c r="K33" s="1423"/>
      <c r="L33" s="1423"/>
      <c r="M33" s="1424"/>
    </row>
    <row r="34" spans="1:16" ht="13.8" thickBot="1">
      <c r="A34" s="89" t="s">
        <v>56</v>
      </c>
      <c r="B34" s="807"/>
      <c r="C34" s="808"/>
      <c r="D34" s="809"/>
      <c r="E34" s="807"/>
      <c r="F34" s="808"/>
      <c r="G34" s="809"/>
      <c r="H34" s="807"/>
      <c r="I34" s="808"/>
      <c r="J34" s="809"/>
      <c r="K34" s="141"/>
      <c r="L34" s="142"/>
      <c r="M34" s="143"/>
    </row>
    <row r="35" spans="1:16" ht="13.8" thickBot="1">
      <c r="A35" s="91" t="s">
        <v>57</v>
      </c>
      <c r="B35" s="144"/>
      <c r="C35" s="812"/>
      <c r="D35" s="813"/>
      <c r="E35" s="922"/>
      <c r="F35" s="923">
        <v>404915.05</v>
      </c>
      <c r="G35" s="924">
        <f>F35</f>
        <v>404915.05</v>
      </c>
      <c r="H35" s="922"/>
      <c r="I35" s="923">
        <v>2392472.77</v>
      </c>
      <c r="J35" s="924">
        <f>I35</f>
        <v>2392472.77</v>
      </c>
      <c r="K35" s="141"/>
      <c r="L35" s="142"/>
      <c r="M35" s="143"/>
    </row>
    <row r="36" spans="1:16" ht="13.8" thickBot="1">
      <c r="G36" s="505"/>
      <c r="J36" s="505"/>
    </row>
    <row r="37" spans="1:16" ht="18.600000000000001" thickBot="1">
      <c r="A37" s="1422" t="s">
        <v>58</v>
      </c>
      <c r="B37" s="1423"/>
      <c r="C37" s="1423"/>
      <c r="D37" s="1423"/>
      <c r="E37" s="1423"/>
      <c r="F37" s="1423"/>
      <c r="G37" s="1423"/>
      <c r="H37" s="1423"/>
      <c r="I37" s="1423"/>
      <c r="J37" s="1423"/>
      <c r="K37" s="1423"/>
      <c r="L37" s="1423"/>
      <c r="M37" s="1424"/>
    </row>
    <row r="38" spans="1:16" ht="13.8" thickBot="1">
      <c r="A38" s="817" t="s">
        <v>59</v>
      </c>
      <c r="B38" s="807"/>
      <c r="C38" s="808"/>
      <c r="D38" s="809"/>
      <c r="E38" s="925">
        <f>E29</f>
        <v>359129.84970000002</v>
      </c>
      <c r="F38" s="926">
        <f>F29</f>
        <v>318473.64030000009</v>
      </c>
      <c r="G38" s="927">
        <f>E38+F38</f>
        <v>677603.49000000011</v>
      </c>
      <c r="H38" s="925">
        <f>H29</f>
        <v>2516308.7349</v>
      </c>
      <c r="I38" s="926">
        <f>I29</f>
        <v>2231443.5951</v>
      </c>
      <c r="J38" s="927">
        <f>H38+I38</f>
        <v>4747752.33</v>
      </c>
      <c r="K38" s="735"/>
      <c r="L38" s="736"/>
      <c r="M38" s="737"/>
    </row>
    <row r="39" spans="1:16" ht="13.8" thickBot="1">
      <c r="A39" s="818" t="s">
        <v>60</v>
      </c>
      <c r="B39" s="810"/>
      <c r="C39" s="444"/>
      <c r="D39" s="811"/>
      <c r="E39" s="928">
        <f>'ESA Summary'!E16</f>
        <v>6875690.4061000003</v>
      </c>
      <c r="F39" s="929">
        <f>'ESA Summary'!F16</f>
        <v>6122786.493900001</v>
      </c>
      <c r="G39" s="930">
        <f>SUM(E39:F39)</f>
        <v>12998476.900000002</v>
      </c>
      <c r="H39" s="928">
        <f>'ESA Summary'!H16</f>
        <v>40401026.265799999</v>
      </c>
      <c r="I39" s="929">
        <f>'ESA Summary'!I16</f>
        <v>34923485.224199995</v>
      </c>
      <c r="J39" s="930">
        <f>H39+I39</f>
        <v>75324511.489999995</v>
      </c>
      <c r="K39" s="735"/>
      <c r="L39" s="736"/>
      <c r="M39" s="737"/>
    </row>
    <row r="40" spans="1:16" ht="13.8" thickBot="1">
      <c r="A40" s="819" t="s">
        <v>61</v>
      </c>
      <c r="B40" s="144"/>
      <c r="C40" s="812"/>
      <c r="D40" s="813"/>
      <c r="E40" s="814">
        <f>E38/E39</f>
        <v>5.2231823786217289E-2</v>
      </c>
      <c r="F40" s="815">
        <f t="shared" ref="F40:I40" si="26">F38/F39</f>
        <v>5.2014493828469836E-2</v>
      </c>
      <c r="G40" s="816">
        <f t="shared" si="26"/>
        <v>5.212945295152234E-2</v>
      </c>
      <c r="H40" s="814">
        <f t="shared" si="26"/>
        <v>6.2283287517131428E-2</v>
      </c>
      <c r="I40" s="815">
        <f t="shared" si="26"/>
        <v>6.3895214947039022E-2</v>
      </c>
      <c r="J40" s="816">
        <f>J38/J39</f>
        <v>6.3030642165270559E-2</v>
      </c>
      <c r="K40" s="216"/>
      <c r="L40" s="216"/>
      <c r="M40" s="738"/>
    </row>
    <row r="41" spans="1:16">
      <c r="E41" s="93"/>
      <c r="F41" s="93"/>
      <c r="G41" s="505"/>
      <c r="J41" s="505"/>
      <c r="N41" s="1070"/>
      <c r="O41" s="1070"/>
      <c r="P41" s="1070"/>
    </row>
    <row r="42" spans="1:16" ht="12.75" customHeight="1">
      <c r="A42" s="1425" t="s">
        <v>62</v>
      </c>
      <c r="B42" s="1425"/>
      <c r="C42" s="1425"/>
      <c r="D42" s="1425"/>
      <c r="E42" s="1425"/>
      <c r="F42" s="1425"/>
      <c r="G42" s="1425"/>
      <c r="H42" s="1425"/>
      <c r="I42" s="1425"/>
      <c r="J42" s="1425"/>
      <c r="K42" s="1425"/>
      <c r="L42" s="1425"/>
      <c r="M42" s="1425"/>
    </row>
    <row r="43" spans="1:16" ht="12.75" customHeight="1">
      <c r="A43" s="1425" t="s">
        <v>63</v>
      </c>
      <c r="B43" s="1427"/>
      <c r="C43" s="1427"/>
      <c r="D43" s="1427"/>
      <c r="E43" s="1427"/>
      <c r="F43" s="1427"/>
      <c r="G43" s="1427"/>
      <c r="H43" s="1427"/>
      <c r="I43" s="1427"/>
      <c r="J43" s="1427"/>
      <c r="K43" s="1427"/>
      <c r="L43" s="1427"/>
      <c r="M43" s="1427"/>
    </row>
    <row r="44" spans="1:16" ht="12.75" customHeight="1">
      <c r="A44" s="1410" t="s">
        <v>64</v>
      </c>
      <c r="B44" s="1410"/>
      <c r="C44" s="1410"/>
      <c r="D44" s="1410"/>
      <c r="E44" s="1410"/>
      <c r="F44" s="1410"/>
      <c r="G44" s="1410"/>
      <c r="H44" s="1410"/>
      <c r="I44" s="1410"/>
      <c r="J44" s="1410"/>
      <c r="K44" s="1410"/>
      <c r="L44" s="1410"/>
      <c r="M44" s="1410"/>
    </row>
    <row r="45" spans="1:16" ht="51" customHeight="1">
      <c r="A45" s="1410" t="s">
        <v>65</v>
      </c>
      <c r="B45" s="1410"/>
      <c r="C45" s="1410"/>
      <c r="D45" s="1410"/>
      <c r="E45" s="1410"/>
      <c r="F45" s="1410"/>
      <c r="G45" s="1410"/>
      <c r="H45" s="1410"/>
      <c r="I45" s="1410"/>
      <c r="J45" s="1410"/>
      <c r="K45" s="1410"/>
      <c r="L45" s="1410"/>
      <c r="M45" s="1410"/>
    </row>
    <row r="46" spans="1:16">
      <c r="A46" s="180"/>
      <c r="B46" s="612"/>
      <c r="C46" s="612"/>
      <c r="D46" s="612"/>
      <c r="E46" s="612"/>
      <c r="F46" s="612"/>
      <c r="G46" s="612"/>
      <c r="H46" s="612"/>
      <c r="I46" s="612"/>
      <c r="J46" s="612"/>
      <c r="K46" s="612"/>
      <c r="L46" s="612"/>
      <c r="M46" s="612"/>
    </row>
    <row r="47" spans="1:16" ht="13.5" customHeight="1">
      <c r="A47" s="1426" t="s">
        <v>27</v>
      </c>
      <c r="B47" s="1426"/>
      <c r="C47" s="1426"/>
      <c r="D47" s="1426"/>
      <c r="E47" s="1426"/>
      <c r="F47" s="1426"/>
      <c r="G47" s="1426"/>
      <c r="H47" s="1426"/>
      <c r="I47" s="1426"/>
      <c r="J47" s="1426"/>
      <c r="K47" s="1426"/>
      <c r="L47" s="1426"/>
      <c r="M47" s="1426"/>
    </row>
    <row r="48" spans="1:16">
      <c r="A48" s="1426"/>
      <c r="B48" s="1426"/>
      <c r="C48" s="1426"/>
      <c r="D48" s="1426"/>
      <c r="E48" s="1426"/>
      <c r="F48" s="1426"/>
      <c r="G48" s="1426"/>
      <c r="H48" s="1426"/>
      <c r="I48" s="1426"/>
      <c r="J48" s="1426"/>
      <c r="K48" s="1426"/>
      <c r="L48" s="1426"/>
      <c r="M48" s="1426"/>
    </row>
    <row r="49" spans="1:11">
      <c r="A49" s="137"/>
      <c r="B49" s="1302"/>
      <c r="C49" s="1302"/>
      <c r="D49" s="1302"/>
      <c r="E49" s="527"/>
      <c r="F49" s="527"/>
      <c r="G49" s="137"/>
      <c r="H49" s="505"/>
      <c r="I49" s="505"/>
      <c r="J49" s="505"/>
    </row>
    <row r="50" spans="1:11">
      <c r="A50" s="1421"/>
      <c r="B50" s="1421"/>
      <c r="C50" s="1421"/>
      <c r="D50" s="1421"/>
      <c r="E50" s="1421"/>
      <c r="F50" s="1421"/>
      <c r="G50" s="1421"/>
      <c r="H50" s="1421"/>
      <c r="I50" s="1421"/>
      <c r="J50" s="1421"/>
      <c r="K50" s="1421"/>
    </row>
    <row r="51" spans="1:11">
      <c r="B51" s="1070"/>
      <c r="C51" s="1070"/>
      <c r="D51" s="1070"/>
      <c r="E51" s="602"/>
      <c r="F51" s="602"/>
      <c r="H51" s="505"/>
      <c r="I51" s="505"/>
      <c r="J51" s="505"/>
    </row>
    <row r="52" spans="1:11">
      <c r="D52" s="92"/>
    </row>
    <row r="58" spans="1:11">
      <c r="D58" s="90"/>
    </row>
    <row r="59" spans="1:11">
      <c r="D59" s="90"/>
      <c r="J59" s="90"/>
    </row>
    <row r="61" spans="1:11">
      <c r="D61" s="92"/>
    </row>
  </sheetData>
  <mergeCells count="16">
    <mergeCell ref="A50:K50"/>
    <mergeCell ref="A33:M33"/>
    <mergeCell ref="A42:M42"/>
    <mergeCell ref="A47:M47"/>
    <mergeCell ref="A48:M48"/>
    <mergeCell ref="A43:M43"/>
    <mergeCell ref="A37:M37"/>
    <mergeCell ref="A45:M45"/>
    <mergeCell ref="A44:M44"/>
    <mergeCell ref="A1:M1"/>
    <mergeCell ref="A2:M2"/>
    <mergeCell ref="A3:M3"/>
    <mergeCell ref="B4:D4"/>
    <mergeCell ref="E4:G4"/>
    <mergeCell ref="H4:J4"/>
    <mergeCell ref="K4:M4"/>
  </mergeCells>
  <printOptions headings="1"/>
  <pageMargins left="0.7" right="0.7" top="0.75" bottom="0.75" header="0.3" footer="0.3"/>
  <pageSetup scale="43" orientation="portrait" r:id="rId1"/>
  <customProperties>
    <customPr name="_pios_id" r:id="rId2"/>
  </customProperties>
  <ignoredErrors>
    <ignoredError sqref="D1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pageSetUpPr fitToPage="1"/>
  </sheetPr>
  <dimension ref="A1:K22"/>
  <sheetViews>
    <sheetView tabSelected="1" view="pageBreakPreview" zoomScale="90" zoomScaleNormal="80" zoomScaleSheetLayoutView="90" workbookViewId="0">
      <selection sqref="A1:M1"/>
    </sheetView>
  </sheetViews>
  <sheetFormatPr defaultColWidth="8.5546875" defaultRowHeight="13.2"/>
  <cols>
    <col min="1" max="1" width="10.5546875" customWidth="1"/>
    <col min="2" max="2" width="14.5546875" customWidth="1"/>
    <col min="3" max="3" width="15.5546875" customWidth="1"/>
    <col min="4" max="4" width="14" customWidth="1"/>
    <col min="5" max="5" width="14.44140625" customWidth="1"/>
    <col min="6" max="6" width="15.5546875" customWidth="1"/>
    <col min="7" max="7" width="18" style="148" customWidth="1"/>
    <col min="8" max="8" width="14.44140625" customWidth="1"/>
    <col min="9" max="9" width="12.44140625" style="5" bestFit="1" customWidth="1"/>
    <col min="10" max="11" width="8.5546875" style="5"/>
  </cols>
  <sheetData>
    <row r="1" spans="1:11" ht="16.5" customHeight="1">
      <c r="A1" s="1412" t="s">
        <v>1111</v>
      </c>
      <c r="B1" s="1412"/>
      <c r="C1" s="1412"/>
      <c r="D1" s="1412"/>
      <c r="E1" s="1412"/>
      <c r="F1" s="1412"/>
      <c r="G1" s="1412"/>
      <c r="H1" s="1412"/>
    </row>
    <row r="2" spans="1:11" ht="16.5" customHeight="1">
      <c r="A2" s="1599" t="s">
        <v>1</v>
      </c>
      <c r="B2" s="1415"/>
      <c r="C2" s="1415"/>
      <c r="D2" s="1415"/>
      <c r="E2" s="1415"/>
      <c r="F2" s="1415"/>
      <c r="G2" s="1415"/>
      <c r="H2" s="1415"/>
    </row>
    <row r="3" spans="1:11" ht="16.5" customHeight="1" thickBot="1">
      <c r="A3" s="1414" t="s">
        <v>2</v>
      </c>
      <c r="B3" s="1415"/>
      <c r="C3" s="1415"/>
      <c r="D3" s="1415"/>
      <c r="E3" s="1415"/>
      <c r="F3" s="1415"/>
      <c r="G3" s="1415"/>
      <c r="H3" s="1415"/>
    </row>
    <row r="4" spans="1:11" ht="39.6">
      <c r="A4" s="244" t="s">
        <v>664</v>
      </c>
      <c r="B4" s="245" t="s">
        <v>1112</v>
      </c>
      <c r="C4" s="245" t="s">
        <v>1113</v>
      </c>
      <c r="D4" s="245" t="s">
        <v>1114</v>
      </c>
      <c r="E4" s="245" t="s">
        <v>1115</v>
      </c>
      <c r="F4" s="245" t="s">
        <v>1116</v>
      </c>
      <c r="G4" s="246" t="s">
        <v>1117</v>
      </c>
      <c r="H4" s="241" t="s">
        <v>1118</v>
      </c>
      <c r="I4" s="7"/>
      <c r="J4" s="7"/>
    </row>
    <row r="5" spans="1:11" s="5" customFormat="1">
      <c r="A5" s="183" t="s">
        <v>649</v>
      </c>
      <c r="B5" s="167">
        <v>1368455</v>
      </c>
      <c r="C5" s="167">
        <v>16034</v>
      </c>
      <c r="D5" s="184">
        <f t="shared" ref="D5:D10" si="0">C5/B5</f>
        <v>1.1716863177817319E-2</v>
      </c>
      <c r="E5" s="167">
        <v>9690</v>
      </c>
      <c r="F5" s="167">
        <v>6344</v>
      </c>
      <c r="G5" s="184">
        <f>E5/C5</f>
        <v>0.60434077585131596</v>
      </c>
      <c r="H5" s="185">
        <f>F5/B5</f>
        <v>4.6358849943914857E-3</v>
      </c>
      <c r="I5" s="198"/>
      <c r="J5" s="186"/>
    </row>
    <row r="6" spans="1:11">
      <c r="A6" s="183" t="s">
        <v>650</v>
      </c>
      <c r="B6" s="167">
        <v>1366493</v>
      </c>
      <c r="C6" s="167">
        <v>26138</v>
      </c>
      <c r="D6" s="184">
        <f t="shared" si="0"/>
        <v>1.9127796483406793E-2</v>
      </c>
      <c r="E6" s="167">
        <v>15768</v>
      </c>
      <c r="F6" s="167">
        <v>10370</v>
      </c>
      <c r="G6" s="184">
        <f>E6/C6</f>
        <v>0.60325962200627437</v>
      </c>
      <c r="H6" s="185">
        <f>F6/B6</f>
        <v>7.5887692070138665E-3</v>
      </c>
      <c r="I6" s="198"/>
      <c r="J6" s="186"/>
    </row>
    <row r="7" spans="1:11">
      <c r="A7" s="183" t="s">
        <v>651</v>
      </c>
      <c r="B7" s="163">
        <v>1371495</v>
      </c>
      <c r="C7" s="167">
        <v>28733</v>
      </c>
      <c r="D7" s="184">
        <f t="shared" si="0"/>
        <v>2.0950131061360049E-2</v>
      </c>
      <c r="E7" s="167">
        <v>18252</v>
      </c>
      <c r="F7" s="167">
        <v>10481</v>
      </c>
      <c r="G7" s="184">
        <f>E7/C7</f>
        <v>0.63522778686527681</v>
      </c>
      <c r="H7" s="185">
        <f>F7/B7</f>
        <v>7.6420256727148111E-3</v>
      </c>
      <c r="I7" s="199"/>
      <c r="J7" s="186"/>
    </row>
    <row r="8" spans="1:11">
      <c r="A8" s="183" t="s">
        <v>652</v>
      </c>
      <c r="B8" s="1198">
        <v>1370349</v>
      </c>
      <c r="C8" s="167">
        <v>32397</v>
      </c>
      <c r="D8" s="184">
        <f t="shared" si="0"/>
        <v>2.3641422732457205E-2</v>
      </c>
      <c r="E8" s="167" t="s">
        <v>204</v>
      </c>
      <c r="F8" s="167" t="s">
        <v>204</v>
      </c>
      <c r="G8" s="184" t="s">
        <v>204</v>
      </c>
      <c r="H8" s="185" t="s">
        <v>204</v>
      </c>
      <c r="I8" s="199"/>
      <c r="J8" s="186"/>
    </row>
    <row r="9" spans="1:11">
      <c r="A9" s="183" t="s">
        <v>653</v>
      </c>
      <c r="B9" s="163">
        <v>1360169</v>
      </c>
      <c r="C9" s="167">
        <v>20121</v>
      </c>
      <c r="D9" s="184">
        <f t="shared" si="0"/>
        <v>1.4793014691556711E-2</v>
      </c>
      <c r="E9" s="167" t="s">
        <v>204</v>
      </c>
      <c r="F9" s="167" t="s">
        <v>204</v>
      </c>
      <c r="G9" s="184" t="s">
        <v>204</v>
      </c>
      <c r="H9" s="185" t="s">
        <v>204</v>
      </c>
      <c r="I9" s="711"/>
    </row>
    <row r="10" spans="1:11">
      <c r="A10" s="183" t="s">
        <v>654</v>
      </c>
      <c r="B10" s="167">
        <v>1357462</v>
      </c>
      <c r="C10" s="167">
        <v>21181</v>
      </c>
      <c r="D10" s="184">
        <f t="shared" si="0"/>
        <v>1.560338337279423E-2</v>
      </c>
      <c r="E10" s="167" t="s">
        <v>204</v>
      </c>
      <c r="F10" s="167" t="s">
        <v>204</v>
      </c>
      <c r="G10" s="184" t="s">
        <v>204</v>
      </c>
      <c r="H10" s="185" t="s">
        <v>204</v>
      </c>
      <c r="I10" s="711"/>
    </row>
    <row r="11" spans="1:11">
      <c r="A11" s="183" t="s">
        <v>655</v>
      </c>
      <c r="B11" s="167"/>
      <c r="C11" s="167"/>
      <c r="D11" s="184"/>
      <c r="E11" s="167"/>
      <c r="F11" s="167"/>
      <c r="G11" s="184"/>
      <c r="H11" s="185"/>
      <c r="I11" s="711"/>
    </row>
    <row r="12" spans="1:11">
      <c r="A12" s="183" t="s">
        <v>656</v>
      </c>
      <c r="B12" s="167"/>
      <c r="C12" s="167"/>
      <c r="D12" s="184"/>
      <c r="E12" s="167"/>
      <c r="F12" s="167"/>
      <c r="G12" s="184"/>
      <c r="H12" s="185"/>
      <c r="I12" s="199"/>
      <c r="J12" s="201"/>
    </row>
    <row r="13" spans="1:11">
      <c r="A13" s="183" t="s">
        <v>657</v>
      </c>
      <c r="B13" s="167"/>
      <c r="C13" s="167"/>
      <c r="D13" s="184"/>
      <c r="E13" s="167"/>
      <c r="F13" s="167"/>
      <c r="G13" s="184"/>
      <c r="H13" s="185"/>
      <c r="I13" s="202"/>
      <c r="J13" s="201"/>
      <c r="K13" s="201"/>
    </row>
    <row r="14" spans="1:11">
      <c r="A14" s="183" t="s">
        <v>665</v>
      </c>
      <c r="B14" s="167"/>
      <c r="C14" s="167"/>
      <c r="D14" s="184"/>
      <c r="E14" s="167"/>
      <c r="F14" s="167"/>
      <c r="G14" s="184"/>
      <c r="H14" s="185"/>
      <c r="I14" s="200"/>
    </row>
    <row r="15" spans="1:11">
      <c r="A15" s="183" t="s">
        <v>659</v>
      </c>
      <c r="B15" s="167"/>
      <c r="C15" s="167"/>
      <c r="D15" s="184"/>
      <c r="E15" s="167"/>
      <c r="F15" s="167"/>
      <c r="G15" s="184"/>
      <c r="H15" s="185"/>
      <c r="I15" s="200"/>
    </row>
    <row r="16" spans="1:11" ht="13.8" thickBot="1">
      <c r="A16" s="187" t="s">
        <v>660</v>
      </c>
      <c r="B16" s="169"/>
      <c r="C16" s="169"/>
      <c r="D16" s="184"/>
      <c r="E16" s="169"/>
      <c r="F16" s="169"/>
      <c r="G16" s="184"/>
      <c r="H16" s="185"/>
      <c r="I16" s="200"/>
    </row>
    <row r="17" spans="1:9" ht="13.8" thickBot="1">
      <c r="A17" s="170" t="s">
        <v>661</v>
      </c>
      <c r="B17" s="171">
        <f>B10</f>
        <v>1357462</v>
      </c>
      <c r="C17" s="171">
        <f>SUM(C5:C16)</f>
        <v>144604</v>
      </c>
      <c r="D17" s="172">
        <f>C17/B17</f>
        <v>0.10652526553229483</v>
      </c>
      <c r="E17" s="171">
        <f>SUM(E5:E16)</f>
        <v>43710</v>
      </c>
      <c r="F17" s="171">
        <f>SUM(F5:F16)</f>
        <v>27195</v>
      </c>
      <c r="G17" s="172">
        <f>E17/SUM(C5:C7)</f>
        <v>0.61645864184472177</v>
      </c>
      <c r="H17" s="173">
        <f>F17/B17</f>
        <v>2.0033709967571835E-2</v>
      </c>
      <c r="I17" s="199"/>
    </row>
    <row r="19" spans="1:9" ht="26.25" customHeight="1">
      <c r="A19" s="1552" t="s">
        <v>1119</v>
      </c>
      <c r="B19" s="1552"/>
      <c r="C19" s="1552"/>
      <c r="D19" s="1552"/>
      <c r="E19" s="1552"/>
      <c r="F19" s="1552"/>
      <c r="G19" s="1552"/>
      <c r="H19" s="1552"/>
    </row>
    <row r="20" spans="1:9" ht="15.6">
      <c r="A20" s="1559" t="s">
        <v>1120</v>
      </c>
      <c r="B20" s="1559"/>
      <c r="C20" s="1559"/>
      <c r="D20" s="1559"/>
      <c r="E20" s="1559"/>
      <c r="F20" s="1559"/>
      <c r="G20" s="1559"/>
      <c r="H20" s="1559"/>
      <c r="I20"/>
    </row>
    <row r="21" spans="1:9" ht="12.75" customHeight="1">
      <c r="A21" s="1410" t="s">
        <v>1121</v>
      </c>
      <c r="B21" s="1410"/>
      <c r="C21" s="1410"/>
      <c r="D21" s="1410"/>
      <c r="E21" s="1410"/>
      <c r="F21" s="1410"/>
      <c r="G21" s="1410"/>
      <c r="H21" s="1410"/>
      <c r="I21" s="180"/>
    </row>
    <row r="22" spans="1:9" ht="29.25" customHeight="1">
      <c r="A22" s="1553" t="s">
        <v>1122</v>
      </c>
      <c r="B22" s="1553"/>
      <c r="C22" s="1553"/>
      <c r="D22" s="1553"/>
      <c r="E22" s="1553"/>
      <c r="F22" s="1553"/>
      <c r="G22" s="1553"/>
      <c r="H22" s="1553"/>
    </row>
  </sheetData>
  <mergeCells count="7">
    <mergeCell ref="A22:H22"/>
    <mergeCell ref="A1:H1"/>
    <mergeCell ref="A2:H2"/>
    <mergeCell ref="A3:H3"/>
    <mergeCell ref="A19:H19"/>
    <mergeCell ref="A20:H20"/>
    <mergeCell ref="A21:H21"/>
  </mergeCells>
  <printOptions headings="1"/>
  <pageMargins left="0.7" right="0.7" top="0.75" bottom="0.75" header="0.3" footer="0.3"/>
  <pageSetup scale="75" orientation="portrait" r:id="rId1"/>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sheetPr>
    <pageSetUpPr fitToPage="1"/>
  </sheetPr>
  <dimension ref="A1:G47"/>
  <sheetViews>
    <sheetView tabSelected="1" view="pageBreakPreview" zoomScale="90" zoomScaleNormal="80" zoomScaleSheetLayoutView="90" workbookViewId="0">
      <selection sqref="A1:M1"/>
    </sheetView>
  </sheetViews>
  <sheetFormatPr defaultColWidth="9.44140625" defaultRowHeight="13.2"/>
  <cols>
    <col min="1" max="1" width="60.5546875" customWidth="1"/>
    <col min="2" max="5" width="9.5546875" customWidth="1"/>
    <col min="6" max="7" width="15.5546875" customWidth="1"/>
  </cols>
  <sheetData>
    <row r="1" spans="1:7" ht="16.2">
      <c r="A1" s="1412" t="s">
        <v>1123</v>
      </c>
      <c r="B1" s="1412"/>
      <c r="C1" s="1412"/>
      <c r="D1" s="1412"/>
      <c r="E1" s="1412"/>
      <c r="F1" s="1412"/>
      <c r="G1" s="1432"/>
    </row>
    <row r="2" spans="1:7" ht="15.6">
      <c r="A2" s="1599" t="s">
        <v>1</v>
      </c>
      <c r="B2" s="1415"/>
      <c r="C2" s="1415"/>
      <c r="D2" s="1415"/>
      <c r="E2" s="1415"/>
      <c r="F2" s="1415"/>
      <c r="G2" s="1432"/>
    </row>
    <row r="3" spans="1:7" ht="16.2" thickBot="1">
      <c r="A3" s="1589" t="s">
        <v>2</v>
      </c>
      <c r="B3" s="1652"/>
      <c r="C3" s="1652"/>
      <c r="D3" s="1652"/>
      <c r="E3" s="1652"/>
      <c r="F3" s="1652"/>
      <c r="G3" s="1653"/>
    </row>
    <row r="4" spans="1:7">
      <c r="A4" s="1616" t="s">
        <v>1124</v>
      </c>
      <c r="B4" s="1655" t="s">
        <v>1125</v>
      </c>
      <c r="C4" s="1613"/>
      <c r="D4" s="1613"/>
      <c r="E4" s="1650"/>
      <c r="F4" s="1655" t="s">
        <v>1126</v>
      </c>
      <c r="G4" s="1656"/>
    </row>
    <row r="5" spans="1:7">
      <c r="A5" s="1654"/>
      <c r="B5" s="1659" t="s">
        <v>1127</v>
      </c>
      <c r="C5" s="1660"/>
      <c r="D5" s="1660"/>
      <c r="E5" s="1661"/>
      <c r="F5" s="1657"/>
      <c r="G5" s="1658"/>
    </row>
    <row r="6" spans="1:7" ht="13.8" thickBot="1">
      <c r="A6" s="1620"/>
      <c r="B6" s="351" t="s">
        <v>1128</v>
      </c>
      <c r="C6" s="351" t="s">
        <v>1129</v>
      </c>
      <c r="D6" s="351" t="s">
        <v>1130</v>
      </c>
      <c r="E6" s="351" t="s">
        <v>928</v>
      </c>
      <c r="F6" s="1359" t="s">
        <v>1131</v>
      </c>
      <c r="G6" s="1360" t="s">
        <v>1132</v>
      </c>
    </row>
    <row r="7" spans="1:7" ht="14.4">
      <c r="A7" s="1367" t="s">
        <v>1133</v>
      </c>
      <c r="B7" s="716"/>
      <c r="C7" s="1361" t="s">
        <v>1134</v>
      </c>
      <c r="D7" s="717"/>
      <c r="E7" s="1400"/>
      <c r="F7" s="383">
        <v>0</v>
      </c>
      <c r="G7" s="383">
        <v>0</v>
      </c>
    </row>
    <row r="8" spans="1:7" ht="14.4">
      <c r="A8" s="1362" t="s">
        <v>1135</v>
      </c>
      <c r="B8" s="1354"/>
      <c r="C8" s="1363" t="s">
        <v>1134</v>
      </c>
      <c r="D8" s="1355"/>
      <c r="E8" s="1401" t="s">
        <v>84</v>
      </c>
      <c r="F8" s="383">
        <v>0</v>
      </c>
      <c r="G8" s="383">
        <v>0</v>
      </c>
    </row>
    <row r="9" spans="1:7" ht="14.4">
      <c r="A9" s="188" t="s">
        <v>1136</v>
      </c>
      <c r="B9" s="189"/>
      <c r="C9" s="189" t="s">
        <v>1134</v>
      </c>
      <c r="D9" s="190"/>
      <c r="E9" s="1402"/>
      <c r="F9" s="383">
        <v>0</v>
      </c>
      <c r="G9" s="383">
        <v>0</v>
      </c>
    </row>
    <row r="10" spans="1:7" ht="14.4">
      <c r="A10" s="1100" t="s">
        <v>1137</v>
      </c>
      <c r="B10" s="189"/>
      <c r="C10" s="189" t="s">
        <v>1134</v>
      </c>
      <c r="D10" s="190"/>
      <c r="E10" s="1402"/>
      <c r="F10" s="383">
        <v>0</v>
      </c>
      <c r="G10" s="383">
        <v>0</v>
      </c>
    </row>
    <row r="11" spans="1:7" ht="14.4">
      <c r="A11" s="1364" t="s">
        <v>1138</v>
      </c>
      <c r="B11" s="1365"/>
      <c r="C11" s="1365" t="s">
        <v>1134</v>
      </c>
      <c r="D11" s="197"/>
      <c r="E11" s="1403"/>
      <c r="F11" s="383">
        <v>0</v>
      </c>
      <c r="G11" s="383">
        <v>3</v>
      </c>
    </row>
    <row r="12" spans="1:7" ht="14.4">
      <c r="A12" s="188" t="s">
        <v>1139</v>
      </c>
      <c r="B12" s="189"/>
      <c r="C12" s="189" t="s">
        <v>1134</v>
      </c>
      <c r="D12" s="190"/>
      <c r="E12" s="1402"/>
      <c r="F12" s="383">
        <v>0</v>
      </c>
      <c r="G12" s="383">
        <v>0</v>
      </c>
    </row>
    <row r="13" spans="1:7" ht="14.4">
      <c r="A13" s="188" t="s">
        <v>1140</v>
      </c>
      <c r="B13" s="189"/>
      <c r="C13" s="189" t="s">
        <v>1134</v>
      </c>
      <c r="D13" s="190"/>
      <c r="E13" s="1402"/>
      <c r="F13" s="383">
        <v>0</v>
      </c>
      <c r="G13" s="383">
        <v>0</v>
      </c>
    </row>
    <row r="14" spans="1:7">
      <c r="A14" s="188" t="s">
        <v>1141</v>
      </c>
      <c r="B14" s="189"/>
      <c r="C14" s="189" t="s">
        <v>1134</v>
      </c>
      <c r="D14" s="190"/>
      <c r="E14" s="1309" t="s">
        <v>84</v>
      </c>
      <c r="F14" s="383">
        <v>26</v>
      </c>
      <c r="G14" s="383">
        <v>76</v>
      </c>
    </row>
    <row r="15" spans="1:7" ht="14.4">
      <c r="A15" s="188" t="s">
        <v>1142</v>
      </c>
      <c r="B15" s="189"/>
      <c r="C15" s="189" t="s">
        <v>1134</v>
      </c>
      <c r="D15" s="190"/>
      <c r="E15" s="1402"/>
      <c r="F15" s="383">
        <v>0</v>
      </c>
      <c r="G15" s="383">
        <v>22</v>
      </c>
    </row>
    <row r="16" spans="1:7" ht="14.4">
      <c r="A16" s="188" t="s">
        <v>1143</v>
      </c>
      <c r="B16" s="189"/>
      <c r="C16" s="189" t="s">
        <v>1134</v>
      </c>
      <c r="D16" s="190"/>
      <c r="E16" s="1402"/>
      <c r="F16" s="383">
        <v>0</v>
      </c>
      <c r="G16" s="383">
        <v>1</v>
      </c>
    </row>
    <row r="17" spans="1:7" ht="14.4">
      <c r="A17" s="188" t="s">
        <v>1144</v>
      </c>
      <c r="B17" s="189"/>
      <c r="C17" s="189" t="s">
        <v>1134</v>
      </c>
      <c r="D17" s="190"/>
      <c r="E17" s="1402"/>
      <c r="F17" s="383">
        <v>0</v>
      </c>
      <c r="G17" s="383">
        <v>0</v>
      </c>
    </row>
    <row r="18" spans="1:7" ht="14.4">
      <c r="A18" s="188" t="s">
        <v>1145</v>
      </c>
      <c r="B18" s="189"/>
      <c r="C18" s="189" t="s">
        <v>1134</v>
      </c>
      <c r="D18" s="190"/>
      <c r="E18" s="1402"/>
      <c r="F18" s="383">
        <v>2</v>
      </c>
      <c r="G18" s="383">
        <v>3</v>
      </c>
    </row>
    <row r="19" spans="1:7">
      <c r="A19" s="188" t="s">
        <v>1146</v>
      </c>
      <c r="B19" s="189"/>
      <c r="C19" s="189" t="s">
        <v>1134</v>
      </c>
      <c r="D19" s="190"/>
      <c r="E19" s="1309" t="s">
        <v>84</v>
      </c>
      <c r="F19" s="383">
        <v>3</v>
      </c>
      <c r="G19" s="383">
        <v>27</v>
      </c>
    </row>
    <row r="20" spans="1:7">
      <c r="A20" s="1368" t="s">
        <v>1147</v>
      </c>
      <c r="B20" s="189"/>
      <c r="C20" s="189" t="s">
        <v>1134</v>
      </c>
      <c r="D20" s="190"/>
      <c r="E20" s="1309" t="s">
        <v>84</v>
      </c>
      <c r="F20" s="383">
        <v>18</v>
      </c>
      <c r="G20" s="383">
        <v>22</v>
      </c>
    </row>
    <row r="21" spans="1:7">
      <c r="A21" s="188" t="s">
        <v>1148</v>
      </c>
      <c r="B21" s="189"/>
      <c r="C21" s="189" t="s">
        <v>1134</v>
      </c>
      <c r="D21" s="190"/>
      <c r="E21" s="1309" t="s">
        <v>84</v>
      </c>
      <c r="F21" s="383">
        <v>0</v>
      </c>
      <c r="G21" s="383">
        <v>0</v>
      </c>
    </row>
    <row r="22" spans="1:7">
      <c r="A22" s="188" t="s">
        <v>1149</v>
      </c>
      <c r="B22" s="1215"/>
      <c r="C22" s="1224" t="s">
        <v>1134</v>
      </c>
      <c r="D22" s="1225"/>
      <c r="E22" s="1392"/>
      <c r="F22" s="383">
        <v>0</v>
      </c>
      <c r="G22" s="383">
        <v>0</v>
      </c>
    </row>
    <row r="23" spans="1:7">
      <c r="A23" s="188" t="s">
        <v>1150</v>
      </c>
      <c r="B23" s="1215"/>
      <c r="C23" s="1224" t="s">
        <v>1134</v>
      </c>
      <c r="D23" s="1225"/>
      <c r="E23" s="1393" t="s">
        <v>84</v>
      </c>
      <c r="F23" s="383">
        <v>21</v>
      </c>
      <c r="G23" s="383">
        <v>117</v>
      </c>
    </row>
    <row r="24" spans="1:7">
      <c r="A24" s="188" t="s">
        <v>1151</v>
      </c>
      <c r="B24" s="1215"/>
      <c r="C24" s="1224" t="s">
        <v>1134</v>
      </c>
      <c r="D24" s="1225"/>
      <c r="E24" s="1392"/>
      <c r="F24" s="383">
        <v>0</v>
      </c>
      <c r="G24" s="383">
        <v>0</v>
      </c>
    </row>
    <row r="25" spans="1:7">
      <c r="A25" s="1368" t="s">
        <v>1152</v>
      </c>
      <c r="B25" s="1215"/>
      <c r="C25" s="1224" t="s">
        <v>1134</v>
      </c>
      <c r="D25" s="1225"/>
      <c r="E25" s="1392"/>
      <c r="F25" s="383">
        <v>0</v>
      </c>
      <c r="G25" s="383">
        <v>0</v>
      </c>
    </row>
    <row r="26" spans="1:7">
      <c r="A26" s="188" t="s">
        <v>1153</v>
      </c>
      <c r="B26" s="1215"/>
      <c r="C26" s="1224" t="s">
        <v>1134</v>
      </c>
      <c r="D26" s="1225"/>
      <c r="E26" s="1392"/>
      <c r="F26" s="383">
        <v>0</v>
      </c>
      <c r="G26" s="383">
        <v>0</v>
      </c>
    </row>
    <row r="27" spans="1:7">
      <c r="A27" s="188" t="s">
        <v>1154</v>
      </c>
      <c r="B27" s="1215"/>
      <c r="C27" s="1224" t="s">
        <v>1134</v>
      </c>
      <c r="D27" s="1225"/>
      <c r="E27" s="1393" t="s">
        <v>84</v>
      </c>
      <c r="F27" s="383">
        <v>0</v>
      </c>
      <c r="G27" s="383">
        <v>12</v>
      </c>
    </row>
    <row r="28" spans="1:7" ht="14.4">
      <c r="A28" s="188" t="s">
        <v>1155</v>
      </c>
      <c r="B28" s="191"/>
      <c r="C28" s="189" t="s">
        <v>1134</v>
      </c>
      <c r="D28" s="190"/>
      <c r="E28" s="1402"/>
      <c r="F28" s="383">
        <v>0</v>
      </c>
      <c r="G28" s="383">
        <v>1</v>
      </c>
    </row>
    <row r="29" spans="1:7" ht="14.4">
      <c r="A29" s="188" t="s">
        <v>1156</v>
      </c>
      <c r="B29" s="189"/>
      <c r="C29" s="189" t="s">
        <v>1134</v>
      </c>
      <c r="D29" s="190"/>
      <c r="E29" s="1402"/>
      <c r="F29" s="383">
        <v>0</v>
      </c>
      <c r="G29" s="383">
        <v>0</v>
      </c>
    </row>
    <row r="30" spans="1:7">
      <c r="A30" s="192" t="s">
        <v>1157</v>
      </c>
      <c r="B30" s="189"/>
      <c r="C30" s="189" t="s">
        <v>1134</v>
      </c>
      <c r="D30" s="190"/>
      <c r="E30" s="1309" t="s">
        <v>84</v>
      </c>
      <c r="F30" s="383">
        <v>9</v>
      </c>
      <c r="G30" s="383">
        <v>19</v>
      </c>
    </row>
    <row r="31" spans="1:7" ht="14.4">
      <c r="A31" s="192" t="s">
        <v>1158</v>
      </c>
      <c r="B31" s="189"/>
      <c r="C31" s="189" t="s">
        <v>1134</v>
      </c>
      <c r="D31" s="190"/>
      <c r="E31" s="1402"/>
      <c r="F31" s="383">
        <v>0</v>
      </c>
      <c r="G31" s="383">
        <v>0</v>
      </c>
    </row>
    <row r="32" spans="1:7" ht="14.4">
      <c r="A32" s="192" t="s">
        <v>1159</v>
      </c>
      <c r="B32" s="189"/>
      <c r="C32" s="189" t="s">
        <v>1134</v>
      </c>
      <c r="D32" s="190"/>
      <c r="E32" s="1402"/>
      <c r="F32" s="383">
        <v>0</v>
      </c>
      <c r="G32" s="383">
        <v>0</v>
      </c>
    </row>
    <row r="33" spans="1:7" ht="14.4">
      <c r="A33" s="1366" t="s">
        <v>1160</v>
      </c>
      <c r="B33" s="189"/>
      <c r="C33" s="189" t="s">
        <v>1134</v>
      </c>
      <c r="D33" s="190"/>
      <c r="E33" s="1402"/>
      <c r="F33" s="383">
        <v>0</v>
      </c>
      <c r="G33" s="383">
        <v>3</v>
      </c>
    </row>
    <row r="34" spans="1:7">
      <c r="A34" s="192" t="s">
        <v>1161</v>
      </c>
      <c r="B34" s="189"/>
      <c r="C34" s="189" t="s">
        <v>1134</v>
      </c>
      <c r="D34" s="190"/>
      <c r="E34" s="1309" t="s">
        <v>84</v>
      </c>
      <c r="F34" s="383">
        <v>2</v>
      </c>
      <c r="G34" s="383">
        <v>41</v>
      </c>
    </row>
    <row r="35" spans="1:7" ht="14.4">
      <c r="A35" s="192" t="s">
        <v>1162</v>
      </c>
      <c r="B35" s="189"/>
      <c r="C35" s="189" t="s">
        <v>1134</v>
      </c>
      <c r="D35" s="190"/>
      <c r="E35" s="1402"/>
      <c r="F35" s="383">
        <v>0</v>
      </c>
      <c r="G35" s="383">
        <v>0</v>
      </c>
    </row>
    <row r="36" spans="1:7" ht="14.4">
      <c r="A36" s="192" t="s">
        <v>1163</v>
      </c>
      <c r="B36" s="189" t="s">
        <v>84</v>
      </c>
      <c r="C36" s="189"/>
      <c r="D36" s="190"/>
      <c r="E36" s="1402"/>
      <c r="F36" s="383">
        <v>0</v>
      </c>
      <c r="G36" s="383">
        <v>0</v>
      </c>
    </row>
    <row r="37" spans="1:7">
      <c r="A37" s="192" t="s">
        <v>1164</v>
      </c>
      <c r="B37" s="189"/>
      <c r="C37" s="189" t="s">
        <v>1134</v>
      </c>
      <c r="D37" s="190"/>
      <c r="E37" s="1309" t="s">
        <v>84</v>
      </c>
      <c r="F37" s="383">
        <v>0</v>
      </c>
      <c r="G37" s="383">
        <v>7</v>
      </c>
    </row>
    <row r="38" spans="1:7" ht="14.4">
      <c r="A38" s="1368" t="s">
        <v>1165</v>
      </c>
      <c r="B38" s="189"/>
      <c r="C38" s="189" t="s">
        <v>1134</v>
      </c>
      <c r="D38" s="190"/>
      <c r="E38" s="1402"/>
      <c r="F38" s="383">
        <v>0</v>
      </c>
      <c r="G38" s="383">
        <v>0</v>
      </c>
    </row>
    <row r="39" spans="1:7" ht="14.4">
      <c r="A39" s="192" t="s">
        <v>1166</v>
      </c>
      <c r="B39" s="189"/>
      <c r="C39" s="189" t="s">
        <v>1134</v>
      </c>
      <c r="D39" s="190"/>
      <c r="E39" s="1402" t="s">
        <v>84</v>
      </c>
      <c r="F39" s="383">
        <v>3</v>
      </c>
      <c r="G39" s="383">
        <v>11</v>
      </c>
    </row>
    <row r="40" spans="1:7" ht="14.4">
      <c r="A40" s="192" t="s">
        <v>1167</v>
      </c>
      <c r="B40" s="189"/>
      <c r="C40" s="189" t="s">
        <v>1134</v>
      </c>
      <c r="D40" s="190"/>
      <c r="E40" s="1402"/>
      <c r="F40" s="383">
        <v>0</v>
      </c>
      <c r="G40" s="383">
        <v>0</v>
      </c>
    </row>
    <row r="41" spans="1:7" ht="14.4">
      <c r="A41" s="192" t="s">
        <v>1168</v>
      </c>
      <c r="B41" s="189"/>
      <c r="C41" s="189" t="s">
        <v>1134</v>
      </c>
      <c r="D41" s="190"/>
      <c r="E41" s="1402"/>
      <c r="F41" s="383">
        <v>0</v>
      </c>
      <c r="G41" s="383">
        <v>0</v>
      </c>
    </row>
    <row r="42" spans="1:7" ht="15" thickBot="1">
      <c r="A42" s="1369" t="s">
        <v>1169</v>
      </c>
      <c r="B42" s="1370"/>
      <c r="C42" s="1370" t="s">
        <v>1134</v>
      </c>
      <c r="D42" s="1371"/>
      <c r="E42" s="1404"/>
      <c r="F42" s="1372">
        <v>0</v>
      </c>
      <c r="G42" s="1372">
        <v>0</v>
      </c>
    </row>
    <row r="43" spans="1:7" ht="13.8" thickBot="1">
      <c r="A43" s="1373" t="s">
        <v>1126</v>
      </c>
      <c r="B43" s="457"/>
      <c r="C43" s="458"/>
      <c r="D43" s="458"/>
      <c r="E43" s="458"/>
      <c r="F43" s="1374">
        <f>SUM(F7:F42)</f>
        <v>84</v>
      </c>
      <c r="G43" s="1375">
        <f>SUM(G7:G42)</f>
        <v>365</v>
      </c>
    </row>
    <row r="44" spans="1:7">
      <c r="A44" s="1356"/>
      <c r="B44" s="1357"/>
      <c r="C44" s="1357"/>
      <c r="D44" s="1357"/>
      <c r="E44" s="1357"/>
      <c r="F44" s="1358"/>
      <c r="G44" s="1358"/>
    </row>
    <row r="45" spans="1:7">
      <c r="A45" s="1651" t="s">
        <v>1170</v>
      </c>
      <c r="B45" s="1651"/>
      <c r="C45" s="1651"/>
      <c r="D45" s="1651"/>
      <c r="E45" s="1651"/>
      <c r="F45" s="1651"/>
      <c r="G45" s="1651"/>
    </row>
    <row r="46" spans="1:7">
      <c r="A46" s="1651" t="s">
        <v>1269</v>
      </c>
      <c r="B46" s="1651"/>
      <c r="C46" s="1651"/>
      <c r="D46" s="1651"/>
      <c r="E46" s="1651"/>
      <c r="F46" s="1651"/>
      <c r="G46" s="1651"/>
    </row>
    <row r="47" spans="1:7">
      <c r="A47" s="1553" t="s">
        <v>677</v>
      </c>
      <c r="B47" s="1553"/>
      <c r="C47" s="1553"/>
      <c r="D47" s="1553"/>
      <c r="E47" s="1553"/>
      <c r="F47" s="1553"/>
      <c r="G47" s="1553"/>
    </row>
  </sheetData>
  <mergeCells count="10">
    <mergeCell ref="A47:G47"/>
    <mergeCell ref="A45:G45"/>
    <mergeCell ref="A1:G1"/>
    <mergeCell ref="A2:G2"/>
    <mergeCell ref="A3:G3"/>
    <mergeCell ref="A4:A6"/>
    <mergeCell ref="B4:E4"/>
    <mergeCell ref="F4:G5"/>
    <mergeCell ref="B5:E5"/>
    <mergeCell ref="A46:G46"/>
  </mergeCells>
  <printOptions headings="1"/>
  <pageMargins left="0.7" right="0.7" top="0.75" bottom="0.75" header="0.3" footer="0.3"/>
  <pageSetup scale="67" orientation="portrait" r:id="rId1"/>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pageSetUpPr fitToPage="1"/>
  </sheetPr>
  <dimension ref="A1:V23"/>
  <sheetViews>
    <sheetView tabSelected="1" view="pageBreakPreview" zoomScaleNormal="80" zoomScaleSheetLayoutView="100" workbookViewId="0">
      <selection sqref="A1:M1"/>
    </sheetView>
  </sheetViews>
  <sheetFormatPr defaultColWidth="8.5546875" defaultRowHeight="13.2"/>
  <cols>
    <col min="1" max="1" width="57" customWidth="1"/>
    <col min="2" max="2" width="12.5546875" bestFit="1" customWidth="1"/>
    <col min="3" max="3" width="11.5546875" bestFit="1" customWidth="1"/>
    <col min="4" max="6" width="11.5546875" customWidth="1"/>
    <col min="7" max="7" width="12.44140625" customWidth="1"/>
    <col min="8" max="8" width="11" customWidth="1"/>
    <col min="9" max="9" width="12.44140625" customWidth="1"/>
    <col min="10" max="10" width="13.44140625" customWidth="1"/>
    <col min="11" max="11" width="11.5546875" customWidth="1"/>
    <col min="12" max="12" width="11.44140625" customWidth="1"/>
    <col min="13" max="13" width="12.44140625" customWidth="1"/>
    <col min="14" max="16" width="9.5546875" customWidth="1"/>
    <col min="17" max="19" width="12.44140625" bestFit="1" customWidth="1"/>
    <col min="20" max="20" width="9.5546875" customWidth="1"/>
    <col min="21" max="21" width="13.5546875" customWidth="1"/>
  </cols>
  <sheetData>
    <row r="1" spans="1:22" ht="15.6">
      <c r="A1" s="1662" t="s">
        <v>1171</v>
      </c>
      <c r="B1" s="1662"/>
      <c r="C1" s="1662"/>
      <c r="D1" s="1662"/>
      <c r="E1" s="1662"/>
      <c r="F1" s="1662"/>
      <c r="G1" s="1662"/>
      <c r="H1" s="1662"/>
      <c r="I1" s="1662"/>
      <c r="J1" s="1662"/>
      <c r="K1" s="1662"/>
      <c r="L1" s="1662"/>
      <c r="M1" s="1662"/>
      <c r="N1" s="1662"/>
      <c r="O1" s="1662"/>
      <c r="P1" s="1662"/>
    </row>
    <row r="2" spans="1:22" ht="15.6">
      <c r="A2" s="1412" t="s">
        <v>1</v>
      </c>
      <c r="B2" s="1412"/>
      <c r="C2" s="1412"/>
      <c r="D2" s="1412"/>
      <c r="E2" s="1412"/>
      <c r="F2" s="1412"/>
      <c r="G2" s="1412"/>
      <c r="H2" s="1412"/>
      <c r="I2" s="1412"/>
      <c r="J2" s="1412"/>
      <c r="K2" s="1412"/>
      <c r="L2" s="1412"/>
      <c r="M2" s="1412"/>
      <c r="N2" s="1412"/>
      <c r="O2" s="1412"/>
      <c r="P2" s="1412"/>
    </row>
    <row r="3" spans="1:22" ht="16.2" thickBot="1">
      <c r="A3" s="1589" t="s">
        <v>2</v>
      </c>
      <c r="B3" s="1589"/>
      <c r="C3" s="1589"/>
      <c r="D3" s="1589"/>
      <c r="E3" s="1589"/>
      <c r="F3" s="1589"/>
      <c r="G3" s="1589"/>
      <c r="H3" s="1589"/>
      <c r="I3" s="1589"/>
      <c r="J3" s="1589"/>
      <c r="K3" s="1589"/>
      <c r="L3" s="1589"/>
      <c r="M3" s="1589"/>
      <c r="N3" s="1589"/>
      <c r="O3" s="1589"/>
      <c r="P3" s="1589"/>
    </row>
    <row r="4" spans="1:22" ht="20.25" customHeight="1">
      <c r="A4" s="1663">
        <v>2026</v>
      </c>
      <c r="B4" s="1666" t="s">
        <v>1172</v>
      </c>
      <c r="C4" s="1665"/>
      <c r="D4" s="1667"/>
      <c r="E4" s="1665" t="s">
        <v>1173</v>
      </c>
      <c r="F4" s="1665"/>
      <c r="G4" s="1665"/>
      <c r="H4" s="1666" t="s">
        <v>1174</v>
      </c>
      <c r="I4" s="1665"/>
      <c r="J4" s="1667"/>
      <c r="K4" s="1668" t="s">
        <v>1175</v>
      </c>
      <c r="L4" s="1417"/>
      <c r="M4" s="1669"/>
      <c r="N4" s="1556" t="s">
        <v>685</v>
      </c>
      <c r="O4" s="1557"/>
      <c r="P4" s="1558"/>
    </row>
    <row r="5" spans="1:22">
      <c r="A5" s="1664"/>
      <c r="B5" s="66" t="s">
        <v>8</v>
      </c>
      <c r="C5" s="205" t="s">
        <v>9</v>
      </c>
      <c r="D5" s="490" t="s">
        <v>10</v>
      </c>
      <c r="E5" s="21" t="s">
        <v>8</v>
      </c>
      <c r="F5" s="205" t="s">
        <v>9</v>
      </c>
      <c r="G5" s="493" t="s">
        <v>10</v>
      </c>
      <c r="H5" s="66" t="s">
        <v>8</v>
      </c>
      <c r="I5" s="205" t="s">
        <v>9</v>
      </c>
      <c r="J5" s="257" t="s">
        <v>10</v>
      </c>
      <c r="K5" s="21" t="s">
        <v>8</v>
      </c>
      <c r="L5" s="205" t="s">
        <v>9</v>
      </c>
      <c r="M5" s="260" t="s">
        <v>165</v>
      </c>
      <c r="N5" s="66" t="s">
        <v>8</v>
      </c>
      <c r="O5" s="205" t="s">
        <v>9</v>
      </c>
      <c r="P5" s="257" t="s">
        <v>10</v>
      </c>
    </row>
    <row r="6" spans="1:22">
      <c r="A6" s="486"/>
      <c r="B6" s="483"/>
      <c r="C6" s="205"/>
      <c r="D6" s="257"/>
      <c r="E6" s="21"/>
      <c r="F6" s="205"/>
      <c r="G6" s="493"/>
      <c r="H6" s="496"/>
      <c r="I6" s="207"/>
      <c r="J6" s="257"/>
      <c r="K6" s="494"/>
      <c r="L6" s="260"/>
      <c r="M6" s="260"/>
      <c r="N6" s="498"/>
      <c r="O6" s="260"/>
      <c r="P6" s="257"/>
    </row>
    <row r="7" spans="1:22">
      <c r="A7" s="104" t="s">
        <v>1176</v>
      </c>
      <c r="B7" s="484"/>
      <c r="C7" s="71"/>
      <c r="D7" s="491"/>
      <c r="E7" s="489"/>
      <c r="F7" s="71"/>
      <c r="G7" s="491"/>
      <c r="H7" s="489"/>
      <c r="I7" s="71"/>
      <c r="J7" s="491"/>
      <c r="K7" s="495"/>
      <c r="L7" s="72"/>
      <c r="M7" s="497"/>
      <c r="N7" s="499"/>
      <c r="O7" s="331"/>
      <c r="P7" s="485"/>
    </row>
    <row r="8" spans="1:22">
      <c r="A8" s="487" t="s">
        <v>1177</v>
      </c>
      <c r="B8" s="492">
        <v>60000</v>
      </c>
      <c r="C8" s="330">
        <v>15000</v>
      </c>
      <c r="D8" s="491">
        <f>SUM(B8:C8)</f>
        <v>75000</v>
      </c>
      <c r="E8" s="1226">
        <v>0</v>
      </c>
      <c r="F8" s="1227">
        <v>0</v>
      </c>
      <c r="G8" s="1228">
        <f>SUM(E8:F8)</f>
        <v>0</v>
      </c>
      <c r="H8" s="1226">
        <v>0</v>
      </c>
      <c r="I8" s="1227">
        <v>0</v>
      </c>
      <c r="J8" s="1228">
        <f>SUM(H8:I8)</f>
        <v>0</v>
      </c>
      <c r="K8" s="492">
        <v>59929.167999999998</v>
      </c>
      <c r="L8" s="330">
        <v>14982.291999999999</v>
      </c>
      <c r="M8" s="794">
        <f>SUM(K8:L8)</f>
        <v>74911.459999999992</v>
      </c>
      <c r="N8" s="68">
        <f>K8/B8</f>
        <v>0.99881946666666666</v>
      </c>
      <c r="O8" s="69">
        <f t="shared" ref="N8:P11" si="0">L8/C8</f>
        <v>0.99881946666666666</v>
      </c>
      <c r="P8" s="485">
        <f t="shared" si="0"/>
        <v>0.99881946666666654</v>
      </c>
      <c r="Q8" s="140"/>
      <c r="R8" s="140"/>
      <c r="S8" s="140"/>
    </row>
    <row r="9" spans="1:22">
      <c r="A9" s="488" t="s">
        <v>1178</v>
      </c>
      <c r="B9" s="492">
        <v>60000</v>
      </c>
      <c r="C9" s="330">
        <v>15000</v>
      </c>
      <c r="D9" s="491">
        <f>SUM(B9:C9)</f>
        <v>75000</v>
      </c>
      <c r="E9" s="1226">
        <v>0</v>
      </c>
      <c r="F9" s="1227">
        <v>0</v>
      </c>
      <c r="G9" s="1228">
        <f>SUM(E9:F9)</f>
        <v>0</v>
      </c>
      <c r="H9" s="1226">
        <v>-16.928000000000001</v>
      </c>
      <c r="I9" s="1227">
        <v>-4.2320000000000002</v>
      </c>
      <c r="J9" s="1228">
        <f>SUM(H9:I9)</f>
        <v>-21.16</v>
      </c>
      <c r="K9" s="492">
        <f>59989.32+H9</f>
        <v>59972.392</v>
      </c>
      <c r="L9" s="330">
        <f>14997.33+I9</f>
        <v>14993.098</v>
      </c>
      <c r="M9" s="491">
        <f>SUM(K9:L9)</f>
        <v>74965.490000000005</v>
      </c>
      <c r="N9" s="68">
        <f t="shared" si="0"/>
        <v>0.99953986666666661</v>
      </c>
      <c r="O9" s="69">
        <f t="shared" si="0"/>
        <v>0.99953986666666661</v>
      </c>
      <c r="P9" s="485">
        <f t="shared" si="0"/>
        <v>0.99953986666666672</v>
      </c>
      <c r="Q9" s="140"/>
      <c r="R9" s="140"/>
      <c r="S9" s="140"/>
    </row>
    <row r="10" spans="1:22">
      <c r="A10" s="488" t="s">
        <v>1179</v>
      </c>
      <c r="B10" s="492">
        <v>60000</v>
      </c>
      <c r="C10" s="330">
        <v>15000</v>
      </c>
      <c r="D10" s="491">
        <f>SUM(B10:C10)</f>
        <v>75000</v>
      </c>
      <c r="E10" s="492">
        <v>0</v>
      </c>
      <c r="F10" s="330">
        <v>0</v>
      </c>
      <c r="G10" s="491">
        <f>SUM(E10:F10)</f>
        <v>0</v>
      </c>
      <c r="H10" s="492">
        <v>0</v>
      </c>
      <c r="I10" s="330">
        <v>0</v>
      </c>
      <c r="J10" s="491">
        <f>SUM(H10:I10)</f>
        <v>0</v>
      </c>
      <c r="K10" s="492">
        <v>0</v>
      </c>
      <c r="L10" s="330">
        <v>0</v>
      </c>
      <c r="M10" s="491">
        <f>SUM(K10:L10)</f>
        <v>0</v>
      </c>
      <c r="N10" s="68">
        <f t="shared" si="0"/>
        <v>0</v>
      </c>
      <c r="O10" s="69">
        <f t="shared" si="0"/>
        <v>0</v>
      </c>
      <c r="P10" s="485">
        <f t="shared" si="0"/>
        <v>0</v>
      </c>
      <c r="Q10" s="140"/>
      <c r="R10" s="140"/>
      <c r="S10" s="140"/>
    </row>
    <row r="11" spans="1:22" ht="13.8" thickBot="1">
      <c r="A11" s="83" t="s">
        <v>1180</v>
      </c>
      <c r="B11" s="492">
        <v>18000</v>
      </c>
      <c r="C11" s="330">
        <v>4500</v>
      </c>
      <c r="D11" s="491">
        <f>SUM(B11:C11)</f>
        <v>22500</v>
      </c>
      <c r="E11" s="492">
        <v>0</v>
      </c>
      <c r="F11" s="330">
        <v>0</v>
      </c>
      <c r="G11" s="491">
        <f>SUM(E11:F11)</f>
        <v>0</v>
      </c>
      <c r="H11" s="492">
        <v>0</v>
      </c>
      <c r="I11" s="330">
        <v>0</v>
      </c>
      <c r="J11" s="491">
        <f>SUM(H11:I11)</f>
        <v>0</v>
      </c>
      <c r="K11" s="492">
        <v>17995.2</v>
      </c>
      <c r="L11" s="330">
        <v>4498.8</v>
      </c>
      <c r="M11" s="491">
        <f>SUM(K11:L11)</f>
        <v>22494</v>
      </c>
      <c r="N11" s="68">
        <f t="shared" si="0"/>
        <v>0.99973333333333336</v>
      </c>
      <c r="O11" s="69">
        <f t="shared" si="0"/>
        <v>0.99973333333333336</v>
      </c>
      <c r="P11" s="485">
        <f t="shared" si="0"/>
        <v>0.99973333333333336</v>
      </c>
      <c r="Q11" s="140"/>
      <c r="R11" s="140"/>
      <c r="S11" s="140"/>
    </row>
    <row r="12" spans="1:22" ht="13.8" thickBot="1">
      <c r="A12" s="255" t="s">
        <v>698</v>
      </c>
      <c r="B12" s="500">
        <f t="shared" ref="B12:M12" si="1">SUM(B8:B11)</f>
        <v>198000</v>
      </c>
      <c r="C12" s="501">
        <f t="shared" si="1"/>
        <v>49500</v>
      </c>
      <c r="D12" s="502">
        <f t="shared" si="1"/>
        <v>247500</v>
      </c>
      <c r="E12" s="651">
        <f t="shared" si="1"/>
        <v>0</v>
      </c>
      <c r="F12" s="652">
        <f t="shared" si="1"/>
        <v>0</v>
      </c>
      <c r="G12" s="502">
        <f t="shared" si="1"/>
        <v>0</v>
      </c>
      <c r="H12" s="651">
        <f t="shared" si="1"/>
        <v>-16.928000000000001</v>
      </c>
      <c r="I12" s="652">
        <f t="shared" si="1"/>
        <v>-4.2320000000000002</v>
      </c>
      <c r="J12" s="1311">
        <f t="shared" si="1"/>
        <v>-21.16</v>
      </c>
      <c r="K12" s="503">
        <f t="shared" si="1"/>
        <v>137896.76</v>
      </c>
      <c r="L12" s="501">
        <f t="shared" si="1"/>
        <v>34474.19</v>
      </c>
      <c r="M12" s="504">
        <f t="shared" si="1"/>
        <v>172370.95</v>
      </c>
      <c r="N12" s="120">
        <f>K12/B12</f>
        <v>0.69644828282828286</v>
      </c>
      <c r="O12" s="121">
        <f>L12/C12</f>
        <v>0.69644828282828286</v>
      </c>
      <c r="P12" s="122">
        <f>M12/D12</f>
        <v>0.69644828282828286</v>
      </c>
    </row>
    <row r="14" spans="1:22">
      <c r="A14" s="1229" t="s">
        <v>1181</v>
      </c>
      <c r="B14" s="137"/>
      <c r="C14" s="137"/>
      <c r="D14" s="137"/>
      <c r="E14" s="137"/>
      <c r="F14" s="137"/>
      <c r="G14" s="137"/>
      <c r="H14" s="137"/>
      <c r="I14" s="137"/>
      <c r="J14" s="137"/>
      <c r="K14" s="566"/>
      <c r="L14" s="566"/>
      <c r="M14" s="566"/>
    </row>
    <row r="15" spans="1:22">
      <c r="A15" s="2"/>
      <c r="B15" s="2"/>
      <c r="K15" s="1303"/>
      <c r="L15" s="1303"/>
      <c r="M15" s="1303"/>
    </row>
    <row r="16" spans="1:22">
      <c r="A16" t="s">
        <v>1182</v>
      </c>
      <c r="B16" s="1229"/>
      <c r="C16" s="1206"/>
      <c r="D16" s="1206"/>
      <c r="E16" s="1206"/>
      <c r="F16" s="1206"/>
      <c r="G16" s="1206"/>
      <c r="H16" s="1206"/>
      <c r="I16" s="1206"/>
      <c r="J16" s="1206"/>
      <c r="K16" s="1230"/>
      <c r="L16" s="1230"/>
      <c r="M16" s="1230"/>
      <c r="Q16" s="3"/>
      <c r="R16" s="3"/>
      <c r="S16" s="3"/>
      <c r="T16" s="3"/>
      <c r="U16" s="3"/>
      <c r="V16" s="3"/>
    </row>
    <row r="17" spans="3:13">
      <c r="C17" s="2"/>
      <c r="D17" s="2"/>
      <c r="E17" s="2"/>
      <c r="F17" s="2"/>
      <c r="M17" s="90"/>
    </row>
    <row r="18" spans="3:13">
      <c r="C18" s="2"/>
      <c r="D18" s="2"/>
      <c r="E18" s="2"/>
      <c r="F18" s="2"/>
      <c r="H18" s="505"/>
      <c r="I18" s="505"/>
      <c r="J18" s="505"/>
      <c r="K18" s="505"/>
      <c r="L18" s="505"/>
      <c r="M18" s="505"/>
    </row>
    <row r="23" spans="3:13">
      <c r="M23" s="505"/>
    </row>
  </sheetData>
  <mergeCells count="9">
    <mergeCell ref="A1:P1"/>
    <mergeCell ref="A2:P2"/>
    <mergeCell ref="A3:P3"/>
    <mergeCell ref="N4:P4"/>
    <mergeCell ref="A4:A5"/>
    <mergeCell ref="E4:G4"/>
    <mergeCell ref="B4:D4"/>
    <mergeCell ref="H4:J4"/>
    <mergeCell ref="K4:M4"/>
  </mergeCells>
  <printOptions headings="1"/>
  <pageMargins left="0.7" right="0.7" top="0.75" bottom="0.75" header="0.3" footer="0.3"/>
  <pageSetup scale="40" orientation="portrait" r:id="rId1"/>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sheetPr>
    <pageSetUpPr fitToPage="1"/>
  </sheetPr>
  <dimension ref="A1:H24"/>
  <sheetViews>
    <sheetView tabSelected="1" view="pageBreakPreview" zoomScale="90" zoomScaleNormal="90" zoomScaleSheetLayoutView="90" workbookViewId="0">
      <selection sqref="A1:M1"/>
    </sheetView>
  </sheetViews>
  <sheetFormatPr defaultRowHeight="13.2"/>
  <cols>
    <col min="1" max="1" width="18.5546875" customWidth="1"/>
    <col min="2" max="3" width="20.5546875" customWidth="1"/>
    <col min="4" max="4" width="23.5546875" customWidth="1"/>
    <col min="5" max="5" width="31.5546875" customWidth="1"/>
  </cols>
  <sheetData>
    <row r="1" spans="1:8" ht="15.6">
      <c r="A1" s="1412" t="s">
        <v>1183</v>
      </c>
      <c r="B1" s="1412"/>
      <c r="C1" s="1412"/>
      <c r="D1" s="1412"/>
      <c r="E1" s="1412"/>
      <c r="F1" s="564"/>
      <c r="G1" s="564"/>
      <c r="H1" s="564"/>
    </row>
    <row r="2" spans="1:8" ht="15.6">
      <c r="A2" s="1599" t="s">
        <v>1</v>
      </c>
      <c r="B2" s="1599"/>
      <c r="C2" s="1599"/>
      <c r="D2" s="1599"/>
      <c r="E2" s="1599"/>
      <c r="F2" s="1396"/>
      <c r="G2" s="1396"/>
      <c r="H2" s="1396"/>
    </row>
    <row r="3" spans="1:8" ht="15.6">
      <c r="A3" s="1414" t="s">
        <v>2</v>
      </c>
      <c r="B3" s="1599"/>
      <c r="C3" s="1599"/>
      <c r="D3" s="1599"/>
      <c r="E3" s="1599"/>
      <c r="F3" s="1396"/>
      <c r="G3" s="1396"/>
      <c r="H3" s="1396"/>
    </row>
    <row r="4" spans="1:8" ht="13.8" thickBot="1"/>
    <row r="5" spans="1:8" ht="16.2" thickBot="1">
      <c r="A5" s="1670" t="s">
        <v>1035</v>
      </c>
      <c r="B5" s="1633"/>
      <c r="C5" s="1633"/>
      <c r="D5" s="1633"/>
      <c r="E5" s="1634"/>
    </row>
    <row r="6" spans="1:8" ht="54.75" customHeight="1" thickBot="1">
      <c r="A6" s="287"/>
      <c r="B6" s="287" t="s">
        <v>1184</v>
      </c>
      <c r="C6" s="287" t="s">
        <v>1185</v>
      </c>
      <c r="D6" s="287" t="s">
        <v>1186</v>
      </c>
      <c r="E6" s="287" t="s">
        <v>1187</v>
      </c>
      <c r="F6" s="180"/>
      <c r="G6" s="180"/>
    </row>
    <row r="7" spans="1:8">
      <c r="A7" s="1304" t="s">
        <v>649</v>
      </c>
      <c r="B7" s="1305">
        <v>1.1299999999999999</v>
      </c>
      <c r="C7" s="1306">
        <v>0.98699999999999999</v>
      </c>
      <c r="D7" s="1306">
        <v>0.36099999999999999</v>
      </c>
      <c r="E7" s="1307">
        <v>0.68500000000000005</v>
      </c>
    </row>
    <row r="8" spans="1:8">
      <c r="A8" s="183" t="s">
        <v>650</v>
      </c>
      <c r="B8" s="659">
        <v>1.1299999999999999</v>
      </c>
      <c r="C8" s="69">
        <v>0.98699999999999999</v>
      </c>
      <c r="D8" s="69">
        <v>0.36199999999999999</v>
      </c>
      <c r="E8" s="70">
        <v>0.68600000000000005</v>
      </c>
    </row>
    <row r="9" spans="1:8">
      <c r="A9" s="183" t="s">
        <v>651</v>
      </c>
      <c r="B9" s="252">
        <v>1.137</v>
      </c>
      <c r="C9" s="69">
        <v>0.99</v>
      </c>
      <c r="D9" s="69">
        <v>0.36299999999999999</v>
      </c>
      <c r="E9" s="70">
        <v>0.68100000000000005</v>
      </c>
    </row>
    <row r="10" spans="1:8">
      <c r="A10" s="183" t="s">
        <v>652</v>
      </c>
      <c r="B10" s="252">
        <v>1.1399999999999999</v>
      </c>
      <c r="C10" s="69">
        <v>0.99099999999999999</v>
      </c>
      <c r="D10" s="69">
        <v>0.36399999999999999</v>
      </c>
      <c r="E10" s="70">
        <v>0.66800000000000004</v>
      </c>
    </row>
    <row r="11" spans="1:8">
      <c r="A11" s="183" t="s">
        <v>653</v>
      </c>
      <c r="B11" s="252">
        <v>1.133</v>
      </c>
      <c r="C11" s="69">
        <v>0.98499999999999999</v>
      </c>
      <c r="D11" s="69">
        <v>0.35099999999999998</v>
      </c>
      <c r="E11" s="70">
        <v>0.66800000000000004</v>
      </c>
    </row>
    <row r="12" spans="1:8">
      <c r="A12" s="183" t="s">
        <v>654</v>
      </c>
      <c r="B12" s="252">
        <v>1.135</v>
      </c>
      <c r="C12" s="69">
        <v>0.98699999999999999</v>
      </c>
      <c r="D12" s="69">
        <v>0.34699999999999998</v>
      </c>
      <c r="E12" s="70">
        <v>0.67700000000000005</v>
      </c>
    </row>
    <row r="13" spans="1:8">
      <c r="A13" s="183" t="s">
        <v>655</v>
      </c>
      <c r="B13" s="252"/>
      <c r="C13" s="69"/>
      <c r="D13" s="69"/>
      <c r="E13" s="70"/>
    </row>
    <row r="14" spans="1:8">
      <c r="A14" s="183" t="s">
        <v>656</v>
      </c>
      <c r="B14" s="252"/>
      <c r="C14" s="69"/>
      <c r="D14" s="69"/>
      <c r="E14" s="70"/>
    </row>
    <row r="15" spans="1:8">
      <c r="A15" s="183" t="s">
        <v>657</v>
      </c>
      <c r="B15" s="252"/>
      <c r="C15" s="69"/>
      <c r="D15" s="69"/>
      <c r="E15" s="70"/>
    </row>
    <row r="16" spans="1:8">
      <c r="A16" s="183" t="s">
        <v>665</v>
      </c>
      <c r="B16" s="252"/>
      <c r="C16" s="69"/>
      <c r="D16" s="69"/>
      <c r="E16" s="70"/>
    </row>
    <row r="17" spans="1:5">
      <c r="A17" s="183" t="s">
        <v>659</v>
      </c>
      <c r="B17" s="252"/>
      <c r="C17" s="69"/>
      <c r="D17" s="69"/>
      <c r="E17" s="70"/>
    </row>
    <row r="18" spans="1:5" ht="13.8" thickBot="1">
      <c r="A18" s="61" t="s">
        <v>660</v>
      </c>
      <c r="B18" s="1308"/>
      <c r="C18" s="683"/>
      <c r="D18" s="683"/>
      <c r="E18" s="684"/>
    </row>
    <row r="20" spans="1:5">
      <c r="A20" s="51" t="s">
        <v>1188</v>
      </c>
    </row>
    <row r="21" spans="1:5">
      <c r="A21" t="s">
        <v>1189</v>
      </c>
    </row>
    <row r="22" spans="1:5">
      <c r="A22" t="s">
        <v>1190</v>
      </c>
    </row>
    <row r="23" spans="1:5" ht="25.5" customHeight="1">
      <c r="A23" s="1410" t="s">
        <v>1191</v>
      </c>
      <c r="B23" s="1410"/>
      <c r="C23" s="1410"/>
      <c r="D23" s="1410"/>
      <c r="E23" s="1410"/>
    </row>
    <row r="24" spans="1:5" ht="27.75" customHeight="1">
      <c r="A24" s="1409" t="s">
        <v>1192</v>
      </c>
      <c r="B24" s="1409"/>
      <c r="C24" s="1409"/>
      <c r="D24" s="1409"/>
      <c r="E24" s="1409"/>
    </row>
  </sheetData>
  <mergeCells count="6">
    <mergeCell ref="A24:E24"/>
    <mergeCell ref="A23:E23"/>
    <mergeCell ref="A1:E1"/>
    <mergeCell ref="A2:E2"/>
    <mergeCell ref="A3:E3"/>
    <mergeCell ref="A5:E5"/>
  </mergeCells>
  <printOptions headings="1"/>
  <pageMargins left="0.7" right="0.7" top="0.75" bottom="0.75" header="0.3" footer="0.3"/>
  <pageSetup scale="76" orientation="portrait" r:id="rId1"/>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sheetPr>
    <pageSetUpPr fitToPage="1"/>
  </sheetPr>
  <dimension ref="A1:J22"/>
  <sheetViews>
    <sheetView tabSelected="1" view="pageBreakPreview" zoomScaleNormal="90" zoomScaleSheetLayoutView="100" workbookViewId="0">
      <selection sqref="A1:M1"/>
    </sheetView>
  </sheetViews>
  <sheetFormatPr defaultRowHeight="13.2"/>
  <cols>
    <col min="1" max="1" width="12.44140625" customWidth="1"/>
    <col min="2" max="2" width="35.5546875" customWidth="1"/>
    <col min="5" max="5" width="36" customWidth="1"/>
    <col min="8" max="8" width="44.44140625" customWidth="1"/>
  </cols>
  <sheetData>
    <row r="1" spans="1:10" ht="30.75" customHeight="1">
      <c r="A1" s="1495" t="s">
        <v>1193</v>
      </c>
      <c r="B1" s="1412"/>
      <c r="C1" s="1412"/>
      <c r="D1" s="1412"/>
      <c r="E1" s="1412"/>
      <c r="F1" s="1412"/>
      <c r="G1" s="1412"/>
      <c r="H1" s="1412"/>
      <c r="I1" s="1395"/>
      <c r="J1" s="1395"/>
    </row>
    <row r="2" spans="1:10" ht="15.6">
      <c r="A2" s="1599" t="s">
        <v>1</v>
      </c>
      <c r="B2" s="1599"/>
      <c r="C2" s="1599"/>
      <c r="D2" s="1599"/>
      <c r="E2" s="1599"/>
      <c r="F2" s="1599"/>
      <c r="G2" s="1599"/>
      <c r="H2" s="1599"/>
      <c r="I2" s="40"/>
      <c r="J2" s="40"/>
    </row>
    <row r="3" spans="1:10" ht="15.6">
      <c r="A3" s="1414" t="s">
        <v>2</v>
      </c>
      <c r="B3" s="1599"/>
      <c r="C3" s="1599"/>
      <c r="D3" s="1599"/>
      <c r="E3" s="1599"/>
      <c r="F3" s="1599"/>
      <c r="G3" s="1599"/>
      <c r="H3" s="1599"/>
      <c r="I3" s="40"/>
      <c r="J3" s="40"/>
    </row>
    <row r="4" spans="1:10" ht="13.8" thickBot="1"/>
    <row r="5" spans="1:10" ht="40.200000000000003" thickBot="1">
      <c r="A5" s="299" t="s">
        <v>1194</v>
      </c>
      <c r="B5" s="287" t="s">
        <v>1195</v>
      </c>
      <c r="D5" s="299" t="s">
        <v>1194</v>
      </c>
      <c r="E5" s="287" t="s">
        <v>1196</v>
      </c>
      <c r="G5" s="299" t="s">
        <v>1194</v>
      </c>
      <c r="H5" s="479" t="s">
        <v>1197</v>
      </c>
    </row>
    <row r="6" spans="1:10">
      <c r="A6" s="796" t="s">
        <v>1198</v>
      </c>
      <c r="B6" s="657">
        <v>0.32975094652948256</v>
      </c>
      <c r="D6" s="300" t="s">
        <v>1199</v>
      </c>
      <c r="E6" s="541">
        <v>0</v>
      </c>
      <c r="G6" s="300" t="s">
        <v>1200</v>
      </c>
      <c r="H6" s="541">
        <v>0.67733196960616215</v>
      </c>
    </row>
    <row r="7" spans="1:10">
      <c r="A7" s="797" t="s">
        <v>1201</v>
      </c>
      <c r="B7" s="658">
        <v>0.44980698955081067</v>
      </c>
      <c r="D7" s="47" t="s">
        <v>1202</v>
      </c>
      <c r="E7" s="542">
        <v>2.1785240506528105E-2</v>
      </c>
      <c r="G7" s="47" t="s">
        <v>1203</v>
      </c>
      <c r="H7" s="542">
        <v>0.82824935604054695</v>
      </c>
    </row>
    <row r="8" spans="1:10">
      <c r="A8" s="797" t="s">
        <v>1204</v>
      </c>
      <c r="B8" s="658">
        <v>0.49088193075895026</v>
      </c>
      <c r="D8" s="47" t="s">
        <v>1205</v>
      </c>
      <c r="E8" s="542">
        <v>4.1199433617652916E-2</v>
      </c>
      <c r="G8" s="47" t="s">
        <v>1206</v>
      </c>
      <c r="H8" s="542">
        <v>0.84857320550576187</v>
      </c>
    </row>
    <row r="9" spans="1:10">
      <c r="A9" s="797" t="s">
        <v>1207</v>
      </c>
      <c r="B9" s="658">
        <v>0.57832953437258994</v>
      </c>
      <c r="D9" s="47" t="s">
        <v>1208</v>
      </c>
      <c r="E9" s="542">
        <v>4.2001149823477565E-2</v>
      </c>
      <c r="G9" s="47" t="s">
        <v>1209</v>
      </c>
      <c r="H9" s="542">
        <v>0.92481490547005563</v>
      </c>
    </row>
    <row r="10" spans="1:10">
      <c r="A10" s="797" t="s">
        <v>1210</v>
      </c>
      <c r="B10" s="658">
        <v>0.63703068408300334</v>
      </c>
      <c r="D10" s="47" t="s">
        <v>1211</v>
      </c>
      <c r="E10" s="542">
        <v>4.2932708594875815E-2</v>
      </c>
      <c r="G10" s="47" t="s">
        <v>1212</v>
      </c>
      <c r="H10" s="542">
        <v>0.96354036617238503</v>
      </c>
    </row>
    <row r="11" spans="1:10">
      <c r="A11" s="797" t="s">
        <v>1200</v>
      </c>
      <c r="B11" s="658">
        <v>0.67733196960616215</v>
      </c>
      <c r="D11" s="47" t="s">
        <v>1213</v>
      </c>
      <c r="E11" s="542">
        <v>4.4780583759839163E-2</v>
      </c>
      <c r="G11" s="47" t="s">
        <v>1214</v>
      </c>
      <c r="H11" s="542">
        <v>0.97775023813542672</v>
      </c>
    </row>
    <row r="12" spans="1:10">
      <c r="A12" s="797" t="s">
        <v>1215</v>
      </c>
      <c r="B12" s="658">
        <v>0.71383536065550068</v>
      </c>
      <c r="D12" s="47" t="s">
        <v>1216</v>
      </c>
      <c r="E12" s="542">
        <v>9.1289705909847238E-2</v>
      </c>
      <c r="G12" s="47" t="s">
        <v>1217</v>
      </c>
      <c r="H12" s="542">
        <v>0.9990946981596952</v>
      </c>
    </row>
    <row r="13" spans="1:10">
      <c r="A13" s="797" t="s">
        <v>1203</v>
      </c>
      <c r="B13" s="658">
        <v>0.82824935604054695</v>
      </c>
      <c r="D13" s="47" t="s">
        <v>1218</v>
      </c>
      <c r="E13" s="542">
        <v>9.2300087782812901E-2</v>
      </c>
      <c r="G13" s="47" t="s">
        <v>1219</v>
      </c>
      <c r="H13" s="542">
        <v>0.99917811716576854</v>
      </c>
    </row>
    <row r="14" spans="1:10">
      <c r="A14" s="797" t="s">
        <v>1220</v>
      </c>
      <c r="B14" s="658">
        <v>0.89363936226065233</v>
      </c>
      <c r="D14" s="47" t="s">
        <v>1221</v>
      </c>
      <c r="E14" s="542">
        <v>0.22500647034073085</v>
      </c>
      <c r="G14" s="47" t="s">
        <v>1222</v>
      </c>
      <c r="H14" s="542">
        <v>0.99978948055225958</v>
      </c>
    </row>
    <row r="15" spans="1:10" ht="13.8" thickBot="1">
      <c r="A15" s="798" t="s">
        <v>1223</v>
      </c>
      <c r="B15" s="795">
        <v>0.90325488543147292</v>
      </c>
      <c r="D15" s="278" t="s">
        <v>1224</v>
      </c>
      <c r="E15" s="543">
        <v>0.26331858918075252</v>
      </c>
      <c r="G15" s="278" t="s">
        <v>1225</v>
      </c>
      <c r="H15" s="543">
        <v>1.0377519635823778</v>
      </c>
    </row>
    <row r="18" spans="1:8">
      <c r="A18" t="s">
        <v>1226</v>
      </c>
    </row>
    <row r="19" spans="1:8">
      <c r="A19" t="s">
        <v>1227</v>
      </c>
    </row>
    <row r="20" spans="1:8">
      <c r="A20" t="s">
        <v>1189</v>
      </c>
    </row>
    <row r="21" spans="1:8">
      <c r="A21" t="s">
        <v>1190</v>
      </c>
    </row>
    <row r="22" spans="1:8">
      <c r="A22" s="1410" t="s">
        <v>1191</v>
      </c>
      <c r="B22" s="1410"/>
      <c r="C22" s="1410"/>
      <c r="D22" s="1410"/>
      <c r="E22" s="1410"/>
      <c r="F22" s="1410"/>
      <c r="G22" s="1410"/>
      <c r="H22" s="1410"/>
    </row>
  </sheetData>
  <mergeCells count="4">
    <mergeCell ref="A3:H3"/>
    <mergeCell ref="A1:H1"/>
    <mergeCell ref="A2:H2"/>
    <mergeCell ref="A22:H22"/>
  </mergeCells>
  <phoneticPr fontId="47" type="noConversion"/>
  <printOptions headings="1"/>
  <pageMargins left="0.7" right="0.7" top="0.75" bottom="0.75" header="0.3" footer="0.3"/>
  <pageSetup scale="54" orientation="portrait" r:id="rId1"/>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61E8-F133-40CE-92D5-B935B0DBA30D}">
  <sheetPr>
    <pageSetUpPr fitToPage="1"/>
  </sheetPr>
  <dimension ref="A1:H24"/>
  <sheetViews>
    <sheetView tabSelected="1" view="pageBreakPreview" zoomScaleNormal="90" zoomScaleSheetLayoutView="100" workbookViewId="0">
      <selection sqref="A1:M1"/>
    </sheetView>
  </sheetViews>
  <sheetFormatPr defaultColWidth="8.5546875" defaultRowHeight="13.2"/>
  <cols>
    <col min="1" max="1" width="49.5546875" customWidth="1"/>
    <col min="2" max="3" width="21.44140625" customWidth="1"/>
    <col min="4" max="4" width="21.5546875" customWidth="1"/>
    <col min="5" max="5" width="19.44140625" customWidth="1"/>
    <col min="6" max="6" width="12.5546875" customWidth="1"/>
    <col min="7" max="7" width="10.5546875" bestFit="1" customWidth="1"/>
    <col min="8" max="8" width="9.5546875" bestFit="1" customWidth="1"/>
  </cols>
  <sheetData>
    <row r="1" spans="1:8" ht="15.6">
      <c r="A1" s="1412" t="s">
        <v>1228</v>
      </c>
      <c r="B1" s="1412"/>
      <c r="C1" s="1412"/>
      <c r="D1" s="1412"/>
      <c r="E1" s="1412"/>
    </row>
    <row r="2" spans="1:8" ht="15.6">
      <c r="A2" s="1412" t="s">
        <v>1</v>
      </c>
      <c r="B2" s="1412"/>
      <c r="C2" s="1412"/>
      <c r="D2" s="1412"/>
      <c r="E2" s="1412"/>
    </row>
    <row r="3" spans="1:8" ht="15.6">
      <c r="A3" s="1671" t="s">
        <v>2</v>
      </c>
      <c r="B3" s="1671"/>
      <c r="C3" s="1671"/>
      <c r="D3" s="1671"/>
      <c r="E3" s="1671"/>
    </row>
    <row r="4" spans="1:8" ht="26.4">
      <c r="A4" s="444"/>
      <c r="B4" s="445" t="s">
        <v>30</v>
      </c>
      <c r="C4" s="446" t="s">
        <v>4</v>
      </c>
      <c r="D4" s="446" t="s">
        <v>1174</v>
      </c>
      <c r="E4" s="446" t="s">
        <v>1229</v>
      </c>
    </row>
    <row r="5" spans="1:8" ht="19.5" customHeight="1">
      <c r="A5" s="447" t="s">
        <v>1230</v>
      </c>
      <c r="B5" s="205" t="s">
        <v>8</v>
      </c>
      <c r="C5" s="205" t="s">
        <v>8</v>
      </c>
      <c r="D5" s="205" t="s">
        <v>8</v>
      </c>
      <c r="E5" s="205" t="s">
        <v>8</v>
      </c>
    </row>
    <row r="6" spans="1:8">
      <c r="A6" s="448" t="s">
        <v>966</v>
      </c>
      <c r="B6" s="887">
        <v>2809000</v>
      </c>
      <c r="C6" s="887">
        <v>140968.93000000002</v>
      </c>
      <c r="D6" s="887">
        <v>1025155.44</v>
      </c>
      <c r="E6" s="69">
        <f>D6/B6</f>
        <v>0.36495387682449271</v>
      </c>
      <c r="F6" s="148"/>
    </row>
    <row r="7" spans="1:8">
      <c r="A7" s="448" t="s">
        <v>967</v>
      </c>
      <c r="B7" s="887">
        <v>62400</v>
      </c>
      <c r="C7" s="887">
        <v>2827.77</v>
      </c>
      <c r="D7" s="887">
        <v>16563.48</v>
      </c>
      <c r="E7" s="69">
        <f>D7/B7</f>
        <v>0.26544038461538461</v>
      </c>
      <c r="F7" s="148"/>
    </row>
    <row r="8" spans="1:8">
      <c r="A8" s="448" t="s">
        <v>968</v>
      </c>
      <c r="B8" s="887">
        <v>91800</v>
      </c>
      <c r="C8" s="887">
        <v>1068.54</v>
      </c>
      <c r="D8" s="887">
        <v>4835.1899999999996</v>
      </c>
      <c r="E8" s="69">
        <f>D8/B8</f>
        <v>5.2670915032679733E-2</v>
      </c>
      <c r="F8" s="148"/>
    </row>
    <row r="9" spans="1:8">
      <c r="A9" s="449" t="s">
        <v>969</v>
      </c>
      <c r="B9" s="887">
        <v>0</v>
      </c>
      <c r="C9" s="887">
        <v>0</v>
      </c>
      <c r="D9" s="887">
        <v>0</v>
      </c>
      <c r="E9" s="69">
        <v>0</v>
      </c>
      <c r="F9" s="148"/>
    </row>
    <row r="10" spans="1:8">
      <c r="A10" s="448" t="s">
        <v>1231</v>
      </c>
      <c r="B10" s="887">
        <v>0</v>
      </c>
      <c r="C10" s="887">
        <v>0</v>
      </c>
      <c r="D10" s="887">
        <v>0</v>
      </c>
      <c r="E10" s="69">
        <v>0</v>
      </c>
      <c r="F10" s="148"/>
    </row>
    <row r="11" spans="1:8">
      <c r="A11" s="448" t="s">
        <v>1176</v>
      </c>
      <c r="B11" s="887">
        <v>0</v>
      </c>
      <c r="C11" s="887">
        <v>0</v>
      </c>
      <c r="D11" s="887">
        <v>0</v>
      </c>
      <c r="E11" s="69">
        <v>0</v>
      </c>
      <c r="F11" s="148"/>
    </row>
    <row r="12" spans="1:8">
      <c r="A12" s="448" t="s">
        <v>50</v>
      </c>
      <c r="B12" s="887">
        <v>32200</v>
      </c>
      <c r="C12" s="887">
        <v>0</v>
      </c>
      <c r="D12" s="887">
        <v>0</v>
      </c>
      <c r="E12" s="69">
        <f>D12/B12</f>
        <v>0</v>
      </c>
      <c r="F12" s="148"/>
    </row>
    <row r="13" spans="1:8">
      <c r="A13" s="448" t="s">
        <v>51</v>
      </c>
      <c r="B13" s="887">
        <v>60400</v>
      </c>
      <c r="C13" s="887">
        <v>2448.46</v>
      </c>
      <c r="D13" s="887">
        <v>27326.45</v>
      </c>
      <c r="E13" s="69">
        <f>D13/B13</f>
        <v>0.45242466887417221</v>
      </c>
      <c r="F13" s="148"/>
    </row>
    <row r="14" spans="1:8">
      <c r="A14" s="448" t="s">
        <v>52</v>
      </c>
      <c r="B14" s="887">
        <v>0</v>
      </c>
      <c r="C14" s="887">
        <v>0</v>
      </c>
      <c r="D14" s="887">
        <v>0</v>
      </c>
      <c r="E14" s="69">
        <v>0</v>
      </c>
      <c r="F14" s="148"/>
    </row>
    <row r="15" spans="1:8">
      <c r="A15" s="450" t="s">
        <v>973</v>
      </c>
      <c r="B15" s="888">
        <f>SUM(B6:B9,B10:B14)</f>
        <v>3055800</v>
      </c>
      <c r="C15" s="888">
        <f>SUM(C6:C9,C10:C14)</f>
        <v>147313.70000000001</v>
      </c>
      <c r="D15" s="888">
        <f>SUM(D6:D9,D10:D14)</f>
        <v>1073880.5599999998</v>
      </c>
      <c r="E15" s="451">
        <f>D15/B15</f>
        <v>0.35142370573990439</v>
      </c>
      <c r="F15" s="646"/>
      <c r="G15" s="646"/>
      <c r="H15" s="646"/>
    </row>
    <row r="16" spans="1:8">
      <c r="A16" s="448" t="s">
        <v>1232</v>
      </c>
      <c r="B16" s="887">
        <v>23364000</v>
      </c>
      <c r="C16" s="887">
        <v>1772356.38</v>
      </c>
      <c r="D16" s="887">
        <v>9198723.6499999985</v>
      </c>
      <c r="E16" s="69">
        <f>D16/B16</f>
        <v>0.39371356146207837</v>
      </c>
      <c r="F16" s="646"/>
      <c r="G16" s="646"/>
      <c r="H16" s="646"/>
    </row>
    <row r="17" spans="1:7" s="9" customFormat="1" ht="13.5" customHeight="1">
      <c r="A17" s="62" t="s">
        <v>975</v>
      </c>
      <c r="B17" s="888">
        <f>SUM(B15,B16)</f>
        <v>26419800</v>
      </c>
      <c r="C17" s="888">
        <f>SUM(C15,C16)</f>
        <v>1919670.0799999998</v>
      </c>
      <c r="D17" s="888">
        <f>SUM(D15,D16)</f>
        <v>10272604.209999999</v>
      </c>
      <c r="E17" s="451">
        <f>D17/B17</f>
        <v>0.38882217919893408</v>
      </c>
      <c r="F17" s="148"/>
    </row>
    <row r="18" spans="1:7" s="149" customFormat="1" ht="15" customHeight="1">
      <c r="A18" s="452" t="s">
        <v>56</v>
      </c>
      <c r="B18" s="889"/>
      <c r="C18" s="890"/>
      <c r="D18" s="890"/>
      <c r="E18" s="1012"/>
      <c r="F18" s="153"/>
      <c r="G18" s="152"/>
    </row>
    <row r="19" spans="1:7" ht="15">
      <c r="A19" s="292"/>
      <c r="B19" s="292"/>
      <c r="C19" s="292"/>
      <c r="D19" s="292"/>
      <c r="E19" s="292"/>
    </row>
    <row r="20" spans="1:7" ht="12" customHeight="1">
      <c r="A20" s="1450" t="s">
        <v>1233</v>
      </c>
      <c r="B20" s="1450"/>
      <c r="C20" s="1450"/>
      <c r="D20" s="1450"/>
      <c r="E20" s="1450"/>
    </row>
    <row r="21" spans="1:7">
      <c r="A21" s="1409"/>
      <c r="B21" s="1409"/>
      <c r="C21" s="1409"/>
      <c r="D21" s="1409"/>
      <c r="E21" s="1409"/>
    </row>
    <row r="22" spans="1:7">
      <c r="A22" s="290" t="s">
        <v>990</v>
      </c>
    </row>
    <row r="23" spans="1:7" hidden="1"/>
    <row r="24" spans="1:7">
      <c r="B24" s="154"/>
    </row>
  </sheetData>
  <mergeCells count="5">
    <mergeCell ref="A1:E1"/>
    <mergeCell ref="A2:E2"/>
    <mergeCell ref="A3:E3"/>
    <mergeCell ref="A20:E20"/>
    <mergeCell ref="A21:E21"/>
  </mergeCells>
  <printOptions headings="1"/>
  <pageMargins left="0.7" right="0.7" top="0.75" bottom="0.75" header="0.3" footer="0.3"/>
  <pageSetup scale="67"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9BE0-3798-45F9-8FC4-BBEE9E21A89E}">
  <sheetPr>
    <pageSetUpPr fitToPage="1"/>
  </sheetPr>
  <dimension ref="A1:Z27"/>
  <sheetViews>
    <sheetView tabSelected="1" view="pageBreakPreview" zoomScaleNormal="70" zoomScaleSheetLayoutView="100" workbookViewId="0">
      <selection sqref="A1:M1"/>
    </sheetView>
  </sheetViews>
  <sheetFormatPr defaultColWidth="9.44140625" defaultRowHeight="13.2"/>
  <cols>
    <col min="1" max="1" width="14.44140625" customWidth="1"/>
    <col min="2" max="2" width="8" bestFit="1" customWidth="1"/>
    <col min="3" max="3" width="8.44140625" bestFit="1" customWidth="1"/>
    <col min="4" max="4" width="13.44140625" customWidth="1"/>
    <col min="5" max="5" width="12.44140625" bestFit="1" customWidth="1"/>
    <col min="6" max="6" width="8.5546875" bestFit="1" customWidth="1"/>
    <col min="7" max="7" width="8" bestFit="1" customWidth="1"/>
    <col min="8" max="8" width="8.44140625" customWidth="1"/>
    <col min="9" max="9" width="12.44140625" customWidth="1"/>
    <col min="10" max="10" width="12.44140625" style="5" bestFit="1" customWidth="1"/>
    <col min="11" max="11" width="12.5546875" customWidth="1"/>
    <col min="12" max="13" width="12.44140625" bestFit="1" customWidth="1"/>
    <col min="14" max="14" width="12.5546875" bestFit="1" customWidth="1"/>
    <col min="15" max="15" width="17.44140625" customWidth="1"/>
    <col min="16" max="16" width="12.5546875" bestFit="1" customWidth="1"/>
    <col min="17" max="17" width="8.44140625" bestFit="1" customWidth="1"/>
    <col min="18" max="18" width="17.44140625" bestFit="1" customWidth="1"/>
    <col min="19" max="19" width="8.5546875" customWidth="1"/>
    <col min="20" max="20" width="12.77734375" customWidth="1"/>
    <col min="21" max="21" width="9.5546875" customWidth="1"/>
    <col min="22" max="22" width="10.5546875" customWidth="1"/>
    <col min="23" max="23" width="14.5546875" customWidth="1"/>
    <col min="24" max="24" width="14.44140625" customWidth="1"/>
    <col min="25" max="25" width="14.5546875" customWidth="1"/>
    <col min="26" max="26" width="10.44140625" customWidth="1"/>
  </cols>
  <sheetData>
    <row r="1" spans="1:26" ht="15.6">
      <c r="A1" s="1412" t="s">
        <v>1234</v>
      </c>
      <c r="B1" s="1412"/>
      <c r="C1" s="1412"/>
      <c r="D1" s="1412"/>
      <c r="E1" s="1412"/>
      <c r="F1" s="1412"/>
      <c r="G1" s="1412"/>
      <c r="H1" s="1412"/>
      <c r="I1" s="1412"/>
      <c r="J1" s="1412"/>
      <c r="K1" s="1412"/>
      <c r="L1" s="1412"/>
      <c r="M1" s="1412"/>
      <c r="N1" s="1412"/>
      <c r="O1" s="1412"/>
      <c r="P1" s="1412"/>
      <c r="Q1" s="1412"/>
      <c r="R1" s="1412"/>
      <c r="S1" s="1412"/>
      <c r="T1" s="1412"/>
      <c r="U1" s="1412"/>
      <c r="V1" s="1412"/>
      <c r="W1" s="1412"/>
      <c r="X1" s="1412"/>
      <c r="Y1" s="1412"/>
    </row>
    <row r="2" spans="1:26" ht="15.6">
      <c r="A2" s="1599" t="s">
        <v>1</v>
      </c>
      <c r="B2" s="1599"/>
      <c r="C2" s="1599"/>
      <c r="D2" s="1599"/>
      <c r="E2" s="1599"/>
      <c r="F2" s="1599"/>
      <c r="G2" s="1599"/>
      <c r="H2" s="1599"/>
      <c r="I2" s="1599"/>
      <c r="J2" s="1599"/>
      <c r="K2" s="1599"/>
      <c r="L2" s="1599"/>
      <c r="M2" s="1599"/>
      <c r="N2" s="1599"/>
      <c r="O2" s="1599"/>
      <c r="P2" s="1599"/>
      <c r="Q2" s="1599"/>
      <c r="R2" s="1599"/>
      <c r="S2" s="1599"/>
      <c r="T2" s="1599"/>
      <c r="U2" s="1599"/>
      <c r="V2" s="1599"/>
      <c r="W2" s="1599"/>
      <c r="X2" s="1599"/>
      <c r="Y2" s="1599"/>
    </row>
    <row r="3" spans="1:26" ht="16.2" thickBot="1">
      <c r="A3" s="1589" t="s">
        <v>2</v>
      </c>
      <c r="B3" s="1672"/>
      <c r="C3" s="1672"/>
      <c r="D3" s="1672"/>
      <c r="E3" s="1672"/>
      <c r="F3" s="1672"/>
      <c r="G3" s="1672"/>
      <c r="H3" s="1672"/>
      <c r="I3" s="1672"/>
      <c r="J3" s="1672"/>
      <c r="K3" s="1672"/>
      <c r="L3" s="1672"/>
      <c r="M3" s="1672"/>
      <c r="N3" s="1672"/>
      <c r="O3" s="1672"/>
      <c r="P3" s="1672"/>
      <c r="Q3" s="1672"/>
      <c r="R3" s="1672"/>
      <c r="S3" s="1672"/>
      <c r="T3" s="1672"/>
      <c r="U3" s="1672"/>
      <c r="V3" s="1672"/>
      <c r="W3" s="1672"/>
      <c r="X3" s="1672"/>
      <c r="Y3" s="1672"/>
    </row>
    <row r="4" spans="1:26" ht="15.75" customHeight="1" thickBot="1">
      <c r="A4" s="1603"/>
      <c r="B4" s="1606" t="s">
        <v>992</v>
      </c>
      <c r="C4" s="1607"/>
      <c r="D4" s="1607"/>
      <c r="E4" s="1607"/>
      <c r="F4" s="1607"/>
      <c r="G4" s="1607"/>
      <c r="H4" s="1607"/>
      <c r="I4" s="1607"/>
      <c r="J4" s="1607"/>
      <c r="K4" s="1608"/>
      <c r="L4" s="1609" t="s">
        <v>993</v>
      </c>
      <c r="M4" s="1610"/>
      <c r="N4" s="1610"/>
      <c r="O4" s="1611"/>
      <c r="P4" s="1612" t="s">
        <v>994</v>
      </c>
      <c r="Q4" s="1613"/>
      <c r="R4" s="1613"/>
      <c r="S4" s="1613"/>
      <c r="T4" s="1613"/>
      <c r="U4" s="1614" t="s">
        <v>995</v>
      </c>
      <c r="V4" s="1673"/>
      <c r="W4" s="1650" t="s">
        <v>1235</v>
      </c>
      <c r="X4" s="1593" t="s">
        <v>1236</v>
      </c>
      <c r="Y4" s="1590" t="s">
        <v>1237</v>
      </c>
    </row>
    <row r="5" spans="1:26" ht="27" customHeight="1">
      <c r="A5" s="1604"/>
      <c r="B5" s="1616" t="s">
        <v>1001</v>
      </c>
      <c r="C5" s="1597"/>
      <c r="D5" s="1597"/>
      <c r="E5" s="1617"/>
      <c r="F5" s="1612" t="s">
        <v>1002</v>
      </c>
      <c r="G5" s="1613"/>
      <c r="H5" s="1613"/>
      <c r="I5" s="1613"/>
      <c r="J5" s="1618"/>
      <c r="K5" s="1613" t="s">
        <v>1003</v>
      </c>
      <c r="L5" s="1616" t="s">
        <v>1004</v>
      </c>
      <c r="M5" s="1597" t="s">
        <v>1005</v>
      </c>
      <c r="N5" s="1597" t="s">
        <v>1006</v>
      </c>
      <c r="O5" s="1590" t="s">
        <v>1007</v>
      </c>
      <c r="P5" s="1616" t="s">
        <v>1008</v>
      </c>
      <c r="Q5" s="1597" t="s">
        <v>1009</v>
      </c>
      <c r="R5" s="1597" t="s">
        <v>1010</v>
      </c>
      <c r="S5" s="1593" t="s">
        <v>1238</v>
      </c>
      <c r="T5" s="1617" t="s">
        <v>1012</v>
      </c>
      <c r="U5" s="1616" t="s">
        <v>1013</v>
      </c>
      <c r="V5" s="1676" t="s">
        <v>1014</v>
      </c>
      <c r="W5" s="1674"/>
      <c r="X5" s="1594"/>
      <c r="Y5" s="1591"/>
    </row>
    <row r="6" spans="1:26" ht="39" customHeight="1" thickBot="1">
      <c r="A6" s="1605"/>
      <c r="B6" s="350" t="s">
        <v>1015</v>
      </c>
      <c r="C6" s="351" t="s">
        <v>1016</v>
      </c>
      <c r="D6" s="351" t="s">
        <v>1017</v>
      </c>
      <c r="E6" s="352" t="s">
        <v>1018</v>
      </c>
      <c r="F6" s="350" t="s">
        <v>1019</v>
      </c>
      <c r="G6" s="351" t="s">
        <v>1020</v>
      </c>
      <c r="H6" s="351" t="s">
        <v>1021</v>
      </c>
      <c r="I6" s="353" t="s">
        <v>1022</v>
      </c>
      <c r="J6" s="352" t="s">
        <v>1023</v>
      </c>
      <c r="K6" s="1619"/>
      <c r="L6" s="1620"/>
      <c r="M6" s="1598"/>
      <c r="N6" s="1598"/>
      <c r="O6" s="1592"/>
      <c r="P6" s="1620"/>
      <c r="Q6" s="1598"/>
      <c r="R6" s="1598"/>
      <c r="S6" s="1678"/>
      <c r="T6" s="1629"/>
      <c r="U6" s="1620"/>
      <c r="V6" s="1677"/>
      <c r="W6" s="1675"/>
      <c r="X6" s="1595"/>
      <c r="Y6" s="1592"/>
    </row>
    <row r="7" spans="1:26">
      <c r="A7" s="354" t="s">
        <v>649</v>
      </c>
      <c r="B7" s="357">
        <v>0</v>
      </c>
      <c r="C7" s="163">
        <v>73</v>
      </c>
      <c r="D7" s="163">
        <v>0</v>
      </c>
      <c r="E7" s="358">
        <f t="shared" ref="E7" si="0">B7+C7+D7</f>
        <v>73</v>
      </c>
      <c r="F7" s="357">
        <v>1599</v>
      </c>
      <c r="G7" s="163">
        <v>441</v>
      </c>
      <c r="H7" s="163">
        <v>67</v>
      </c>
      <c r="I7" s="359">
        <v>0</v>
      </c>
      <c r="J7" s="360">
        <f t="shared" ref="J7" si="1">F7+G7+H7+I7</f>
        <v>2107</v>
      </c>
      <c r="K7" s="361">
        <f t="shared" ref="K7" si="2">E7+J7</f>
        <v>2180</v>
      </c>
      <c r="L7" s="357">
        <v>247</v>
      </c>
      <c r="M7" s="163">
        <v>349</v>
      </c>
      <c r="N7" s="362">
        <v>522</v>
      </c>
      <c r="O7" s="363">
        <f t="shared" ref="O7:O12" si="3">L7+M7+N7</f>
        <v>1118</v>
      </c>
      <c r="P7" s="364" t="s">
        <v>1024</v>
      </c>
      <c r="Q7" s="362">
        <v>171</v>
      </c>
      <c r="R7" s="362">
        <v>367</v>
      </c>
      <c r="S7" s="363">
        <v>747</v>
      </c>
      <c r="T7" s="365">
        <f t="shared" ref="T7:T12" si="4">Q7+R7+S7</f>
        <v>1285</v>
      </c>
      <c r="U7" s="364">
        <f t="shared" ref="U7" si="5">K7+O7</f>
        <v>3298</v>
      </c>
      <c r="V7" s="365">
        <f t="shared" ref="V7" si="6">K7-T7</f>
        <v>895</v>
      </c>
      <c r="W7" s="366">
        <v>50102</v>
      </c>
      <c r="X7" s="163">
        <v>314839</v>
      </c>
      <c r="Y7" s="387">
        <f t="shared" ref="Y7" si="7">W7/X7</f>
        <v>0.15913530407605156</v>
      </c>
    </row>
    <row r="8" spans="1:26">
      <c r="A8" s="355" t="s">
        <v>650</v>
      </c>
      <c r="B8" s="357">
        <v>0</v>
      </c>
      <c r="C8" s="163">
        <v>172</v>
      </c>
      <c r="D8" s="163">
        <v>0</v>
      </c>
      <c r="E8" s="358">
        <v>99</v>
      </c>
      <c r="F8" s="357">
        <v>1389</v>
      </c>
      <c r="G8" s="163">
        <v>452</v>
      </c>
      <c r="H8" s="163">
        <v>53</v>
      </c>
      <c r="I8" s="359">
        <v>0</v>
      </c>
      <c r="J8" s="360">
        <f>F8+G8+H8+I8</f>
        <v>1894</v>
      </c>
      <c r="K8" s="361">
        <f>E8+J8</f>
        <v>1993</v>
      </c>
      <c r="L8" s="357">
        <v>233</v>
      </c>
      <c r="M8" s="163">
        <v>448</v>
      </c>
      <c r="N8" s="369">
        <v>354</v>
      </c>
      <c r="O8" s="363">
        <f t="shared" si="3"/>
        <v>1035</v>
      </c>
      <c r="P8" s="370" t="s">
        <v>1024</v>
      </c>
      <c r="Q8" s="362">
        <v>268</v>
      </c>
      <c r="R8" s="362">
        <v>293</v>
      </c>
      <c r="S8" s="363">
        <v>341</v>
      </c>
      <c r="T8" s="365">
        <f t="shared" si="4"/>
        <v>902</v>
      </c>
      <c r="U8" s="364">
        <f>K8+O8</f>
        <v>3028</v>
      </c>
      <c r="V8" s="365">
        <f>K8-T8</f>
        <v>1091</v>
      </c>
      <c r="W8" s="367">
        <f>W7+V8</f>
        <v>51193</v>
      </c>
      <c r="X8" s="163">
        <v>314839</v>
      </c>
      <c r="Y8" s="387">
        <f>W8/X8</f>
        <v>0.16260056727406708</v>
      </c>
    </row>
    <row r="9" spans="1:26">
      <c r="A9" s="355" t="s">
        <v>651</v>
      </c>
      <c r="B9" s="357">
        <v>0</v>
      </c>
      <c r="C9" s="163">
        <v>103</v>
      </c>
      <c r="D9" s="163">
        <v>0</v>
      </c>
      <c r="E9" s="358">
        <v>103</v>
      </c>
      <c r="F9" s="357">
        <v>1370</v>
      </c>
      <c r="G9" s="163">
        <v>599</v>
      </c>
      <c r="H9" s="163">
        <v>34</v>
      </c>
      <c r="I9" s="359">
        <v>0</v>
      </c>
      <c r="J9" s="360">
        <f>F9+G9+H9+I9</f>
        <v>2003</v>
      </c>
      <c r="K9" s="361">
        <f>E9+J9</f>
        <v>2106</v>
      </c>
      <c r="L9" s="357">
        <v>328</v>
      </c>
      <c r="M9" s="163">
        <v>515</v>
      </c>
      <c r="N9" s="369">
        <v>469</v>
      </c>
      <c r="O9" s="363">
        <f t="shared" si="3"/>
        <v>1312</v>
      </c>
      <c r="P9" s="565" t="s">
        <v>1024</v>
      </c>
      <c r="Q9" s="362">
        <v>155</v>
      </c>
      <c r="R9" s="362">
        <v>242</v>
      </c>
      <c r="S9" s="363">
        <v>440</v>
      </c>
      <c r="T9" s="365">
        <f t="shared" si="4"/>
        <v>837</v>
      </c>
      <c r="U9" s="364">
        <f>K9+O9</f>
        <v>3418</v>
      </c>
      <c r="V9" s="365">
        <f>K9-T9</f>
        <v>1269</v>
      </c>
      <c r="W9" s="367">
        <f>W8+V9</f>
        <v>52462</v>
      </c>
      <c r="X9" s="163">
        <v>314839</v>
      </c>
      <c r="Y9" s="387">
        <f>W9/X9</f>
        <v>0.16663119880319782</v>
      </c>
    </row>
    <row r="10" spans="1:26">
      <c r="A10" s="355" t="s">
        <v>652</v>
      </c>
      <c r="B10" s="357">
        <v>0</v>
      </c>
      <c r="C10" s="163">
        <v>123</v>
      </c>
      <c r="D10" s="163">
        <v>0</v>
      </c>
      <c r="E10" s="358">
        <f>B10+C10+D10</f>
        <v>123</v>
      </c>
      <c r="F10" s="357">
        <v>1291</v>
      </c>
      <c r="G10" s="163">
        <v>424</v>
      </c>
      <c r="H10" s="163">
        <v>41</v>
      </c>
      <c r="I10" s="359">
        <v>0</v>
      </c>
      <c r="J10" s="360">
        <f>F10+G10+H10+I10</f>
        <v>1756</v>
      </c>
      <c r="K10" s="361">
        <f>E10+J10</f>
        <v>1879</v>
      </c>
      <c r="L10" s="357">
        <v>426</v>
      </c>
      <c r="M10" s="163">
        <v>512</v>
      </c>
      <c r="N10" s="369">
        <v>371</v>
      </c>
      <c r="O10" s="363">
        <f t="shared" si="3"/>
        <v>1309</v>
      </c>
      <c r="P10" s="565" t="s">
        <v>1024</v>
      </c>
      <c r="Q10" s="362">
        <v>130</v>
      </c>
      <c r="R10" s="362">
        <v>410</v>
      </c>
      <c r="S10" s="363">
        <v>257</v>
      </c>
      <c r="T10" s="365">
        <f t="shared" si="4"/>
        <v>797</v>
      </c>
      <c r="U10" s="364">
        <f>K10+O10</f>
        <v>3188</v>
      </c>
      <c r="V10" s="365">
        <f>K10-T10</f>
        <v>1082</v>
      </c>
      <c r="W10" s="367">
        <f>W9+V10</f>
        <v>53544</v>
      </c>
      <c r="X10" s="163">
        <v>314839</v>
      </c>
      <c r="Y10" s="387">
        <f>W10/X10</f>
        <v>0.17006787596199963</v>
      </c>
    </row>
    <row r="11" spans="1:26">
      <c r="A11" s="355" t="s">
        <v>653</v>
      </c>
      <c r="B11" s="357">
        <v>0</v>
      </c>
      <c r="C11" s="163">
        <v>84</v>
      </c>
      <c r="D11" s="163">
        <v>0</v>
      </c>
      <c r="E11" s="358">
        <f>B11+C11+D11</f>
        <v>84</v>
      </c>
      <c r="F11" s="357">
        <v>1184</v>
      </c>
      <c r="G11" s="163">
        <v>394</v>
      </c>
      <c r="H11" s="163">
        <v>15</v>
      </c>
      <c r="I11" s="359">
        <v>1</v>
      </c>
      <c r="J11" s="360">
        <f>F11+G11+H11+I11</f>
        <v>1594</v>
      </c>
      <c r="K11" s="361">
        <f>E11+J11</f>
        <v>1678</v>
      </c>
      <c r="L11" s="357">
        <v>389</v>
      </c>
      <c r="M11" s="163">
        <v>482</v>
      </c>
      <c r="N11" s="369">
        <v>389</v>
      </c>
      <c r="O11" s="363">
        <f t="shared" si="3"/>
        <v>1260</v>
      </c>
      <c r="P11" s="565" t="s">
        <v>1024</v>
      </c>
      <c r="Q11" s="362">
        <v>195</v>
      </c>
      <c r="R11" s="362">
        <v>588</v>
      </c>
      <c r="S11" s="363">
        <v>275</v>
      </c>
      <c r="T11" s="365">
        <f t="shared" si="4"/>
        <v>1058</v>
      </c>
      <c r="U11" s="364">
        <f>K11+O11</f>
        <v>2938</v>
      </c>
      <c r="V11" s="365">
        <f>K11-T11</f>
        <v>620</v>
      </c>
      <c r="W11" s="367">
        <f>W10+V11</f>
        <v>54164</v>
      </c>
      <c r="X11" s="163">
        <v>314839</v>
      </c>
      <c r="Y11" s="387">
        <f>W11/X11</f>
        <v>0.17203713644116517</v>
      </c>
    </row>
    <row r="12" spans="1:26">
      <c r="A12" s="355" t="s">
        <v>654</v>
      </c>
      <c r="B12" s="357">
        <v>0</v>
      </c>
      <c r="C12" s="163">
        <v>73</v>
      </c>
      <c r="D12" s="163">
        <v>0</v>
      </c>
      <c r="E12" s="358">
        <f>B12+C12+D12</f>
        <v>73</v>
      </c>
      <c r="F12" s="357">
        <v>1414</v>
      </c>
      <c r="G12" s="163">
        <v>630</v>
      </c>
      <c r="H12" s="163">
        <v>20</v>
      </c>
      <c r="I12" s="359">
        <v>2</v>
      </c>
      <c r="J12" s="360">
        <f>F12+G12+H12+I12</f>
        <v>2066</v>
      </c>
      <c r="K12" s="361">
        <f>E12+J12</f>
        <v>2139</v>
      </c>
      <c r="L12" s="357">
        <v>341</v>
      </c>
      <c r="M12" s="163">
        <v>542</v>
      </c>
      <c r="N12" s="369">
        <v>519</v>
      </c>
      <c r="O12" s="363">
        <f t="shared" si="3"/>
        <v>1402</v>
      </c>
      <c r="P12" s="565" t="s">
        <v>1024</v>
      </c>
      <c r="Q12" s="362">
        <v>72</v>
      </c>
      <c r="R12" s="362">
        <v>420</v>
      </c>
      <c r="S12" s="363">
        <v>299</v>
      </c>
      <c r="T12" s="365">
        <f t="shared" si="4"/>
        <v>791</v>
      </c>
      <c r="U12" s="364">
        <f>K12+O12</f>
        <v>3541</v>
      </c>
      <c r="V12" s="365">
        <f>K12-T12</f>
        <v>1348</v>
      </c>
      <c r="W12" s="367">
        <f>W11+V12</f>
        <v>55512</v>
      </c>
      <c r="X12" s="163">
        <v>314839</v>
      </c>
      <c r="Y12" s="387">
        <f>W12/X12</f>
        <v>0.17631868987006058</v>
      </c>
    </row>
    <row r="13" spans="1:26">
      <c r="A13" s="355" t="s">
        <v>655</v>
      </c>
      <c r="B13" s="357"/>
      <c r="C13" s="163"/>
      <c r="D13" s="163"/>
      <c r="E13" s="358"/>
      <c r="F13" s="357"/>
      <c r="G13" s="163"/>
      <c r="H13" s="163"/>
      <c r="I13" s="359"/>
      <c r="J13" s="360"/>
      <c r="K13" s="361"/>
      <c r="L13" s="357"/>
      <c r="M13" s="163"/>
      <c r="N13" s="369"/>
      <c r="O13" s="363"/>
      <c r="P13" s="565"/>
      <c r="Q13" s="362"/>
      <c r="R13" s="362"/>
      <c r="S13" s="363"/>
      <c r="T13" s="365"/>
      <c r="U13" s="364"/>
      <c r="V13" s="365"/>
      <c r="W13" s="367"/>
      <c r="X13" s="163"/>
      <c r="Y13" s="387"/>
    </row>
    <row r="14" spans="1:26">
      <c r="A14" s="355" t="s">
        <v>656</v>
      </c>
      <c r="B14" s="357"/>
      <c r="C14" s="163"/>
      <c r="D14" s="163"/>
      <c r="E14" s="358"/>
      <c r="F14" s="357"/>
      <c r="G14" s="163"/>
      <c r="H14" s="163"/>
      <c r="I14" s="359"/>
      <c r="J14" s="360"/>
      <c r="K14" s="361"/>
      <c r="L14" s="357"/>
      <c r="M14" s="163"/>
      <c r="N14" s="369"/>
      <c r="O14" s="363"/>
      <c r="P14" s="370"/>
      <c r="Q14" s="362"/>
      <c r="R14" s="362"/>
      <c r="S14" s="363"/>
      <c r="T14" s="365"/>
      <c r="U14" s="364"/>
      <c r="V14" s="365"/>
      <c r="W14" s="367"/>
      <c r="X14" s="163"/>
      <c r="Y14" s="387"/>
    </row>
    <row r="15" spans="1:26">
      <c r="A15" s="355" t="s">
        <v>657</v>
      </c>
      <c r="B15" s="357"/>
      <c r="C15" s="163"/>
      <c r="D15" s="163"/>
      <c r="E15" s="358"/>
      <c r="F15" s="357"/>
      <c r="G15" s="163"/>
      <c r="H15" s="163"/>
      <c r="I15" s="359"/>
      <c r="J15" s="360"/>
      <c r="K15" s="361"/>
      <c r="L15" s="357"/>
      <c r="M15" s="163"/>
      <c r="N15" s="369"/>
      <c r="O15" s="363"/>
      <c r="P15" s="565"/>
      <c r="Q15" s="362"/>
      <c r="R15" s="362"/>
      <c r="S15" s="363"/>
      <c r="T15" s="365"/>
      <c r="U15" s="364"/>
      <c r="V15" s="365"/>
      <c r="W15" s="367"/>
      <c r="X15" s="163"/>
      <c r="Y15" s="387"/>
      <c r="Z15" s="93"/>
    </row>
    <row r="16" spans="1:26">
      <c r="A16" s="355" t="s">
        <v>665</v>
      </c>
      <c r="B16" s="357"/>
      <c r="C16" s="163"/>
      <c r="D16" s="163"/>
      <c r="E16" s="358"/>
      <c r="F16" s="357"/>
      <c r="G16" s="163"/>
      <c r="H16" s="163"/>
      <c r="I16" s="359"/>
      <c r="J16" s="360"/>
      <c r="K16" s="361"/>
      <c r="L16" s="357"/>
      <c r="M16" s="163"/>
      <c r="N16" s="369"/>
      <c r="O16" s="363"/>
      <c r="P16" s="370"/>
      <c r="Q16" s="362"/>
      <c r="R16" s="362"/>
      <c r="S16" s="363"/>
      <c r="T16" s="365"/>
      <c r="U16" s="364"/>
      <c r="V16" s="365"/>
      <c r="W16" s="367"/>
      <c r="X16" s="163"/>
      <c r="Y16" s="387"/>
    </row>
    <row r="17" spans="1:25">
      <c r="A17" s="355" t="s">
        <v>659</v>
      </c>
      <c r="B17" s="357"/>
      <c r="C17" s="163"/>
      <c r="D17" s="163"/>
      <c r="E17" s="358"/>
      <c r="F17" s="357"/>
      <c r="G17" s="163"/>
      <c r="H17" s="163"/>
      <c r="I17" s="359"/>
      <c r="J17" s="360"/>
      <c r="K17" s="361"/>
      <c r="L17" s="357"/>
      <c r="M17" s="163"/>
      <c r="N17" s="369"/>
      <c r="O17" s="363"/>
      <c r="P17" s="370"/>
      <c r="Q17" s="362"/>
      <c r="R17" s="362"/>
      <c r="S17" s="363"/>
      <c r="T17" s="365"/>
      <c r="U17" s="364"/>
      <c r="V17" s="365"/>
      <c r="W17" s="367"/>
      <c r="X17" s="163"/>
      <c r="Y17" s="387"/>
    </row>
    <row r="18" spans="1:25" ht="13.8" thickBot="1">
      <c r="A18" s="355" t="s">
        <v>660</v>
      </c>
      <c r="B18" s="357"/>
      <c r="C18" s="163"/>
      <c r="D18" s="163"/>
      <c r="E18" s="358"/>
      <c r="F18" s="357"/>
      <c r="G18" s="163"/>
      <c r="H18" s="163"/>
      <c r="I18" s="359"/>
      <c r="J18" s="360"/>
      <c r="K18" s="361"/>
      <c r="L18" s="357"/>
      <c r="M18" s="163"/>
      <c r="N18" s="373"/>
      <c r="O18" s="363"/>
      <c r="P18" s="370"/>
      <c r="Q18" s="1203"/>
      <c r="R18" s="1203"/>
      <c r="S18" s="1204"/>
      <c r="T18" s="1205"/>
      <c r="U18" s="364"/>
      <c r="V18" s="365"/>
      <c r="W18" s="367"/>
      <c r="X18" s="163"/>
      <c r="Y18" s="387"/>
    </row>
    <row r="19" spans="1:25" ht="13.8" thickBot="1">
      <c r="A19" s="356" t="s">
        <v>1025</v>
      </c>
      <c r="B19" s="375">
        <f>SUM(B7:B18)</f>
        <v>0</v>
      </c>
      <c r="C19" s="171">
        <f t="shared" ref="C19:V19" si="8">SUM(C7:C18)</f>
        <v>628</v>
      </c>
      <c r="D19" s="171">
        <f t="shared" si="8"/>
        <v>0</v>
      </c>
      <c r="E19" s="376">
        <f t="shared" si="8"/>
        <v>555</v>
      </c>
      <c r="F19" s="375">
        <f t="shared" si="8"/>
        <v>8247</v>
      </c>
      <c r="G19" s="171">
        <f t="shared" si="8"/>
        <v>2940</v>
      </c>
      <c r="H19" s="171">
        <f t="shared" si="8"/>
        <v>230</v>
      </c>
      <c r="I19" s="171">
        <f t="shared" si="8"/>
        <v>3</v>
      </c>
      <c r="J19" s="376">
        <f t="shared" si="8"/>
        <v>11420</v>
      </c>
      <c r="K19" s="375">
        <f t="shared" si="8"/>
        <v>11975</v>
      </c>
      <c r="L19" s="375">
        <f t="shared" si="8"/>
        <v>1964</v>
      </c>
      <c r="M19" s="171">
        <f t="shared" si="8"/>
        <v>2848</v>
      </c>
      <c r="N19" s="171">
        <f t="shared" si="8"/>
        <v>2624</v>
      </c>
      <c r="O19" s="1061">
        <f t="shared" si="8"/>
        <v>7436</v>
      </c>
      <c r="P19" s="375" t="s">
        <v>1024</v>
      </c>
      <c r="Q19" s="171">
        <f t="shared" si="8"/>
        <v>991</v>
      </c>
      <c r="R19" s="171">
        <f t="shared" si="8"/>
        <v>2320</v>
      </c>
      <c r="S19" s="171">
        <f t="shared" si="8"/>
        <v>2359</v>
      </c>
      <c r="T19" s="376">
        <f t="shared" si="8"/>
        <v>5670</v>
      </c>
      <c r="U19" s="1066">
        <f t="shared" si="8"/>
        <v>19411</v>
      </c>
      <c r="V19" s="453">
        <f t="shared" si="8"/>
        <v>6305</v>
      </c>
      <c r="W19" s="454">
        <f>_xlfn.IFS(W18&lt;&gt;0,W18,W17&lt;&gt;0,W17,W16&lt;&gt;0,W16,W15&lt;&gt;0,W15,W14&lt;&gt;0,W14,W13&lt;&gt;0,W13,W12&lt;&gt;0,W12,W11&lt;&gt;0,W11,W10&lt;&gt;0,W10,W9&lt;&gt;0,W9,W8&lt;&gt;0,W8,W7&lt;&gt;0,W7)</f>
        <v>55512</v>
      </c>
      <c r="X19" s="377">
        <f>_xlfn.IFS(X18&lt;&gt;"",X18,X17&lt;&gt;"",X17,X16&lt;&gt;"",X16,X15&lt;&gt;"",X15,X14&lt;&gt;"",X14,X13&lt;&gt;"",X13,X12&lt;&gt;"",X12,X11&lt;&gt;"",X11,X10&lt;&gt;"",X10,X9&lt;&gt;"",X9,X8&lt;&gt;"",X8,X7&lt;&gt;"",X7)</f>
        <v>314839</v>
      </c>
      <c r="Y19" s="389">
        <f t="shared" ref="Y19" si="9">W19/X19</f>
        <v>0.17631868987006058</v>
      </c>
    </row>
    <row r="20" spans="1:25" ht="13.8">
      <c r="A20" s="155"/>
      <c r="B20" s="156"/>
      <c r="C20" s="156"/>
      <c r="D20" s="156"/>
      <c r="E20" s="156"/>
      <c r="F20" s="156"/>
      <c r="G20" s="156"/>
      <c r="H20" s="156"/>
      <c r="I20" s="156"/>
      <c r="J20" s="157"/>
      <c r="K20" s="156"/>
      <c r="L20" s="156"/>
      <c r="M20" s="156"/>
      <c r="N20" s="156"/>
      <c r="O20" s="156"/>
      <c r="P20" s="194"/>
      <c r="Q20" s="194"/>
      <c r="R20" s="194"/>
      <c r="S20" s="194"/>
      <c r="T20" s="194"/>
      <c r="U20" s="194"/>
      <c r="W20" s="194"/>
    </row>
    <row r="21" spans="1:25" ht="15.6">
      <c r="A21" s="1646" t="s">
        <v>1239</v>
      </c>
      <c r="B21" s="1646"/>
      <c r="C21" s="1646"/>
      <c r="D21" s="1646"/>
      <c r="E21" s="1646"/>
      <c r="F21" s="1646"/>
      <c r="G21" s="1646"/>
      <c r="H21" s="1646"/>
      <c r="I21" s="1646"/>
      <c r="J21" s="1646"/>
      <c r="K21" s="1646"/>
      <c r="L21" s="1646"/>
      <c r="M21" s="1646"/>
      <c r="N21" s="1646"/>
      <c r="O21" s="1646"/>
    </row>
    <row r="22" spans="1:25" ht="15.6">
      <c r="A22" s="1646" t="s">
        <v>1240</v>
      </c>
      <c r="B22" s="1646"/>
      <c r="C22" s="1646"/>
      <c r="D22" s="1646"/>
      <c r="E22" s="1646"/>
      <c r="F22" s="1646"/>
      <c r="G22" s="1646"/>
      <c r="H22" s="1646"/>
      <c r="I22" s="1646"/>
      <c r="J22" s="1646"/>
      <c r="K22" s="1646"/>
      <c r="L22" s="1646"/>
      <c r="M22" s="1646"/>
      <c r="N22" s="1646"/>
      <c r="O22" s="1646"/>
      <c r="W22" s="92"/>
    </row>
    <row r="23" spans="1:25" ht="15.6">
      <c r="A23" s="1646" t="s">
        <v>1241</v>
      </c>
      <c r="B23" s="1646"/>
      <c r="C23" s="1646"/>
      <c r="D23" s="1646"/>
      <c r="E23" s="1646"/>
      <c r="F23" s="1646"/>
      <c r="G23" s="1646"/>
      <c r="H23" s="1646"/>
      <c r="I23" s="1646"/>
      <c r="J23" s="1646"/>
      <c r="K23" s="1646"/>
      <c r="L23" s="1646"/>
      <c r="M23" s="1646"/>
      <c r="N23" s="1646"/>
      <c r="O23" s="1646"/>
    </row>
    <row r="24" spans="1:25" ht="15.6">
      <c r="A24" s="1646" t="s">
        <v>1242</v>
      </c>
      <c r="B24" s="1646"/>
      <c r="C24" s="1646"/>
      <c r="D24" s="1646"/>
      <c r="E24" s="1646"/>
      <c r="F24" s="1646"/>
      <c r="G24" s="1646"/>
      <c r="H24" s="1646"/>
      <c r="I24" s="1646"/>
      <c r="J24" s="1646"/>
      <c r="K24" s="1646"/>
      <c r="L24" s="1646"/>
      <c r="M24" s="1646"/>
      <c r="N24" s="1646"/>
      <c r="O24" s="1646"/>
      <c r="W24" s="92"/>
    </row>
    <row r="25" spans="1:25" ht="13.8">
      <c r="A25" t="s">
        <v>1243</v>
      </c>
      <c r="T25" s="93"/>
    </row>
    <row r="26" spans="1:25">
      <c r="A26" s="196"/>
      <c r="O26" s="92"/>
      <c r="P26" s="92"/>
    </row>
    <row r="27" spans="1:25">
      <c r="A27" s="1432" t="s">
        <v>639</v>
      </c>
      <c r="B27" s="1432"/>
      <c r="C27" s="1432"/>
      <c r="D27" s="1432"/>
      <c r="E27" s="1432"/>
      <c r="F27" s="1432"/>
      <c r="G27" s="1432"/>
      <c r="H27" s="1432"/>
      <c r="I27" s="1432"/>
      <c r="J27" s="1432"/>
      <c r="K27" s="1432"/>
      <c r="L27" s="1432"/>
      <c r="M27" s="1432"/>
      <c r="N27" s="1432"/>
      <c r="O27" s="1432"/>
    </row>
  </sheetData>
  <mergeCells count="30">
    <mergeCell ref="A23:O23"/>
    <mergeCell ref="A24:O24"/>
    <mergeCell ref="A27:O27"/>
    <mergeCell ref="R5:R6"/>
    <mergeCell ref="T5:T6"/>
    <mergeCell ref="U5:U6"/>
    <mergeCell ref="V5:V6"/>
    <mergeCell ref="A21:O21"/>
    <mergeCell ref="A22:O22"/>
    <mergeCell ref="N5:N6"/>
    <mergeCell ref="O5:O6"/>
    <mergeCell ref="P5:P6"/>
    <mergeCell ref="Q5:Q6"/>
    <mergeCell ref="S5:S6"/>
    <mergeCell ref="A1:Y1"/>
    <mergeCell ref="A2:Y2"/>
    <mergeCell ref="A3:Y3"/>
    <mergeCell ref="A4:A6"/>
    <mergeCell ref="B4:K4"/>
    <mergeCell ref="L4:O4"/>
    <mergeCell ref="P4:T4"/>
    <mergeCell ref="U4:V4"/>
    <mergeCell ref="W4:W6"/>
    <mergeCell ref="X4:X6"/>
    <mergeCell ref="Y4:Y6"/>
    <mergeCell ref="B5:E5"/>
    <mergeCell ref="F5:J5"/>
    <mergeCell ref="K5:K6"/>
    <mergeCell ref="L5:L6"/>
    <mergeCell ref="M5:M6"/>
  </mergeCells>
  <printOptions headings="1"/>
  <pageMargins left="0.7" right="0.7" top="0.75" bottom="0.75" header="0.3" footer="0.3"/>
  <pageSetup scale="31" orientation="portrait" r:id="rId1"/>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793-7BA1-4184-967A-621CBEAE934E}">
  <sheetPr>
    <pageSetUpPr fitToPage="1"/>
  </sheetPr>
  <dimension ref="A1:P45"/>
  <sheetViews>
    <sheetView tabSelected="1" view="pageBreakPreview" zoomScaleNormal="80" zoomScaleSheetLayoutView="100" workbookViewId="0">
      <selection sqref="A1:M1"/>
    </sheetView>
  </sheetViews>
  <sheetFormatPr defaultColWidth="9.44140625" defaultRowHeight="13.2"/>
  <cols>
    <col min="1" max="1" width="12.44140625" bestFit="1" customWidth="1"/>
    <col min="2" max="2" width="13" customWidth="1"/>
    <col min="3" max="3" width="13.44140625" customWidth="1"/>
    <col min="4" max="4" width="12.5546875" customWidth="1"/>
    <col min="5" max="6" width="13.5546875" customWidth="1"/>
    <col min="7" max="7" width="14" customWidth="1"/>
    <col min="8" max="8" width="14.5546875" customWidth="1"/>
    <col min="9" max="9" width="14" customWidth="1"/>
  </cols>
  <sheetData>
    <row r="1" spans="1:9" ht="15.6">
      <c r="A1" s="1632" t="s">
        <v>1244</v>
      </c>
      <c r="B1" s="1633"/>
      <c r="C1" s="1633"/>
      <c r="D1" s="1633"/>
      <c r="E1" s="1633"/>
      <c r="F1" s="1633"/>
      <c r="G1" s="1633"/>
      <c r="H1" s="1633"/>
      <c r="I1" s="1640"/>
    </row>
    <row r="2" spans="1:9" ht="15.6">
      <c r="A2" s="1635" t="s">
        <v>1</v>
      </c>
      <c r="B2" s="1415"/>
      <c r="C2" s="1415"/>
      <c r="D2" s="1415"/>
      <c r="E2" s="1415"/>
      <c r="F2" s="1415"/>
      <c r="G2" s="1415"/>
      <c r="H2" s="1415"/>
      <c r="I2" s="1415"/>
    </row>
    <row r="3" spans="1:9" ht="16.5" customHeight="1" thickBot="1">
      <c r="A3" s="1637" t="s">
        <v>2</v>
      </c>
      <c r="B3" s="1638"/>
      <c r="C3" s="1638"/>
      <c r="D3" s="1638"/>
      <c r="E3" s="1638"/>
      <c r="F3" s="1638"/>
      <c r="G3" s="1638"/>
      <c r="H3" s="1638"/>
      <c r="I3" s="1641"/>
    </row>
    <row r="4" spans="1:9" ht="75" customHeight="1" thickBot="1">
      <c r="A4" s="158" t="s">
        <v>664</v>
      </c>
      <c r="B4" s="159" t="s">
        <v>1245</v>
      </c>
      <c r="C4" s="159" t="s">
        <v>1036</v>
      </c>
      <c r="D4" s="160" t="s">
        <v>1246</v>
      </c>
      <c r="E4" s="159" t="s">
        <v>1247</v>
      </c>
      <c r="F4" s="159" t="s">
        <v>1248</v>
      </c>
      <c r="G4" s="159" t="s">
        <v>1040</v>
      </c>
      <c r="H4" s="160" t="s">
        <v>1041</v>
      </c>
      <c r="I4" s="161" t="s">
        <v>1249</v>
      </c>
    </row>
    <row r="5" spans="1:9">
      <c r="A5" s="162" t="s">
        <v>649</v>
      </c>
      <c r="B5" s="163">
        <v>50102</v>
      </c>
      <c r="C5" s="455">
        <v>50</v>
      </c>
      <c r="D5" s="164">
        <f t="shared" ref="D5" si="0">C5/B5</f>
        <v>9.9796415312761958E-4</v>
      </c>
      <c r="E5" s="456">
        <v>41</v>
      </c>
      <c r="F5" s="455">
        <v>1</v>
      </c>
      <c r="G5" s="163">
        <f>E5+F5</f>
        <v>42</v>
      </c>
      <c r="H5" s="164">
        <f>G5/C5</f>
        <v>0.84</v>
      </c>
      <c r="I5" s="165">
        <f>G5/B5</f>
        <v>8.3828988862720056E-4</v>
      </c>
    </row>
    <row r="6" spans="1:9">
      <c r="A6" s="166" t="s">
        <v>650</v>
      </c>
      <c r="B6" s="163">
        <v>51193</v>
      </c>
      <c r="C6" s="455">
        <v>50</v>
      </c>
      <c r="D6" s="164">
        <f>C6/B6</f>
        <v>9.7669603266071527E-4</v>
      </c>
      <c r="E6" s="456">
        <v>43</v>
      </c>
      <c r="F6" s="455">
        <v>0</v>
      </c>
      <c r="G6" s="163">
        <v>43</v>
      </c>
      <c r="H6" s="164">
        <f>G6/C6</f>
        <v>0.86</v>
      </c>
      <c r="I6" s="165">
        <f>G6/B6</f>
        <v>8.3995858808821519E-4</v>
      </c>
    </row>
    <row r="7" spans="1:9">
      <c r="A7" s="166" t="s">
        <v>651</v>
      </c>
      <c r="B7" s="163">
        <v>52462</v>
      </c>
      <c r="C7" s="455">
        <v>50</v>
      </c>
      <c r="D7" s="164">
        <f>C7/B7</f>
        <v>9.530707940985857E-4</v>
      </c>
      <c r="E7" s="456">
        <v>42</v>
      </c>
      <c r="F7" s="853">
        <v>2</v>
      </c>
      <c r="G7" s="163">
        <f>E7+F7</f>
        <v>44</v>
      </c>
      <c r="H7" s="164">
        <f>G7/C7</f>
        <v>0.88</v>
      </c>
      <c r="I7" s="165">
        <f>G7/B7</f>
        <v>8.3870229880675536E-4</v>
      </c>
    </row>
    <row r="8" spans="1:9">
      <c r="A8" s="166" t="s">
        <v>652</v>
      </c>
      <c r="B8" s="163">
        <v>53544</v>
      </c>
      <c r="C8" s="455">
        <v>50</v>
      </c>
      <c r="D8" s="164">
        <f>C8/B8</f>
        <v>9.3381144479306739E-4</v>
      </c>
      <c r="E8" s="456">
        <v>43</v>
      </c>
      <c r="F8" s="853">
        <v>2</v>
      </c>
      <c r="G8" s="163">
        <f>E8+F8</f>
        <v>45</v>
      </c>
      <c r="H8" s="164">
        <f>G8/C8</f>
        <v>0.9</v>
      </c>
      <c r="I8" s="165">
        <f>G8/B8</f>
        <v>8.404303003137606E-4</v>
      </c>
    </row>
    <row r="9" spans="1:9">
      <c r="A9" s="166" t="s">
        <v>653</v>
      </c>
      <c r="B9" s="163">
        <v>54164</v>
      </c>
      <c r="C9" s="455">
        <v>50</v>
      </c>
      <c r="D9" s="164">
        <f>C9/B9</f>
        <v>9.2312236910124801E-4</v>
      </c>
      <c r="E9" s="456" t="s">
        <v>204</v>
      </c>
      <c r="F9" s="853" t="s">
        <v>204</v>
      </c>
      <c r="G9" s="163" t="s">
        <v>204</v>
      </c>
      <c r="H9" s="164" t="s">
        <v>204</v>
      </c>
      <c r="I9" s="165" t="s">
        <v>204</v>
      </c>
    </row>
    <row r="10" spans="1:9">
      <c r="A10" s="166" t="s">
        <v>654</v>
      </c>
      <c r="B10" s="163">
        <v>55512</v>
      </c>
      <c r="C10" s="455">
        <v>50</v>
      </c>
      <c r="D10" s="164">
        <f>C10/B10</f>
        <v>9.0070615362444154E-4</v>
      </c>
      <c r="E10" s="456" t="s">
        <v>204</v>
      </c>
      <c r="F10" s="853" t="s">
        <v>204</v>
      </c>
      <c r="G10" s="163" t="s">
        <v>204</v>
      </c>
      <c r="H10" s="164" t="s">
        <v>204</v>
      </c>
      <c r="I10" s="165" t="s">
        <v>204</v>
      </c>
    </row>
    <row r="11" spans="1:9">
      <c r="A11" s="166" t="s">
        <v>655</v>
      </c>
      <c r="B11" s="163"/>
      <c r="C11" s="455"/>
      <c r="D11" s="164"/>
      <c r="E11" s="456"/>
      <c r="F11" s="853"/>
      <c r="G11" s="163"/>
      <c r="H11" s="164"/>
      <c r="I11" s="165"/>
    </row>
    <row r="12" spans="1:9">
      <c r="A12" s="166" t="s">
        <v>656</v>
      </c>
      <c r="B12" s="163"/>
      <c r="C12" s="455"/>
      <c r="D12" s="164"/>
      <c r="E12" s="456"/>
      <c r="F12" s="853"/>
      <c r="G12" s="163"/>
      <c r="H12" s="164"/>
      <c r="I12" s="165"/>
    </row>
    <row r="13" spans="1:9">
      <c r="A13" s="166" t="s">
        <v>657</v>
      </c>
      <c r="B13" s="163"/>
      <c r="C13" s="455"/>
      <c r="D13" s="164"/>
      <c r="E13" s="456"/>
      <c r="F13" s="853"/>
      <c r="G13" s="163"/>
      <c r="H13" s="164"/>
      <c r="I13" s="165"/>
    </row>
    <row r="14" spans="1:9">
      <c r="A14" s="166" t="s">
        <v>665</v>
      </c>
      <c r="B14" s="163"/>
      <c r="C14" s="455"/>
      <c r="D14" s="164"/>
      <c r="E14" s="456"/>
      <c r="F14" s="853"/>
      <c r="G14" s="163"/>
      <c r="H14" s="164"/>
      <c r="I14" s="165"/>
    </row>
    <row r="15" spans="1:9">
      <c r="A15" s="166" t="s">
        <v>659</v>
      </c>
      <c r="B15" s="163"/>
      <c r="C15" s="455"/>
      <c r="D15" s="164"/>
      <c r="E15" s="456"/>
      <c r="F15" s="853"/>
      <c r="G15" s="163"/>
      <c r="H15" s="164"/>
      <c r="I15" s="165"/>
    </row>
    <row r="16" spans="1:9" ht="13.8" thickBot="1">
      <c r="A16" s="168" t="s">
        <v>660</v>
      </c>
      <c r="B16" s="195"/>
      <c r="C16" s="455"/>
      <c r="D16" s="164"/>
      <c r="E16" s="456"/>
      <c r="F16" s="853"/>
      <c r="G16" s="163"/>
      <c r="H16" s="164"/>
      <c r="I16" s="165"/>
    </row>
    <row r="17" spans="1:16" ht="13.8" thickBot="1">
      <c r="A17" s="170" t="s">
        <v>1025</v>
      </c>
      <c r="B17" s="171">
        <f>_xlfn.IFS(B16&lt;&gt;0,B16,B15&lt;&gt;0,B15,B14&lt;&gt;0,B14,B13&lt;&gt;0,B13,B12&lt;&gt;0,B12,B11&lt;&gt;0,B11,B10&lt;&gt;0,B10,B9&lt;&gt;0,B9,B8&lt;&gt;0,B8,B7&lt;&gt;0,B7,B6&lt;&gt;0,B6,B5&lt;&gt;0,B5)</f>
        <v>55512</v>
      </c>
      <c r="C17" s="171">
        <f>SUM(C5:C16)</f>
        <v>300</v>
      </c>
      <c r="D17" s="172">
        <f t="shared" ref="D17" si="1">C17/B17</f>
        <v>5.4042369217466493E-3</v>
      </c>
      <c r="E17" s="171">
        <f>SUM(E5:E16)</f>
        <v>169</v>
      </c>
      <c r="F17" s="171">
        <f t="shared" ref="F17:G17" si="2">SUM(F5:F16)</f>
        <v>5</v>
      </c>
      <c r="G17" s="171">
        <f t="shared" si="2"/>
        <v>174</v>
      </c>
      <c r="H17" s="172">
        <f>G17/SUM(C5:C8)</f>
        <v>0.87</v>
      </c>
      <c r="I17" s="173">
        <f>G17/B17</f>
        <v>3.1344574146130568E-3</v>
      </c>
    </row>
    <row r="18" spans="1:16" ht="15" customHeight="1">
      <c r="A18" s="174"/>
      <c r="B18" s="175"/>
      <c r="C18" s="175"/>
      <c r="D18" s="176"/>
      <c r="E18" s="175"/>
      <c r="F18" s="175"/>
      <c r="G18" s="175"/>
      <c r="H18" s="176"/>
      <c r="I18" s="176"/>
    </row>
    <row r="19" spans="1:16" ht="15" customHeight="1">
      <c r="A19" s="1642" t="s">
        <v>1043</v>
      </c>
      <c r="B19" s="1410"/>
      <c r="C19" s="1410"/>
      <c r="D19" s="1410"/>
      <c r="E19" s="1410"/>
      <c r="F19" s="1410"/>
      <c r="G19" s="1410"/>
      <c r="H19" s="1410"/>
      <c r="I19" s="1410"/>
    </row>
    <row r="20" spans="1:16">
      <c r="A20" s="1642" t="s">
        <v>1250</v>
      </c>
      <c r="B20" s="1410"/>
      <c r="C20" s="1410"/>
      <c r="D20" s="1410"/>
      <c r="E20" s="1410"/>
      <c r="F20" s="1410"/>
      <c r="G20" s="1410"/>
      <c r="H20" s="1410"/>
      <c r="I20" s="1410"/>
    </row>
    <row r="21" spans="1:16">
      <c r="A21" s="1631" t="s">
        <v>1251</v>
      </c>
      <c r="B21" s="1425"/>
      <c r="C21" s="1425"/>
      <c r="D21" s="1425"/>
      <c r="E21" s="1425"/>
      <c r="F21" s="1425"/>
      <c r="G21" s="1425"/>
      <c r="H21" s="1425"/>
      <c r="I21" s="1425"/>
      <c r="J21" s="177"/>
      <c r="K21" s="177"/>
      <c r="L21" s="177"/>
    </row>
    <row r="22" spans="1:16" ht="12" customHeight="1">
      <c r="A22" s="1410"/>
      <c r="B22" s="1410"/>
      <c r="C22" s="1410"/>
      <c r="D22" s="1410"/>
      <c r="E22" s="1410"/>
      <c r="F22" s="1410"/>
      <c r="G22" s="1410"/>
      <c r="H22" s="1410"/>
      <c r="I22" s="1410"/>
      <c r="J22" s="179"/>
      <c r="K22" s="179"/>
      <c r="L22" s="179"/>
      <c r="M22" s="180"/>
      <c r="N22" s="180"/>
      <c r="O22" s="180"/>
      <c r="P22" s="180"/>
    </row>
    <row r="23" spans="1:16" ht="13.8" thickBot="1">
      <c r="A23" s="9"/>
      <c r="B23" s="92"/>
      <c r="C23" s="92"/>
      <c r="E23" s="92"/>
      <c r="F23" s="92"/>
      <c r="G23" s="92"/>
    </row>
    <row r="24" spans="1:16" ht="15.6">
      <c r="A24" s="1632" t="s">
        <v>1252</v>
      </c>
      <c r="B24" s="1633"/>
      <c r="C24" s="1633"/>
      <c r="D24" s="1633"/>
      <c r="E24" s="1633"/>
      <c r="F24" s="1633"/>
      <c r="G24" s="1633"/>
      <c r="H24" s="1633"/>
      <c r="I24" s="1634"/>
    </row>
    <row r="25" spans="1:16" ht="16.5" customHeight="1">
      <c r="A25" s="1635" t="s">
        <v>1</v>
      </c>
      <c r="B25" s="1415"/>
      <c r="C25" s="1415"/>
      <c r="D25" s="1415"/>
      <c r="E25" s="1415"/>
      <c r="F25" s="1415"/>
      <c r="G25" s="1415"/>
      <c r="H25" s="1415"/>
      <c r="I25" s="1636"/>
    </row>
    <row r="26" spans="1:16" ht="16.5" customHeight="1" thickBot="1">
      <c r="A26" s="1637" t="s">
        <v>2</v>
      </c>
      <c r="B26" s="1638"/>
      <c r="C26" s="1638"/>
      <c r="D26" s="1638"/>
      <c r="E26" s="1638"/>
      <c r="F26" s="1638"/>
      <c r="G26" s="1638"/>
      <c r="H26" s="1638"/>
      <c r="I26" s="1639"/>
    </row>
    <row r="27" spans="1:16" ht="75" customHeight="1" thickBot="1">
      <c r="A27" s="158" t="s">
        <v>664</v>
      </c>
      <c r="B27" s="159" t="s">
        <v>1245</v>
      </c>
      <c r="C27" s="159" t="s">
        <v>1036</v>
      </c>
      <c r="D27" s="160" t="s">
        <v>1246</v>
      </c>
      <c r="E27" s="159" t="s">
        <v>1247</v>
      </c>
      <c r="F27" s="159" t="s">
        <v>1248</v>
      </c>
      <c r="G27" s="159" t="s">
        <v>1040</v>
      </c>
      <c r="H27" s="160" t="s">
        <v>1041</v>
      </c>
      <c r="I27" s="161" t="s">
        <v>1253</v>
      </c>
    </row>
    <row r="28" spans="1:16">
      <c r="A28" s="162" t="s">
        <v>649</v>
      </c>
      <c r="B28" s="163">
        <v>50102</v>
      </c>
      <c r="C28" s="163">
        <v>140</v>
      </c>
      <c r="D28" s="164">
        <f t="shared" ref="D28" si="3">C28/B28</f>
        <v>2.7942996287573349E-3</v>
      </c>
      <c r="E28" s="181">
        <v>122</v>
      </c>
      <c r="F28" s="163">
        <v>4</v>
      </c>
      <c r="G28" s="163">
        <f>E28+F28</f>
        <v>126</v>
      </c>
      <c r="H28" s="164">
        <f>G28/C28</f>
        <v>0.9</v>
      </c>
      <c r="I28" s="165">
        <f>G28/B28</f>
        <v>2.5148696658816015E-3</v>
      </c>
    </row>
    <row r="29" spans="1:16">
      <c r="A29" s="166" t="s">
        <v>650</v>
      </c>
      <c r="B29" s="163">
        <v>51193</v>
      </c>
      <c r="C29" s="163">
        <v>131</v>
      </c>
      <c r="D29" s="164">
        <f>C29/B29</f>
        <v>2.5589436055710743E-3</v>
      </c>
      <c r="E29" s="181">
        <v>114</v>
      </c>
      <c r="F29" s="163">
        <v>4</v>
      </c>
      <c r="G29" s="163">
        <f>E29+F29</f>
        <v>118</v>
      </c>
      <c r="H29" s="164">
        <f>G29/C29</f>
        <v>0.9007633587786259</v>
      </c>
      <c r="I29" s="165">
        <f>G29/B29</f>
        <v>2.3050026370792882E-3</v>
      </c>
    </row>
    <row r="30" spans="1:16">
      <c r="A30" s="166" t="s">
        <v>651</v>
      </c>
      <c r="B30" s="163">
        <v>52462</v>
      </c>
      <c r="C30" s="853">
        <v>193</v>
      </c>
      <c r="D30" s="164">
        <f>C30/B30</f>
        <v>3.6788532652205406E-3</v>
      </c>
      <c r="E30" s="181">
        <v>169</v>
      </c>
      <c r="F30" s="163">
        <v>2</v>
      </c>
      <c r="G30" s="163">
        <f>E30+F30</f>
        <v>171</v>
      </c>
      <c r="H30" s="164">
        <f>G30/C30</f>
        <v>0.88601036269430056</v>
      </c>
      <c r="I30" s="165">
        <f>G30/B30</f>
        <v>3.2595021158171628E-3</v>
      </c>
    </row>
    <row r="31" spans="1:16">
      <c r="A31" s="166" t="s">
        <v>652</v>
      </c>
      <c r="B31" s="163">
        <v>53544</v>
      </c>
      <c r="C31" s="455">
        <v>62</v>
      </c>
      <c r="D31" s="164">
        <f>C31/B31</f>
        <v>1.1579261915434036E-3</v>
      </c>
      <c r="E31" s="181">
        <v>55</v>
      </c>
      <c r="F31" s="163">
        <v>0</v>
      </c>
      <c r="G31" s="163">
        <f>E31+F31</f>
        <v>55</v>
      </c>
      <c r="H31" s="164">
        <f>G31/C31</f>
        <v>0.88709677419354838</v>
      </c>
      <c r="I31" s="165">
        <f>G31/B31</f>
        <v>1.0271925892723741E-3</v>
      </c>
    </row>
    <row r="32" spans="1:16">
      <c r="A32" s="166" t="s">
        <v>653</v>
      </c>
      <c r="B32" s="163">
        <v>54164</v>
      </c>
      <c r="C32" s="455">
        <v>127</v>
      </c>
      <c r="D32" s="164">
        <f>C32/B32</f>
        <v>2.34473081751717E-3</v>
      </c>
      <c r="E32" s="181" t="s">
        <v>204</v>
      </c>
      <c r="F32" s="163" t="s">
        <v>204</v>
      </c>
      <c r="G32" s="163" t="s">
        <v>204</v>
      </c>
      <c r="H32" s="164" t="s">
        <v>204</v>
      </c>
      <c r="I32" s="165" t="s">
        <v>204</v>
      </c>
    </row>
    <row r="33" spans="1:12">
      <c r="A33" s="166" t="s">
        <v>654</v>
      </c>
      <c r="B33" s="163">
        <v>55512</v>
      </c>
      <c r="C33" s="455">
        <v>66</v>
      </c>
      <c r="D33" s="164">
        <f>C33/B33</f>
        <v>1.1889321227842628E-3</v>
      </c>
      <c r="E33" s="181" t="s">
        <v>204</v>
      </c>
      <c r="F33" s="163" t="s">
        <v>204</v>
      </c>
      <c r="G33" s="163" t="s">
        <v>204</v>
      </c>
      <c r="H33" s="164" t="s">
        <v>204</v>
      </c>
      <c r="I33" s="165" t="s">
        <v>204</v>
      </c>
    </row>
    <row r="34" spans="1:12">
      <c r="A34" s="166" t="s">
        <v>655</v>
      </c>
      <c r="B34" s="163"/>
      <c r="C34" s="455"/>
      <c r="D34" s="164"/>
      <c r="E34" s="181"/>
      <c r="F34" s="163"/>
      <c r="G34" s="163"/>
      <c r="H34" s="164"/>
      <c r="I34" s="165"/>
    </row>
    <row r="35" spans="1:12">
      <c r="A35" s="166" t="s">
        <v>656</v>
      </c>
      <c r="B35" s="163"/>
      <c r="C35" s="455"/>
      <c r="D35" s="164"/>
      <c r="E35" s="1260"/>
      <c r="F35" s="853"/>
      <c r="G35" s="163"/>
      <c r="H35" s="164"/>
      <c r="I35" s="165"/>
    </row>
    <row r="36" spans="1:12">
      <c r="A36" s="166" t="s">
        <v>657</v>
      </c>
      <c r="B36" s="163"/>
      <c r="C36" s="455"/>
      <c r="D36" s="164"/>
      <c r="E36" s="456"/>
      <c r="F36" s="853"/>
      <c r="G36" s="163"/>
      <c r="H36" s="164"/>
      <c r="I36" s="165"/>
      <c r="J36" s="293"/>
    </row>
    <row r="37" spans="1:12">
      <c r="A37" s="166" t="s">
        <v>665</v>
      </c>
      <c r="B37" s="163"/>
      <c r="C37" s="455"/>
      <c r="D37" s="164"/>
      <c r="E37" s="456"/>
      <c r="F37" s="853"/>
      <c r="G37" s="163"/>
      <c r="H37" s="164"/>
      <c r="I37" s="165"/>
    </row>
    <row r="38" spans="1:12">
      <c r="A38" s="166" t="s">
        <v>659</v>
      </c>
      <c r="B38" s="163"/>
      <c r="C38" s="455"/>
      <c r="D38" s="164"/>
      <c r="E38" s="456"/>
      <c r="F38" s="853"/>
      <c r="G38" s="163"/>
      <c r="H38" s="164"/>
      <c r="I38" s="165"/>
    </row>
    <row r="39" spans="1:12" ht="13.8" thickBot="1">
      <c r="A39" s="168" t="s">
        <v>660</v>
      </c>
      <c r="B39" s="195"/>
      <c r="C39" s="455"/>
      <c r="D39" s="164"/>
      <c r="E39" s="456"/>
      <c r="F39" s="853"/>
      <c r="G39" s="163"/>
      <c r="H39" s="164"/>
      <c r="I39" s="165"/>
    </row>
    <row r="40" spans="1:12" ht="13.8" thickBot="1">
      <c r="A40" s="170" t="s">
        <v>1025</v>
      </c>
      <c r="B40" s="171">
        <f>B17</f>
        <v>55512</v>
      </c>
      <c r="C40" s="171">
        <f>SUM(C28:C39)</f>
        <v>719</v>
      </c>
      <c r="D40" s="172">
        <f t="shared" ref="D40" si="4">C40/B40</f>
        <v>1.2952154489119469E-2</v>
      </c>
      <c r="E40" s="171">
        <f>SUM(E28:E39)</f>
        <v>460</v>
      </c>
      <c r="F40" s="171">
        <f t="shared" ref="F40:G40" si="5">SUM(F28:F39)</f>
        <v>10</v>
      </c>
      <c r="G40" s="171">
        <f t="shared" si="5"/>
        <v>470</v>
      </c>
      <c r="H40" s="172">
        <f>G40/SUM(C28:C31)</f>
        <v>0.89353612167300378</v>
      </c>
      <c r="I40" s="173">
        <f>G40/B40</f>
        <v>8.4666378440697507E-3</v>
      </c>
      <c r="L40" s="30"/>
    </row>
    <row r="41" spans="1:12" s="177" customFormat="1">
      <c r="A41" s="294"/>
      <c r="B41" s="294"/>
      <c r="C41" s="294"/>
      <c r="D41" s="294"/>
      <c r="E41" s="294"/>
      <c r="F41" s="294"/>
      <c r="G41" s="294"/>
      <c r="H41" s="294"/>
      <c r="I41" s="294"/>
      <c r="J41"/>
      <c r="K41"/>
      <c r="L41"/>
    </row>
    <row r="42" spans="1:12" s="177" customFormat="1" ht="12.75" customHeight="1">
      <c r="A42" s="1642" t="s">
        <v>1043</v>
      </c>
      <c r="B42" s="1410"/>
      <c r="C42" s="1410"/>
      <c r="D42" s="1410"/>
      <c r="E42" s="1410"/>
      <c r="F42" s="1410"/>
      <c r="G42" s="1410"/>
      <c r="H42" s="1410"/>
      <c r="I42" s="1410"/>
      <c r="J42"/>
      <c r="K42"/>
      <c r="L42"/>
    </row>
    <row r="43" spans="1:12" s="177" customFormat="1">
      <c r="A43" s="1642" t="s">
        <v>1250</v>
      </c>
      <c r="B43" s="1410"/>
      <c r="C43" s="1410"/>
      <c r="D43" s="1410"/>
      <c r="E43" s="1410"/>
      <c r="F43" s="1410"/>
      <c r="G43" s="1410"/>
      <c r="H43" s="1410"/>
      <c r="I43" s="1410"/>
      <c r="J43"/>
      <c r="K43"/>
      <c r="L43"/>
    </row>
    <row r="44" spans="1:12" s="177" customFormat="1">
      <c r="A44" s="1631" t="s">
        <v>1054</v>
      </c>
      <c r="B44" s="1631"/>
      <c r="C44" s="1631"/>
      <c r="D44" s="1631"/>
      <c r="E44" s="1631"/>
      <c r="F44" s="1631"/>
      <c r="G44" s="1631"/>
      <c r="H44" s="1631"/>
      <c r="I44" s="1631"/>
    </row>
    <row r="45" spans="1:12">
      <c r="B45" s="149"/>
    </row>
  </sheetData>
  <mergeCells count="13">
    <mergeCell ref="A44:I44"/>
    <mergeCell ref="A1:I1"/>
    <mergeCell ref="A2:I2"/>
    <mergeCell ref="A3:I3"/>
    <mergeCell ref="A21:I21"/>
    <mergeCell ref="A22:I22"/>
    <mergeCell ref="A24:I24"/>
    <mergeCell ref="A25:I25"/>
    <mergeCell ref="A26:I26"/>
    <mergeCell ref="A19:I19"/>
    <mergeCell ref="A20:I20"/>
    <mergeCell ref="A42:I42"/>
    <mergeCell ref="A43:I43"/>
  </mergeCells>
  <printOptions headings="1"/>
  <pageMargins left="0.7" right="0.7" top="0.75" bottom="0.75" header="0.3" footer="0.3"/>
  <pageSetup scale="74" orientation="portrait" r:id="rId1"/>
  <customProperties>
    <customPr name="_pios_id" r:id="rId2"/>
  </customProperties>
  <ignoredErrors>
    <ignoredError sqref="D40 D17"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5E2B-6A17-4AFF-A848-6E513B22E4DE}">
  <sheetPr>
    <pageSetUpPr fitToPage="1"/>
  </sheetPr>
  <dimension ref="A1:M64"/>
  <sheetViews>
    <sheetView tabSelected="1" view="pageBreakPreview" zoomScaleNormal="80" zoomScaleSheetLayoutView="100" workbookViewId="0">
      <selection sqref="A1:M1"/>
    </sheetView>
  </sheetViews>
  <sheetFormatPr defaultColWidth="8.5546875" defaultRowHeight="13.2"/>
  <cols>
    <col min="1" max="1" width="20" customWidth="1"/>
    <col min="2" max="10" width="10.5546875" customWidth="1"/>
    <col min="13" max="13" width="16.44140625" bestFit="1" customWidth="1"/>
  </cols>
  <sheetData>
    <row r="1" spans="1:13" ht="15.6">
      <c r="A1" s="1412" t="s">
        <v>1254</v>
      </c>
      <c r="B1" s="1412"/>
      <c r="C1" s="1412"/>
      <c r="D1" s="1412"/>
      <c r="E1" s="1412"/>
      <c r="F1" s="1412"/>
      <c r="G1" s="1412"/>
      <c r="H1" s="1412"/>
      <c r="I1" s="1412"/>
      <c r="J1" s="1412"/>
    </row>
    <row r="2" spans="1:13" ht="15.6">
      <c r="A2" s="1599" t="s">
        <v>1</v>
      </c>
      <c r="B2" s="1680"/>
      <c r="C2" s="1680"/>
      <c r="D2" s="1680"/>
      <c r="E2" s="1680"/>
      <c r="F2" s="1680"/>
      <c r="G2" s="1680"/>
      <c r="H2" s="1680"/>
      <c r="I2" s="1680"/>
      <c r="J2" s="1680"/>
    </row>
    <row r="3" spans="1:13" ht="16.2" thickBot="1">
      <c r="A3" s="1414" t="s">
        <v>2</v>
      </c>
      <c r="B3" s="1680"/>
      <c r="C3" s="1680"/>
      <c r="D3" s="1680"/>
      <c r="E3" s="1680"/>
      <c r="F3" s="1680"/>
      <c r="G3" s="1680"/>
      <c r="H3" s="1680"/>
      <c r="I3" s="1680"/>
      <c r="J3" s="1680"/>
    </row>
    <row r="4" spans="1:13" ht="36" customHeight="1" thickBot="1">
      <c r="A4" s="1648" t="s">
        <v>522</v>
      </c>
      <c r="B4" s="1600" t="s">
        <v>1056</v>
      </c>
      <c r="C4" s="1593"/>
      <c r="D4" s="1590"/>
      <c r="E4" s="1600" t="s">
        <v>1057</v>
      </c>
      <c r="F4" s="1593"/>
      <c r="G4" s="1590"/>
      <c r="H4" s="1650" t="s">
        <v>1255</v>
      </c>
      <c r="I4" s="1593"/>
      <c r="J4" s="1590"/>
      <c r="M4" s="2"/>
    </row>
    <row r="5" spans="1:13" ht="13.8" thickBot="1">
      <c r="A5" s="1681"/>
      <c r="B5" s="158" t="s">
        <v>524</v>
      </c>
      <c r="C5" s="160" t="s">
        <v>1059</v>
      </c>
      <c r="D5" s="161" t="s">
        <v>10</v>
      </c>
      <c r="E5" s="158" t="s">
        <v>524</v>
      </c>
      <c r="F5" s="160" t="s">
        <v>1059</v>
      </c>
      <c r="G5" s="161" t="s">
        <v>10</v>
      </c>
      <c r="H5" s="726" t="s">
        <v>524</v>
      </c>
      <c r="I5" s="160" t="s">
        <v>523</v>
      </c>
      <c r="J5" s="161" t="s">
        <v>10</v>
      </c>
    </row>
    <row r="6" spans="1:13">
      <c r="A6" s="300" t="s">
        <v>525</v>
      </c>
      <c r="B6" s="357">
        <v>29160.138604409854</v>
      </c>
      <c r="C6" s="163">
        <v>1.1823075901439999</v>
      </c>
      <c r="D6" s="358">
        <f>SUM(B6:C6)</f>
        <v>29161.320911999999</v>
      </c>
      <c r="E6" s="361">
        <v>4820</v>
      </c>
      <c r="F6" s="163">
        <v>0</v>
      </c>
      <c r="G6" s="1137">
        <f>SUM(E6:F6)</f>
        <v>4820</v>
      </c>
      <c r="H6" s="1138">
        <f>E6/B6</f>
        <v>0.1652941388718597</v>
      </c>
      <c r="I6" s="1138">
        <f>F6/C6</f>
        <v>0</v>
      </c>
      <c r="J6" s="387">
        <f>G6/D6</f>
        <v>0.16528743723733552</v>
      </c>
    </row>
    <row r="7" spans="1:13">
      <c r="A7" s="47" t="s">
        <v>1061</v>
      </c>
      <c r="B7" s="367">
        <v>0</v>
      </c>
      <c r="C7" s="167">
        <v>27.304991999999999</v>
      </c>
      <c r="D7" s="360">
        <f t="shared" ref="D7:D53" si="0">SUM(B7:C7)</f>
        <v>27.304991999999999</v>
      </c>
      <c r="E7" s="1127">
        <v>0</v>
      </c>
      <c r="F7" s="167">
        <v>0</v>
      </c>
      <c r="G7" s="1129">
        <f t="shared" ref="G7:G53" si="1">SUM(E7:F7)</f>
        <v>0</v>
      </c>
      <c r="H7" s="380" t="s">
        <v>1024</v>
      </c>
      <c r="I7" s="345">
        <f t="shared" ref="I7:I54" si="2">F7/C7</f>
        <v>0</v>
      </c>
      <c r="J7" s="291">
        <f t="shared" ref="J7:J54" si="3">G7/D7</f>
        <v>0</v>
      </c>
    </row>
    <row r="8" spans="1:13">
      <c r="A8" s="47" t="s">
        <v>1062</v>
      </c>
      <c r="B8" s="367">
        <v>0.20263610690994938</v>
      </c>
      <c r="C8" s="167">
        <v>1494.7218168930901</v>
      </c>
      <c r="D8" s="360">
        <f t="shared" si="0"/>
        <v>1494.9244530000001</v>
      </c>
      <c r="E8" s="1127">
        <v>0</v>
      </c>
      <c r="F8" s="167">
        <v>227</v>
      </c>
      <c r="G8" s="1129">
        <f t="shared" si="1"/>
        <v>227</v>
      </c>
      <c r="H8" s="380">
        <f t="shared" ref="H8:H54" si="4">E8/B8</f>
        <v>0</v>
      </c>
      <c r="I8" s="345">
        <f t="shared" si="2"/>
        <v>0.15186772376938962</v>
      </c>
      <c r="J8" s="291">
        <f t="shared" si="3"/>
        <v>0.1518471381911364</v>
      </c>
    </row>
    <row r="9" spans="1:13">
      <c r="A9" s="47" t="s">
        <v>1063</v>
      </c>
      <c r="B9" s="367">
        <v>5044.1043693854035</v>
      </c>
      <c r="C9" s="167">
        <v>2287.7790786145961</v>
      </c>
      <c r="D9" s="360">
        <f t="shared" si="0"/>
        <v>7331.8834479999996</v>
      </c>
      <c r="E9" s="1127">
        <v>951</v>
      </c>
      <c r="F9" s="167">
        <v>371</v>
      </c>
      <c r="G9" s="1129">
        <f t="shared" si="1"/>
        <v>1322</v>
      </c>
      <c r="H9" s="380">
        <f t="shared" si="4"/>
        <v>0.18853693943606367</v>
      </c>
      <c r="I9" s="345">
        <f t="shared" si="2"/>
        <v>0.1621660078405234</v>
      </c>
      <c r="J9" s="291">
        <f t="shared" si="3"/>
        <v>0.18030837633686292</v>
      </c>
    </row>
    <row r="10" spans="1:13">
      <c r="A10" s="47" t="s">
        <v>1064</v>
      </c>
      <c r="B10" s="367">
        <v>6.1312744473141407</v>
      </c>
      <c r="C10" s="167">
        <v>1868.7058395526858</v>
      </c>
      <c r="D10" s="360">
        <f t="shared" si="0"/>
        <v>1874.8371139999999</v>
      </c>
      <c r="E10" s="1127">
        <v>1</v>
      </c>
      <c r="F10" s="167">
        <v>271</v>
      </c>
      <c r="G10" s="1129">
        <f t="shared" si="1"/>
        <v>272</v>
      </c>
      <c r="H10" s="380">
        <f t="shared" si="4"/>
        <v>0.16309822836882776</v>
      </c>
      <c r="I10" s="345">
        <f t="shared" si="2"/>
        <v>0.1450201493804234</v>
      </c>
      <c r="J10" s="291">
        <f t="shared" si="3"/>
        <v>0.14507927007039184</v>
      </c>
    </row>
    <row r="11" spans="1:13">
      <c r="A11" s="47" t="s">
        <v>1065</v>
      </c>
      <c r="B11" s="367">
        <v>2.7753881988950013</v>
      </c>
      <c r="C11" s="167">
        <v>833.48638280110492</v>
      </c>
      <c r="D11" s="360">
        <f t="shared" si="0"/>
        <v>836.26177099999995</v>
      </c>
      <c r="E11" s="1127">
        <v>0</v>
      </c>
      <c r="F11" s="167">
        <v>140</v>
      </c>
      <c r="G11" s="1129">
        <f t="shared" si="1"/>
        <v>140</v>
      </c>
      <c r="H11" s="380">
        <f t="shared" si="4"/>
        <v>0</v>
      </c>
      <c r="I11" s="345">
        <f t="shared" si="2"/>
        <v>0.16796915089302453</v>
      </c>
      <c r="J11" s="291">
        <f t="shared" si="3"/>
        <v>0.1674116943461236</v>
      </c>
    </row>
    <row r="12" spans="1:13">
      <c r="A12" s="47" t="s">
        <v>1066</v>
      </c>
      <c r="B12" s="367">
        <v>22631.033810991834</v>
      </c>
      <c r="C12" s="167">
        <v>2.2928008166000002E-2</v>
      </c>
      <c r="D12" s="360">
        <f t="shared" si="0"/>
        <v>22631.056739</v>
      </c>
      <c r="E12" s="1127">
        <v>4958</v>
      </c>
      <c r="F12" s="167">
        <v>0</v>
      </c>
      <c r="G12" s="1129">
        <f t="shared" si="1"/>
        <v>4958</v>
      </c>
      <c r="H12" s="380">
        <f t="shared" si="4"/>
        <v>0.21907969566957708</v>
      </c>
      <c r="I12" s="345">
        <f t="shared" si="2"/>
        <v>0</v>
      </c>
      <c r="J12" s="291">
        <f t="shared" si="3"/>
        <v>0.21907947371524639</v>
      </c>
    </row>
    <row r="13" spans="1:13">
      <c r="A13" s="47" t="s">
        <v>1067</v>
      </c>
      <c r="B13" s="367">
        <v>2092.8981962244002</v>
      </c>
      <c r="C13" s="167">
        <v>1694.7244377755999</v>
      </c>
      <c r="D13" s="360">
        <f t="shared" si="0"/>
        <v>3787.6226340000003</v>
      </c>
      <c r="E13" s="1127">
        <v>441</v>
      </c>
      <c r="F13" s="167">
        <v>321</v>
      </c>
      <c r="G13" s="1129">
        <f t="shared" si="1"/>
        <v>762</v>
      </c>
      <c r="H13" s="380">
        <f t="shared" si="4"/>
        <v>0.21071259022324471</v>
      </c>
      <c r="I13" s="345">
        <f t="shared" si="2"/>
        <v>0.18941132425123142</v>
      </c>
      <c r="J13" s="291">
        <f t="shared" si="3"/>
        <v>0.20118160483038236</v>
      </c>
    </row>
    <row r="14" spans="1:13">
      <c r="A14" s="47" t="s">
        <v>1068</v>
      </c>
      <c r="B14" s="367">
        <v>28566.288606821658</v>
      </c>
      <c r="C14" s="167">
        <v>38.485225178341992</v>
      </c>
      <c r="D14" s="360">
        <f t="shared" si="0"/>
        <v>28604.773831999999</v>
      </c>
      <c r="E14" s="1127">
        <v>5889</v>
      </c>
      <c r="F14" s="167">
        <v>5</v>
      </c>
      <c r="G14" s="1129">
        <f t="shared" si="1"/>
        <v>5894</v>
      </c>
      <c r="H14" s="380">
        <f t="shared" si="4"/>
        <v>0.2061520865049897</v>
      </c>
      <c r="I14" s="345">
        <f t="shared" si="2"/>
        <v>0.12991998817285882</v>
      </c>
      <c r="J14" s="291">
        <f t="shared" si="3"/>
        <v>0.20604952287392028</v>
      </c>
    </row>
    <row r="15" spans="1:13">
      <c r="A15" s="47" t="s">
        <v>1069</v>
      </c>
      <c r="B15" s="367">
        <v>0.18886887282695852</v>
      </c>
      <c r="C15" s="167">
        <v>1173.0462191271731</v>
      </c>
      <c r="D15" s="360">
        <f t="shared" si="0"/>
        <v>1173.2350880000001</v>
      </c>
      <c r="E15" s="1127">
        <v>0</v>
      </c>
      <c r="F15" s="167">
        <v>182</v>
      </c>
      <c r="G15" s="1129">
        <f t="shared" si="1"/>
        <v>182</v>
      </c>
      <c r="H15" s="380">
        <f t="shared" si="4"/>
        <v>0</v>
      </c>
      <c r="I15" s="345">
        <f t="shared" si="2"/>
        <v>0.15515160189972776</v>
      </c>
      <c r="J15" s="291">
        <f t="shared" si="3"/>
        <v>0.15512662539802932</v>
      </c>
    </row>
    <row r="16" spans="1:13">
      <c r="A16" s="47" t="s">
        <v>1070</v>
      </c>
      <c r="B16" s="367">
        <v>0</v>
      </c>
      <c r="C16" s="167">
        <v>5590.2002560000001</v>
      </c>
      <c r="D16" s="360">
        <f t="shared" si="0"/>
        <v>5590.2002560000001</v>
      </c>
      <c r="E16" s="1127">
        <v>0</v>
      </c>
      <c r="F16" s="167">
        <v>569</v>
      </c>
      <c r="G16" s="1129">
        <f t="shared" si="1"/>
        <v>569</v>
      </c>
      <c r="H16" s="380" t="s">
        <v>1024</v>
      </c>
      <c r="I16" s="345">
        <f t="shared" si="2"/>
        <v>0.10178526241332561</v>
      </c>
      <c r="J16" s="291">
        <f t="shared" si="3"/>
        <v>0.10178526241332561</v>
      </c>
    </row>
    <row r="17" spans="1:10">
      <c r="A17" s="47" t="s">
        <v>1071</v>
      </c>
      <c r="B17" s="367">
        <v>7997.1079792858673</v>
      </c>
      <c r="C17" s="167">
        <v>12333.765403714133</v>
      </c>
      <c r="D17" s="360">
        <f t="shared" si="0"/>
        <v>20330.873382999998</v>
      </c>
      <c r="E17" s="1127">
        <v>2170</v>
      </c>
      <c r="F17" s="167">
        <v>1706</v>
      </c>
      <c r="G17" s="1129">
        <f t="shared" si="1"/>
        <v>3876</v>
      </c>
      <c r="H17" s="380">
        <f t="shared" si="4"/>
        <v>0.27134809303822588</v>
      </c>
      <c r="I17" s="345">
        <f t="shared" si="2"/>
        <v>0.13831947861488131</v>
      </c>
      <c r="J17" s="291">
        <f t="shared" si="3"/>
        <v>0.19064601539651427</v>
      </c>
    </row>
    <row r="18" spans="1:10">
      <c r="A18" s="47" t="s">
        <v>1072</v>
      </c>
      <c r="B18" s="367">
        <v>59.146129905868065</v>
      </c>
      <c r="C18" s="167">
        <v>2304.776678094132</v>
      </c>
      <c r="D18" s="360">
        <f t="shared" si="0"/>
        <v>2363.9228080000003</v>
      </c>
      <c r="E18" s="1127">
        <v>5</v>
      </c>
      <c r="F18" s="167">
        <v>390</v>
      </c>
      <c r="G18" s="1129">
        <f t="shared" si="1"/>
        <v>395</v>
      </c>
      <c r="H18" s="380">
        <f t="shared" si="4"/>
        <v>8.453638484813078E-2</v>
      </c>
      <c r="I18" s="345">
        <f t="shared" si="2"/>
        <v>0.16921379138672088</v>
      </c>
      <c r="J18" s="291">
        <f t="shared" si="3"/>
        <v>0.16709513469020176</v>
      </c>
    </row>
    <row r="19" spans="1:10">
      <c r="A19" s="47" t="s">
        <v>1073</v>
      </c>
      <c r="B19" s="367">
        <v>0</v>
      </c>
      <c r="C19" s="167">
        <v>2946.666459</v>
      </c>
      <c r="D19" s="360">
        <f t="shared" si="0"/>
        <v>2946.666459</v>
      </c>
      <c r="E19" s="1127">
        <v>0</v>
      </c>
      <c r="F19" s="167">
        <v>418</v>
      </c>
      <c r="G19" s="1129">
        <f t="shared" si="1"/>
        <v>418</v>
      </c>
      <c r="H19" s="380" t="s">
        <v>1024</v>
      </c>
      <c r="I19" s="345">
        <f t="shared" si="2"/>
        <v>0.14185521361717174</v>
      </c>
      <c r="J19" s="291">
        <f t="shared" si="3"/>
        <v>0.14185521361717174</v>
      </c>
    </row>
    <row r="20" spans="1:10">
      <c r="A20" s="47" t="s">
        <v>1074</v>
      </c>
      <c r="B20" s="367">
        <v>0</v>
      </c>
      <c r="C20" s="167">
        <v>51.504640000000002</v>
      </c>
      <c r="D20" s="360">
        <f t="shared" si="0"/>
        <v>51.504640000000002</v>
      </c>
      <c r="E20" s="1127">
        <v>0</v>
      </c>
      <c r="F20" s="167">
        <v>5</v>
      </c>
      <c r="G20" s="1129">
        <f t="shared" si="1"/>
        <v>5</v>
      </c>
      <c r="H20" s="380" t="s">
        <v>1024</v>
      </c>
      <c r="I20" s="345">
        <f t="shared" si="2"/>
        <v>9.7078632138774296E-2</v>
      </c>
      <c r="J20" s="291">
        <f t="shared" si="3"/>
        <v>9.7078632138774296E-2</v>
      </c>
    </row>
    <row r="21" spans="1:10">
      <c r="A21" s="47" t="s">
        <v>1075</v>
      </c>
      <c r="B21" s="367">
        <v>3430.4497312419521</v>
      </c>
      <c r="C21" s="167">
        <v>1361.1378207580478</v>
      </c>
      <c r="D21" s="360">
        <f t="shared" si="0"/>
        <v>4791.587552</v>
      </c>
      <c r="E21" s="1127">
        <v>708</v>
      </c>
      <c r="F21" s="167">
        <v>239</v>
      </c>
      <c r="G21" s="1129">
        <f t="shared" si="1"/>
        <v>947</v>
      </c>
      <c r="H21" s="380">
        <f t="shared" si="4"/>
        <v>0.20638693333765229</v>
      </c>
      <c r="I21" s="345">
        <f t="shared" si="2"/>
        <v>0.17558839109098856</v>
      </c>
      <c r="J21" s="291">
        <f t="shared" si="3"/>
        <v>0.19763804578812796</v>
      </c>
    </row>
    <row r="22" spans="1:10">
      <c r="A22" s="47" t="s">
        <v>1076</v>
      </c>
      <c r="B22" s="367">
        <v>4643.1389429999999</v>
      </c>
      <c r="C22" s="167">
        <v>0</v>
      </c>
      <c r="D22" s="360">
        <f t="shared" si="0"/>
        <v>4643.1389429999999</v>
      </c>
      <c r="E22" s="1127">
        <v>571</v>
      </c>
      <c r="F22" s="167">
        <v>0</v>
      </c>
      <c r="G22" s="1129">
        <f t="shared" si="1"/>
        <v>571</v>
      </c>
      <c r="H22" s="380">
        <f t="shared" si="4"/>
        <v>0.12297715123533834</v>
      </c>
      <c r="I22" s="345" t="s">
        <v>1024</v>
      </c>
      <c r="J22" s="291">
        <f t="shared" si="3"/>
        <v>0.12297715123533834</v>
      </c>
    </row>
    <row r="23" spans="1:10">
      <c r="A23" s="47" t="s">
        <v>1077</v>
      </c>
      <c r="B23" s="367">
        <v>4.0138750380959891</v>
      </c>
      <c r="C23" s="167">
        <v>684.23630296190402</v>
      </c>
      <c r="D23" s="360">
        <f t="shared" si="0"/>
        <v>688.25017800000001</v>
      </c>
      <c r="E23" s="1127">
        <v>0</v>
      </c>
      <c r="F23" s="167">
        <v>107</v>
      </c>
      <c r="G23" s="1129">
        <f t="shared" si="1"/>
        <v>107</v>
      </c>
      <c r="H23" s="380">
        <f t="shared" si="4"/>
        <v>0</v>
      </c>
      <c r="I23" s="345">
        <f t="shared" si="2"/>
        <v>0.15637872404141848</v>
      </c>
      <c r="J23" s="291">
        <f t="shared" si="3"/>
        <v>0.15546672332280892</v>
      </c>
    </row>
    <row r="24" spans="1:10">
      <c r="A24" s="47" t="s">
        <v>1078</v>
      </c>
      <c r="B24" s="367">
        <v>3.1723751568597436</v>
      </c>
      <c r="C24" s="167">
        <v>2840.4300008431401</v>
      </c>
      <c r="D24" s="360">
        <f t="shared" si="0"/>
        <v>2843.6023759999998</v>
      </c>
      <c r="E24" s="1127">
        <v>0</v>
      </c>
      <c r="F24" s="167">
        <v>308</v>
      </c>
      <c r="G24" s="1129">
        <f t="shared" si="1"/>
        <v>308</v>
      </c>
      <c r="H24" s="380">
        <f t="shared" si="4"/>
        <v>0</v>
      </c>
      <c r="I24" s="345">
        <f t="shared" si="2"/>
        <v>0.10843428632586428</v>
      </c>
      <c r="J24" s="291">
        <f t="shared" si="3"/>
        <v>0.10831331503993652</v>
      </c>
    </row>
    <row r="25" spans="1:10">
      <c r="A25" s="47" t="s">
        <v>1079</v>
      </c>
      <c r="B25" s="367">
        <v>3442.5254957298598</v>
      </c>
      <c r="C25" s="167">
        <v>3669.4304262701398</v>
      </c>
      <c r="D25" s="360">
        <f t="shared" si="0"/>
        <v>7111.9559219999992</v>
      </c>
      <c r="E25" s="1127">
        <v>629</v>
      </c>
      <c r="F25" s="167">
        <v>868</v>
      </c>
      <c r="G25" s="1129">
        <f t="shared" si="1"/>
        <v>1497</v>
      </c>
      <c r="H25" s="380">
        <f t="shared" si="4"/>
        <v>0.18271469616716488</v>
      </c>
      <c r="I25" s="345">
        <f t="shared" si="2"/>
        <v>0.23654897331908117</v>
      </c>
      <c r="J25" s="291">
        <f t="shared" si="3"/>
        <v>0.21049061839222127</v>
      </c>
    </row>
    <row r="26" spans="1:10">
      <c r="A26" s="47" t="s">
        <v>1080</v>
      </c>
      <c r="B26" s="367">
        <v>10292.23789442136</v>
      </c>
      <c r="C26" s="167">
        <v>1412.8906415786398</v>
      </c>
      <c r="D26" s="360">
        <f t="shared" si="0"/>
        <v>11705.128536</v>
      </c>
      <c r="E26" s="1127">
        <v>1402</v>
      </c>
      <c r="F26" s="167">
        <v>204</v>
      </c>
      <c r="G26" s="1129">
        <f t="shared" si="1"/>
        <v>1606</v>
      </c>
      <c r="H26" s="380">
        <f t="shared" si="4"/>
        <v>0.13621915995159009</v>
      </c>
      <c r="I26" s="345">
        <f t="shared" si="2"/>
        <v>0.14438484762845363</v>
      </c>
      <c r="J26" s="291">
        <f t="shared" si="3"/>
        <v>0.13720481539870549</v>
      </c>
    </row>
    <row r="27" spans="1:10">
      <c r="A27" s="47" t="s">
        <v>1081</v>
      </c>
      <c r="B27" s="367">
        <v>3376.5293407252084</v>
      </c>
      <c r="C27" s="167">
        <v>0.27856527479200005</v>
      </c>
      <c r="D27" s="360">
        <f t="shared" si="0"/>
        <v>3376.8079060000005</v>
      </c>
      <c r="E27" s="1127">
        <v>552</v>
      </c>
      <c r="F27" s="167">
        <v>0</v>
      </c>
      <c r="G27" s="1129">
        <f t="shared" si="1"/>
        <v>552</v>
      </c>
      <c r="H27" s="380">
        <f t="shared" si="4"/>
        <v>0.16348147588773562</v>
      </c>
      <c r="I27" s="345">
        <f t="shared" si="2"/>
        <v>0</v>
      </c>
      <c r="J27" s="291">
        <f t="shared" si="3"/>
        <v>0.163467989700922</v>
      </c>
    </row>
    <row r="28" spans="1:10">
      <c r="A28" s="47" t="s">
        <v>1082</v>
      </c>
      <c r="B28" s="367">
        <v>4.3890389846937978</v>
      </c>
      <c r="C28" s="167">
        <v>2947.1496350153061</v>
      </c>
      <c r="D28" s="360">
        <f t="shared" si="0"/>
        <v>2951.5386739999999</v>
      </c>
      <c r="E28" s="1127">
        <v>0</v>
      </c>
      <c r="F28" s="167">
        <v>440</v>
      </c>
      <c r="G28" s="1129">
        <f t="shared" si="1"/>
        <v>440</v>
      </c>
      <c r="H28" s="380">
        <f t="shared" si="4"/>
        <v>0</v>
      </c>
      <c r="I28" s="345">
        <f t="shared" si="2"/>
        <v>0.14929679673279123</v>
      </c>
      <c r="J28" s="291">
        <f t="shared" si="3"/>
        <v>0.14907478728838774</v>
      </c>
    </row>
    <row r="29" spans="1:10">
      <c r="A29" s="47" t="s">
        <v>1083</v>
      </c>
      <c r="B29" s="367">
        <v>2669.7475717065845</v>
      </c>
      <c r="C29" s="167">
        <v>2630.5949462934159</v>
      </c>
      <c r="D29" s="360">
        <f t="shared" si="0"/>
        <v>5300.3425180000004</v>
      </c>
      <c r="E29" s="1127">
        <v>660</v>
      </c>
      <c r="F29" s="167">
        <v>412</v>
      </c>
      <c r="G29" s="1129">
        <f t="shared" si="1"/>
        <v>1072</v>
      </c>
      <c r="H29" s="380">
        <f t="shared" si="4"/>
        <v>0.24721438348499283</v>
      </c>
      <c r="I29" s="345">
        <f t="shared" si="2"/>
        <v>0.15661856287700995</v>
      </c>
      <c r="J29" s="291">
        <f t="shared" si="3"/>
        <v>0.20225108025745137</v>
      </c>
    </row>
    <row r="30" spans="1:10">
      <c r="A30" s="47" t="s">
        <v>1084</v>
      </c>
      <c r="B30" s="367">
        <v>21.095266648874031</v>
      </c>
      <c r="C30" s="167">
        <v>919.02089935112588</v>
      </c>
      <c r="D30" s="360">
        <f t="shared" si="0"/>
        <v>940.11616599999991</v>
      </c>
      <c r="E30" s="1127">
        <v>0</v>
      </c>
      <c r="F30" s="167">
        <v>61</v>
      </c>
      <c r="G30" s="1129">
        <f t="shared" si="1"/>
        <v>61</v>
      </c>
      <c r="H30" s="380">
        <f t="shared" si="4"/>
        <v>0</v>
      </c>
      <c r="I30" s="345">
        <f t="shared" si="2"/>
        <v>6.6374986731062388E-2</v>
      </c>
      <c r="J30" s="291">
        <f t="shared" si="3"/>
        <v>6.4885598403804076E-2</v>
      </c>
    </row>
    <row r="31" spans="1:10">
      <c r="A31" s="47" t="s">
        <v>1085</v>
      </c>
      <c r="B31" s="367">
        <v>128.730164</v>
      </c>
      <c r="C31" s="167">
        <v>0</v>
      </c>
      <c r="D31" s="360">
        <f t="shared" si="0"/>
        <v>128.730164</v>
      </c>
      <c r="E31" s="1127">
        <v>13</v>
      </c>
      <c r="F31" s="167">
        <v>0</v>
      </c>
      <c r="G31" s="1129">
        <f t="shared" si="1"/>
        <v>13</v>
      </c>
      <c r="H31" s="380">
        <f t="shared" si="4"/>
        <v>0.10098643236405727</v>
      </c>
      <c r="I31" s="345" t="s">
        <v>1024</v>
      </c>
      <c r="J31" s="291">
        <f t="shared" si="3"/>
        <v>0.10098643236405727</v>
      </c>
    </row>
    <row r="32" spans="1:10">
      <c r="A32" s="47" t="s">
        <v>1086</v>
      </c>
      <c r="B32" s="367">
        <v>32.946499350158945</v>
      </c>
      <c r="C32" s="167">
        <v>1602.0354166498412</v>
      </c>
      <c r="D32" s="360">
        <f t="shared" si="0"/>
        <v>1634.9819160000002</v>
      </c>
      <c r="E32" s="1127">
        <v>8</v>
      </c>
      <c r="F32" s="167">
        <v>384</v>
      </c>
      <c r="G32" s="1129">
        <f t="shared" si="1"/>
        <v>392</v>
      </c>
      <c r="H32" s="380">
        <f t="shared" si="4"/>
        <v>0.24281790653917851</v>
      </c>
      <c r="I32" s="345">
        <f t="shared" si="2"/>
        <v>0.23969507540789364</v>
      </c>
      <c r="J32" s="291">
        <f t="shared" si="3"/>
        <v>0.23975800353745316</v>
      </c>
    </row>
    <row r="33" spans="1:10">
      <c r="A33" s="47" t="s">
        <v>1087</v>
      </c>
      <c r="B33" s="367">
        <v>0</v>
      </c>
      <c r="C33" s="167">
        <v>0</v>
      </c>
      <c r="D33" s="360">
        <f t="shared" si="0"/>
        <v>0</v>
      </c>
      <c r="E33" s="1127">
        <v>0</v>
      </c>
      <c r="F33" s="167">
        <v>0</v>
      </c>
      <c r="G33" s="1129">
        <f t="shared" si="1"/>
        <v>0</v>
      </c>
      <c r="H33" s="380" t="s">
        <v>1024</v>
      </c>
      <c r="I33" s="345" t="s">
        <v>1024</v>
      </c>
      <c r="J33" s="291" t="s">
        <v>1024</v>
      </c>
    </row>
    <row r="34" spans="1:10">
      <c r="A34" s="47" t="s">
        <v>1088</v>
      </c>
      <c r="B34" s="367">
        <v>14732.310408000001</v>
      </c>
      <c r="C34" s="167">
        <v>0</v>
      </c>
      <c r="D34" s="360">
        <f t="shared" si="0"/>
        <v>14732.310408000001</v>
      </c>
      <c r="E34" s="1127">
        <v>1495</v>
      </c>
      <c r="F34" s="167">
        <v>0</v>
      </c>
      <c r="G34" s="1129">
        <f t="shared" si="1"/>
        <v>1495</v>
      </c>
      <c r="H34" s="380">
        <f t="shared" si="4"/>
        <v>0.10147763375852974</v>
      </c>
      <c r="I34" s="345" t="s">
        <v>1024</v>
      </c>
      <c r="J34" s="291">
        <f t="shared" si="3"/>
        <v>0.10147763375852974</v>
      </c>
    </row>
    <row r="35" spans="1:10">
      <c r="A35" s="47" t="s">
        <v>1089</v>
      </c>
      <c r="B35" s="367">
        <v>16244.701390959741</v>
      </c>
      <c r="C35" s="167">
        <v>1651.648878040259</v>
      </c>
      <c r="D35" s="360">
        <f t="shared" si="0"/>
        <v>17896.350268999999</v>
      </c>
      <c r="E35" s="1127">
        <v>4072</v>
      </c>
      <c r="F35" s="167">
        <v>505</v>
      </c>
      <c r="G35" s="1129">
        <f t="shared" si="1"/>
        <v>4577</v>
      </c>
      <c r="H35" s="380">
        <f t="shared" si="4"/>
        <v>0.25066634972226015</v>
      </c>
      <c r="I35" s="345">
        <f t="shared" si="2"/>
        <v>0.30575505890767818</v>
      </c>
      <c r="J35" s="291">
        <f t="shared" si="3"/>
        <v>0.2557504704145328</v>
      </c>
    </row>
    <row r="36" spans="1:10">
      <c r="A36" s="47" t="s">
        <v>555</v>
      </c>
      <c r="B36" s="367">
        <v>3611.6621101399751</v>
      </c>
      <c r="C36" s="167">
        <v>5166.4040878600263</v>
      </c>
      <c r="D36" s="360">
        <f t="shared" si="0"/>
        <v>8778.0661980000004</v>
      </c>
      <c r="E36" s="1127">
        <v>215</v>
      </c>
      <c r="F36" s="167">
        <v>561</v>
      </c>
      <c r="G36" s="1129">
        <f t="shared" si="1"/>
        <v>776</v>
      </c>
      <c r="H36" s="380">
        <f t="shared" si="4"/>
        <v>5.9529378287180738E-2</v>
      </c>
      <c r="I36" s="345">
        <f t="shared" si="2"/>
        <v>0.10858616369521563</v>
      </c>
      <c r="J36" s="291">
        <f t="shared" si="3"/>
        <v>8.840215857301284E-2</v>
      </c>
    </row>
    <row r="37" spans="1:10">
      <c r="A37" s="47" t="s">
        <v>1090</v>
      </c>
      <c r="B37" s="367">
        <v>12641.117074</v>
      </c>
      <c r="C37" s="167">
        <v>0</v>
      </c>
      <c r="D37" s="360">
        <f t="shared" si="0"/>
        <v>12641.117074</v>
      </c>
      <c r="E37" s="1127">
        <v>1868</v>
      </c>
      <c r="F37" s="167">
        <v>0</v>
      </c>
      <c r="G37" s="1129">
        <f t="shared" si="1"/>
        <v>1868</v>
      </c>
      <c r="H37" s="380">
        <f t="shared" si="4"/>
        <v>0.14777175063444872</v>
      </c>
      <c r="I37" s="345" t="s">
        <v>1024</v>
      </c>
      <c r="J37" s="291">
        <f t="shared" si="3"/>
        <v>0.14777175063444872</v>
      </c>
    </row>
    <row r="38" spans="1:10">
      <c r="A38" s="47" t="s">
        <v>1091</v>
      </c>
      <c r="B38" s="367">
        <v>4728.155211782976</v>
      </c>
      <c r="C38" s="167">
        <v>356.32549221702408</v>
      </c>
      <c r="D38" s="360">
        <f t="shared" si="0"/>
        <v>5084.4807040000005</v>
      </c>
      <c r="E38" s="1127">
        <v>536</v>
      </c>
      <c r="F38" s="167">
        <v>42</v>
      </c>
      <c r="G38" s="1129">
        <f t="shared" si="1"/>
        <v>578</v>
      </c>
      <c r="H38" s="380">
        <f t="shared" si="4"/>
        <v>0.11336345276150012</v>
      </c>
      <c r="I38" s="345">
        <f t="shared" si="2"/>
        <v>0.1178697592997905</v>
      </c>
      <c r="J38" s="291">
        <f t="shared" si="3"/>
        <v>0.11367925923001004</v>
      </c>
    </row>
    <row r="39" spans="1:10">
      <c r="A39" s="47" t="s">
        <v>1092</v>
      </c>
      <c r="B39" s="367">
        <v>26203.620901037306</v>
      </c>
      <c r="C39" s="167">
        <v>958.84817696269613</v>
      </c>
      <c r="D39" s="360">
        <f t="shared" si="0"/>
        <v>27162.469078000002</v>
      </c>
      <c r="E39" s="1127">
        <v>4777</v>
      </c>
      <c r="F39" s="167">
        <v>239</v>
      </c>
      <c r="G39" s="1129">
        <f t="shared" si="1"/>
        <v>5016</v>
      </c>
      <c r="H39" s="380">
        <f t="shared" si="4"/>
        <v>0.18230304956865317</v>
      </c>
      <c r="I39" s="345">
        <f t="shared" si="2"/>
        <v>0.24925739626170063</v>
      </c>
      <c r="J39" s="291">
        <f t="shared" si="3"/>
        <v>0.18466657009699697</v>
      </c>
    </row>
    <row r="40" spans="1:10">
      <c r="A40" s="47" t="s">
        <v>1093</v>
      </c>
      <c r="B40" s="367">
        <v>6029.1374276383503</v>
      </c>
      <c r="C40" s="167">
        <v>2.4215083616500004</v>
      </c>
      <c r="D40" s="360">
        <f t="shared" si="0"/>
        <v>6031.5589360000004</v>
      </c>
      <c r="E40" s="1127">
        <v>671</v>
      </c>
      <c r="F40" s="167">
        <v>0</v>
      </c>
      <c r="G40" s="1129">
        <f t="shared" si="1"/>
        <v>671</v>
      </c>
      <c r="H40" s="380">
        <f t="shared" si="4"/>
        <v>0.11129286868201888</v>
      </c>
      <c r="I40" s="345">
        <f t="shared" si="2"/>
        <v>0</v>
      </c>
      <c r="J40" s="291">
        <f t="shared" si="3"/>
        <v>0.11124818759459768</v>
      </c>
    </row>
    <row r="41" spans="1:10">
      <c r="A41" s="47" t="s">
        <v>1094</v>
      </c>
      <c r="B41" s="367">
        <v>1332.9572460922059</v>
      </c>
      <c r="C41" s="167">
        <v>1586.9548519077939</v>
      </c>
      <c r="D41" s="360">
        <f t="shared" si="0"/>
        <v>2919.9120979999998</v>
      </c>
      <c r="E41" s="1127">
        <v>256</v>
      </c>
      <c r="F41" s="167">
        <v>284</v>
      </c>
      <c r="G41" s="1129">
        <f t="shared" si="1"/>
        <v>540</v>
      </c>
      <c r="H41" s="380">
        <f t="shared" si="4"/>
        <v>0.19205417184272652</v>
      </c>
      <c r="I41" s="345">
        <f t="shared" si="2"/>
        <v>0.17895909241437016</v>
      </c>
      <c r="J41" s="291">
        <f t="shared" si="3"/>
        <v>0.18493707408859128</v>
      </c>
    </row>
    <row r="42" spans="1:10">
      <c r="A42" s="47" t="s">
        <v>1095</v>
      </c>
      <c r="B42" s="367">
        <v>1.2929541452359956</v>
      </c>
      <c r="C42" s="167">
        <v>76.226929854764009</v>
      </c>
      <c r="D42" s="360">
        <f t="shared" si="0"/>
        <v>77.519884000000005</v>
      </c>
      <c r="E42" s="1127">
        <v>0</v>
      </c>
      <c r="F42" s="167">
        <v>1</v>
      </c>
      <c r="G42" s="1129">
        <f t="shared" si="1"/>
        <v>1</v>
      </c>
      <c r="H42" s="380">
        <f t="shared" si="4"/>
        <v>0</v>
      </c>
      <c r="I42" s="345">
        <f t="shared" si="2"/>
        <v>1.3118723289857151E-2</v>
      </c>
      <c r="J42" s="291">
        <f t="shared" si="3"/>
        <v>1.2899916104105624E-2</v>
      </c>
    </row>
    <row r="43" spans="1:10">
      <c r="A43" s="47" t="s">
        <v>1096</v>
      </c>
      <c r="B43" s="367">
        <v>0</v>
      </c>
      <c r="C43" s="167">
        <v>3.2841619999999998</v>
      </c>
      <c r="D43" s="360">
        <f t="shared" si="0"/>
        <v>3.2841619999999998</v>
      </c>
      <c r="E43" s="1127">
        <v>0</v>
      </c>
      <c r="F43" s="167">
        <v>0</v>
      </c>
      <c r="G43" s="1129">
        <f t="shared" si="1"/>
        <v>0</v>
      </c>
      <c r="H43" s="380" t="s">
        <v>1024</v>
      </c>
      <c r="I43" s="345">
        <f t="shared" si="2"/>
        <v>0</v>
      </c>
      <c r="J43" s="291">
        <f t="shared" si="3"/>
        <v>0</v>
      </c>
    </row>
    <row r="44" spans="1:10">
      <c r="A44" s="47" t="s">
        <v>1097</v>
      </c>
      <c r="B44" s="367">
        <v>11692.989435999998</v>
      </c>
      <c r="C44" s="167">
        <v>0</v>
      </c>
      <c r="D44" s="360">
        <f t="shared" si="0"/>
        <v>11692.989435999998</v>
      </c>
      <c r="E44" s="1127">
        <v>2749</v>
      </c>
      <c r="F44" s="167">
        <v>0</v>
      </c>
      <c r="G44" s="1129">
        <f t="shared" si="1"/>
        <v>2749</v>
      </c>
      <c r="H44" s="380">
        <f t="shared" si="4"/>
        <v>0.23509813423216372</v>
      </c>
      <c r="I44" s="345" t="s">
        <v>1024</v>
      </c>
      <c r="J44" s="291">
        <f t="shared" si="3"/>
        <v>0.23509813423216372</v>
      </c>
    </row>
    <row r="45" spans="1:10">
      <c r="A45" s="47" t="s">
        <v>1098</v>
      </c>
      <c r="B45" s="367">
        <v>12460.592776587549</v>
      </c>
      <c r="C45" s="167">
        <v>826.34963341244998</v>
      </c>
      <c r="D45" s="360">
        <f t="shared" si="0"/>
        <v>13286.94241</v>
      </c>
      <c r="E45" s="1127">
        <v>1775</v>
      </c>
      <c r="F45" s="167">
        <v>134</v>
      </c>
      <c r="G45" s="1129">
        <f t="shared" si="1"/>
        <v>1909</v>
      </c>
      <c r="H45" s="380">
        <f t="shared" si="4"/>
        <v>0.142449081823385</v>
      </c>
      <c r="I45" s="345">
        <f t="shared" si="2"/>
        <v>0.16215896344824485</v>
      </c>
      <c r="J45" s="291">
        <f t="shared" si="3"/>
        <v>0.14367489081334853</v>
      </c>
    </row>
    <row r="46" spans="1:10">
      <c r="A46" s="47" t="s">
        <v>1099</v>
      </c>
      <c r="B46" s="367">
        <v>11.784325717140007</v>
      </c>
      <c r="C46" s="167">
        <v>1932.58434428286</v>
      </c>
      <c r="D46" s="360">
        <f t="shared" si="0"/>
        <v>1944.3686700000001</v>
      </c>
      <c r="E46" s="1127">
        <v>2</v>
      </c>
      <c r="F46" s="167">
        <v>455</v>
      </c>
      <c r="G46" s="1129">
        <f t="shared" si="1"/>
        <v>457</v>
      </c>
      <c r="H46" s="380">
        <f t="shared" si="4"/>
        <v>0.16971696540015438</v>
      </c>
      <c r="I46" s="345">
        <f t="shared" si="2"/>
        <v>0.23543603742109409</v>
      </c>
      <c r="J46" s="291">
        <f t="shared" si="3"/>
        <v>0.23503773078178636</v>
      </c>
    </row>
    <row r="47" spans="1:10">
      <c r="A47" s="47" t="s">
        <v>1100</v>
      </c>
      <c r="B47" s="367">
        <v>3267.6863294023551</v>
      </c>
      <c r="C47" s="167">
        <v>0.15474359764500001</v>
      </c>
      <c r="D47" s="360">
        <f t="shared" si="0"/>
        <v>3267.8410730000001</v>
      </c>
      <c r="E47" s="1127">
        <v>723</v>
      </c>
      <c r="F47" s="167">
        <v>0</v>
      </c>
      <c r="G47" s="1129">
        <f t="shared" si="1"/>
        <v>723</v>
      </c>
      <c r="H47" s="380">
        <f t="shared" si="4"/>
        <v>0.22125746694060242</v>
      </c>
      <c r="I47" s="345">
        <f t="shared" si="2"/>
        <v>0</v>
      </c>
      <c r="J47" s="291">
        <f t="shared" si="3"/>
        <v>0.22124698963290129</v>
      </c>
    </row>
    <row r="48" spans="1:10">
      <c r="A48" s="47" t="s">
        <v>1101</v>
      </c>
      <c r="B48" s="367">
        <v>3.8801087583160552</v>
      </c>
      <c r="C48" s="167">
        <v>2921.0338972416839</v>
      </c>
      <c r="D48" s="360">
        <f t="shared" si="0"/>
        <v>2924.914006</v>
      </c>
      <c r="E48" s="1127">
        <v>0</v>
      </c>
      <c r="F48" s="167">
        <v>476</v>
      </c>
      <c r="G48" s="1129">
        <f t="shared" si="1"/>
        <v>476</v>
      </c>
      <c r="H48" s="380">
        <f t="shared" si="4"/>
        <v>0</v>
      </c>
      <c r="I48" s="345">
        <f t="shared" si="2"/>
        <v>0.16295600008253383</v>
      </c>
      <c r="J48" s="291">
        <f t="shared" si="3"/>
        <v>0.16273982723032576</v>
      </c>
    </row>
    <row r="49" spans="1:10">
      <c r="A49" s="47" t="s">
        <v>1102</v>
      </c>
      <c r="B49" s="367">
        <v>0</v>
      </c>
      <c r="C49" s="167">
        <v>129.30343500000001</v>
      </c>
      <c r="D49" s="360">
        <f t="shared" si="0"/>
        <v>129.30343500000001</v>
      </c>
      <c r="E49" s="1127">
        <v>0</v>
      </c>
      <c r="F49" s="167">
        <v>3</v>
      </c>
      <c r="G49" s="1129">
        <f t="shared" si="1"/>
        <v>3</v>
      </c>
      <c r="H49" s="380" t="s">
        <v>1024</v>
      </c>
      <c r="I49" s="345">
        <f t="shared" si="2"/>
        <v>2.320123978144896E-2</v>
      </c>
      <c r="J49" s="291">
        <f t="shared" si="3"/>
        <v>2.320123978144896E-2</v>
      </c>
    </row>
    <row r="50" spans="1:10">
      <c r="A50" s="47" t="s">
        <v>1103</v>
      </c>
      <c r="B50" s="367">
        <v>129.07483081315195</v>
      </c>
      <c r="C50" s="167">
        <v>1448.008777186848</v>
      </c>
      <c r="D50" s="360">
        <f t="shared" si="0"/>
        <v>1577.0836079999999</v>
      </c>
      <c r="E50" s="1127">
        <v>17</v>
      </c>
      <c r="F50" s="167">
        <v>206</v>
      </c>
      <c r="G50" s="1129">
        <f t="shared" si="1"/>
        <v>223</v>
      </c>
      <c r="H50" s="380">
        <f t="shared" si="4"/>
        <v>0.13170654490036954</v>
      </c>
      <c r="I50" s="345">
        <f t="shared" si="2"/>
        <v>0.1422643310216746</v>
      </c>
      <c r="J50" s="291">
        <f t="shared" si="3"/>
        <v>0.14140023957436251</v>
      </c>
    </row>
    <row r="51" spans="1:10">
      <c r="A51" s="47" t="s">
        <v>1104</v>
      </c>
      <c r="B51" s="367">
        <v>0</v>
      </c>
      <c r="C51" s="167">
        <v>2294.9698989999997</v>
      </c>
      <c r="D51" s="360">
        <f t="shared" si="0"/>
        <v>2294.9698989999997</v>
      </c>
      <c r="E51" s="1127">
        <v>0</v>
      </c>
      <c r="F51" s="167">
        <v>360</v>
      </c>
      <c r="G51" s="1129">
        <f t="shared" si="1"/>
        <v>360</v>
      </c>
      <c r="H51" s="380" t="s">
        <v>1024</v>
      </c>
      <c r="I51" s="345">
        <f t="shared" si="2"/>
        <v>0.15686480252175197</v>
      </c>
      <c r="J51" s="291">
        <f t="shared" si="3"/>
        <v>0.15686480252175197</v>
      </c>
    </row>
    <row r="52" spans="1:10">
      <c r="A52" s="47" t="s">
        <v>1105</v>
      </c>
      <c r="B52" s="367">
        <v>5391.2141004641398</v>
      </c>
      <c r="C52" s="167">
        <v>0.10747553586</v>
      </c>
      <c r="D52" s="360">
        <f t="shared" si="0"/>
        <v>5391.3215760000003</v>
      </c>
      <c r="E52" s="1127">
        <v>1037</v>
      </c>
      <c r="F52" s="167">
        <v>0</v>
      </c>
      <c r="G52" s="1129">
        <f t="shared" si="1"/>
        <v>1037</v>
      </c>
      <c r="H52" s="380">
        <f t="shared" si="4"/>
        <v>0.19234999402281625</v>
      </c>
      <c r="I52" s="345">
        <f t="shared" si="2"/>
        <v>0</v>
      </c>
      <c r="J52" s="291">
        <f t="shared" si="3"/>
        <v>0.1923461595420885</v>
      </c>
    </row>
    <row r="53" spans="1:10" ht="13.8" thickBot="1">
      <c r="A53" s="135" t="s">
        <v>1106</v>
      </c>
      <c r="B53" s="371">
        <v>2654.0456935175039</v>
      </c>
      <c r="C53" s="169">
        <v>25.460310482495998</v>
      </c>
      <c r="D53" s="379">
        <f t="shared" si="0"/>
        <v>2679.5060039999998</v>
      </c>
      <c r="E53" s="1128">
        <v>637</v>
      </c>
      <c r="F53" s="169">
        <v>10</v>
      </c>
      <c r="G53" s="1130">
        <f t="shared" si="1"/>
        <v>647</v>
      </c>
      <c r="H53" s="381">
        <f t="shared" si="4"/>
        <v>0.24001093935792817</v>
      </c>
      <c r="I53" s="346">
        <f t="shared" si="2"/>
        <v>0.39276818744512226</v>
      </c>
      <c r="J53" s="347">
        <f t="shared" si="3"/>
        <v>0.24146241845853317</v>
      </c>
    </row>
    <row r="54" spans="1:10" ht="13.8" thickBot="1">
      <c r="A54" s="378" t="s">
        <v>10</v>
      </c>
      <c r="B54" s="375">
        <f>SUM(B6:B53)</f>
        <v>244745.21438571039</v>
      </c>
      <c r="C54" s="171">
        <f t="shared" ref="C54:F54" si="5">SUM(C6:C53)</f>
        <v>70093.663922289561</v>
      </c>
      <c r="D54" s="376">
        <f t="shared" si="5"/>
        <v>314838.87830799998</v>
      </c>
      <c r="E54" s="375">
        <f t="shared" si="5"/>
        <v>44608</v>
      </c>
      <c r="F54" s="171">
        <f t="shared" si="5"/>
        <v>10904</v>
      </c>
      <c r="G54" s="376">
        <f>SUM(G6:G53)</f>
        <v>55512</v>
      </c>
      <c r="H54" s="382">
        <f t="shared" si="4"/>
        <v>0.18226301221849128</v>
      </c>
      <c r="I54" s="348">
        <f t="shared" si="2"/>
        <v>0.15556327619125304</v>
      </c>
      <c r="J54" s="349">
        <f t="shared" si="3"/>
        <v>0.17631875802102759</v>
      </c>
    </row>
    <row r="56" spans="1:10">
      <c r="A56" s="1645" t="s">
        <v>1256</v>
      </c>
      <c r="B56" s="1425"/>
      <c r="C56" s="1425"/>
      <c r="D56" s="1425"/>
      <c r="E56" s="1425"/>
      <c r="F56" s="1425"/>
      <c r="G56" s="1425"/>
      <c r="H56" s="1425"/>
      <c r="I56" s="1425"/>
      <c r="J56" s="1425"/>
    </row>
    <row r="57" spans="1:10" ht="15.6">
      <c r="A57" s="1646" t="s">
        <v>1257</v>
      </c>
      <c r="B57" s="1646"/>
      <c r="C57" s="1646"/>
      <c r="D57" s="1646"/>
      <c r="E57" s="1646"/>
      <c r="F57" s="1646"/>
      <c r="G57" s="1646"/>
      <c r="H57" s="1646"/>
      <c r="I57" s="1646"/>
      <c r="J57" s="1646"/>
    </row>
    <row r="58" spans="1:10" ht="16.5" customHeight="1">
      <c r="A58" s="1679"/>
      <c r="B58" s="1679"/>
      <c r="C58" s="1679"/>
      <c r="D58" s="1679"/>
      <c r="E58" s="1679"/>
      <c r="F58" s="1679"/>
      <c r="G58" s="1679"/>
      <c r="H58" s="1679"/>
      <c r="I58" s="1679"/>
      <c r="J58" s="1679"/>
    </row>
    <row r="59" spans="1:10" ht="28.5" customHeight="1">
      <c r="A59" s="1679" t="s">
        <v>677</v>
      </c>
      <c r="B59" s="1679"/>
      <c r="C59" s="1679"/>
      <c r="D59" s="1679"/>
      <c r="E59" s="1679"/>
      <c r="F59" s="1679"/>
      <c r="G59" s="1679"/>
      <c r="H59" s="1679"/>
      <c r="I59" s="1679"/>
      <c r="J59" s="1679"/>
    </row>
    <row r="61" spans="1:10">
      <c r="A61" s="196"/>
    </row>
    <row r="64" spans="1:10">
      <c r="H64" t="s">
        <v>1110</v>
      </c>
    </row>
  </sheetData>
  <mergeCells count="11">
    <mergeCell ref="A59:J59"/>
    <mergeCell ref="A56:J56"/>
    <mergeCell ref="A57:J57"/>
    <mergeCell ref="A58:J58"/>
    <mergeCell ref="A1:J1"/>
    <mergeCell ref="A2:J2"/>
    <mergeCell ref="A3:J3"/>
    <mergeCell ref="A4:A5"/>
    <mergeCell ref="B4:D4"/>
    <mergeCell ref="E4:G4"/>
    <mergeCell ref="H4:J4"/>
  </mergeCells>
  <printOptions headings="1"/>
  <pageMargins left="0.7" right="0.7" top="0.75" bottom="0.75" header="0.3" footer="0.3"/>
  <pageSetup scale="76" orientation="portrait"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16A7-2D2A-4BAD-B5D5-7EE4250CED17}">
  <sheetPr>
    <pageSetUpPr fitToPage="1"/>
  </sheetPr>
  <dimension ref="A1:K21"/>
  <sheetViews>
    <sheetView tabSelected="1" view="pageBreakPreview" zoomScaleNormal="80" zoomScaleSheetLayoutView="100" workbookViewId="0">
      <selection sqref="A1:M1"/>
    </sheetView>
  </sheetViews>
  <sheetFormatPr defaultColWidth="8.5546875" defaultRowHeight="13.2"/>
  <cols>
    <col min="1" max="1" width="15.5546875" customWidth="1"/>
    <col min="2" max="2" width="16.44140625" customWidth="1"/>
    <col min="3" max="4" width="16.5546875" customWidth="1"/>
    <col min="5" max="5" width="14.5546875" customWidth="1"/>
    <col min="6" max="6" width="16.44140625" customWidth="1"/>
    <col min="7" max="7" width="18.44140625" style="148" customWidth="1"/>
    <col min="8" max="8" width="19.5546875" customWidth="1"/>
    <col min="9" max="9" width="12.44140625" style="5" bestFit="1" customWidth="1"/>
    <col min="10" max="11" width="8.5546875" style="5"/>
  </cols>
  <sheetData>
    <row r="1" spans="1:11" ht="15.6">
      <c r="A1" s="1412" t="s">
        <v>1258</v>
      </c>
      <c r="B1" s="1412"/>
      <c r="C1" s="1412"/>
      <c r="D1" s="1412"/>
      <c r="E1" s="1412"/>
      <c r="F1" s="1412"/>
      <c r="G1" s="1412"/>
      <c r="H1" s="1412"/>
    </row>
    <row r="2" spans="1:11" ht="15.6">
      <c r="A2" s="1599" t="s">
        <v>1</v>
      </c>
      <c r="B2" s="1680"/>
      <c r="C2" s="1680"/>
      <c r="D2" s="1680"/>
      <c r="E2" s="1680"/>
      <c r="F2" s="1680"/>
      <c r="G2" s="1680"/>
      <c r="H2" s="1680"/>
    </row>
    <row r="3" spans="1:11" ht="16.2" thickBot="1">
      <c r="A3" s="1414" t="s">
        <v>2</v>
      </c>
      <c r="B3" s="1680"/>
      <c r="C3" s="1680"/>
      <c r="D3" s="1680"/>
      <c r="E3" s="1680"/>
      <c r="F3" s="1680"/>
      <c r="G3" s="1680"/>
      <c r="H3" s="1680"/>
    </row>
    <row r="4" spans="1:11" ht="39.6">
      <c r="A4" s="244" t="s">
        <v>664</v>
      </c>
      <c r="B4" s="245" t="s">
        <v>1259</v>
      </c>
      <c r="C4" s="245" t="s">
        <v>1260</v>
      </c>
      <c r="D4" s="245" t="s">
        <v>1114</v>
      </c>
      <c r="E4" s="245" t="s">
        <v>1115</v>
      </c>
      <c r="F4" s="245" t="s">
        <v>1261</v>
      </c>
      <c r="G4" s="246" t="s">
        <v>1117</v>
      </c>
      <c r="H4" s="241" t="s">
        <v>1118</v>
      </c>
      <c r="I4" s="7"/>
      <c r="J4" s="7"/>
    </row>
    <row r="5" spans="1:11" s="5" customFormat="1">
      <c r="A5" s="183" t="s">
        <v>649</v>
      </c>
      <c r="B5" s="163">
        <v>50102</v>
      </c>
      <c r="C5" s="167">
        <v>488</v>
      </c>
      <c r="D5" s="184">
        <f t="shared" ref="D5" si="0">C5/B5</f>
        <v>9.7401301345255674E-3</v>
      </c>
      <c r="E5" s="167">
        <v>78</v>
      </c>
      <c r="F5" s="167">
        <v>410</v>
      </c>
      <c r="G5" s="184">
        <f>E5/C5</f>
        <v>0.1598360655737705</v>
      </c>
      <c r="H5" s="185">
        <f>F5/B5</f>
        <v>8.1833060556464818E-3</v>
      </c>
      <c r="I5" s="198"/>
      <c r="J5" s="186"/>
    </row>
    <row r="6" spans="1:11">
      <c r="A6" s="183" t="s">
        <v>650</v>
      </c>
      <c r="B6" s="167">
        <v>51193</v>
      </c>
      <c r="C6" s="167">
        <v>686</v>
      </c>
      <c r="D6" s="184">
        <f>C6/B6</f>
        <v>1.3400269568105014E-2</v>
      </c>
      <c r="E6" s="167">
        <v>98</v>
      </c>
      <c r="F6" s="167">
        <v>588</v>
      </c>
      <c r="G6" s="184">
        <f>E6/C6</f>
        <v>0.14285714285714285</v>
      </c>
      <c r="H6" s="185">
        <f>F6/B6</f>
        <v>1.1485945344090013E-2</v>
      </c>
      <c r="I6" s="198"/>
      <c r="J6" s="186"/>
    </row>
    <row r="7" spans="1:11">
      <c r="A7" s="183" t="s">
        <v>651</v>
      </c>
      <c r="B7" s="167">
        <v>52462</v>
      </c>
      <c r="C7" s="167">
        <v>465</v>
      </c>
      <c r="D7" s="184">
        <f>C7/B7</f>
        <v>8.8635583851168469E-3</v>
      </c>
      <c r="E7" s="167">
        <v>45</v>
      </c>
      <c r="F7" s="167">
        <v>420</v>
      </c>
      <c r="G7" s="184">
        <f>E7/C7</f>
        <v>9.6774193548387094E-2</v>
      </c>
      <c r="H7" s="185">
        <f>F7/B7</f>
        <v>8.0057946704281194E-3</v>
      </c>
      <c r="I7" s="199"/>
      <c r="J7" s="186"/>
    </row>
    <row r="8" spans="1:11">
      <c r="A8" s="183" t="s">
        <v>652</v>
      </c>
      <c r="B8" s="167">
        <v>53544</v>
      </c>
      <c r="C8" s="167">
        <v>604</v>
      </c>
      <c r="D8" s="184">
        <f>C8/B8</f>
        <v>1.1280442253100254E-2</v>
      </c>
      <c r="E8" s="167" t="s">
        <v>204</v>
      </c>
      <c r="F8" s="167" t="s">
        <v>204</v>
      </c>
      <c r="G8" s="184" t="s">
        <v>204</v>
      </c>
      <c r="H8" s="185" t="s">
        <v>204</v>
      </c>
      <c r="I8" s="199"/>
      <c r="J8" s="186"/>
    </row>
    <row r="9" spans="1:11">
      <c r="A9" s="183" t="s">
        <v>653</v>
      </c>
      <c r="B9" s="167">
        <v>54164</v>
      </c>
      <c r="C9" s="167">
        <v>489</v>
      </c>
      <c r="D9" s="184">
        <f>C9/B9</f>
        <v>9.028136769810206E-3</v>
      </c>
      <c r="E9" s="167" t="s">
        <v>204</v>
      </c>
      <c r="F9" s="167" t="s">
        <v>204</v>
      </c>
      <c r="G9" s="184" t="s">
        <v>204</v>
      </c>
      <c r="H9" s="185" t="s">
        <v>204</v>
      </c>
      <c r="I9" s="711"/>
    </row>
    <row r="10" spans="1:11">
      <c r="A10" s="183" t="s">
        <v>654</v>
      </c>
      <c r="B10" s="167">
        <v>55512</v>
      </c>
      <c r="C10" s="167">
        <v>505</v>
      </c>
      <c r="D10" s="184">
        <f>C10/B10</f>
        <v>9.0971321516068598E-3</v>
      </c>
      <c r="E10" s="167" t="s">
        <v>204</v>
      </c>
      <c r="F10" s="167" t="s">
        <v>204</v>
      </c>
      <c r="G10" s="184" t="s">
        <v>204</v>
      </c>
      <c r="H10" s="185" t="s">
        <v>204</v>
      </c>
      <c r="I10" s="711"/>
    </row>
    <row r="11" spans="1:11">
      <c r="A11" s="183" t="s">
        <v>655</v>
      </c>
      <c r="B11" s="167"/>
      <c r="C11" s="167"/>
      <c r="D11" s="184"/>
      <c r="E11" s="167"/>
      <c r="F11" s="167"/>
      <c r="G11" s="184"/>
      <c r="H11" s="185"/>
      <c r="I11" s="711"/>
    </row>
    <row r="12" spans="1:11">
      <c r="A12" s="183" t="s">
        <v>656</v>
      </c>
      <c r="B12" s="167"/>
      <c r="C12" s="167"/>
      <c r="D12" s="184"/>
      <c r="E12" s="167"/>
      <c r="F12" s="167"/>
      <c r="G12" s="184"/>
      <c r="H12" s="185"/>
      <c r="I12" s="199"/>
      <c r="J12" s="201"/>
    </row>
    <row r="13" spans="1:11">
      <c r="A13" s="183" t="s">
        <v>657</v>
      </c>
      <c r="B13" s="167"/>
      <c r="C13" s="167"/>
      <c r="D13" s="184"/>
      <c r="E13" s="167"/>
      <c r="F13" s="167"/>
      <c r="G13" s="184"/>
      <c r="H13" s="185"/>
      <c r="I13" s="202"/>
      <c r="J13" s="201"/>
      <c r="K13" s="201"/>
    </row>
    <row r="14" spans="1:11">
      <c r="A14" s="183" t="s">
        <v>665</v>
      </c>
      <c r="B14" s="167"/>
      <c r="C14" s="167"/>
      <c r="D14" s="184"/>
      <c r="E14" s="167"/>
      <c r="F14" s="167"/>
      <c r="G14" s="184"/>
      <c r="H14" s="185"/>
      <c r="I14" s="200"/>
    </row>
    <row r="15" spans="1:11">
      <c r="A15" s="183" t="s">
        <v>659</v>
      </c>
      <c r="B15" s="167"/>
      <c r="C15" s="167"/>
      <c r="D15" s="184"/>
      <c r="E15" s="167"/>
      <c r="F15" s="167"/>
      <c r="G15" s="184"/>
      <c r="H15" s="185"/>
      <c r="I15" s="200"/>
    </row>
    <row r="16" spans="1:11" ht="13.8" thickBot="1">
      <c r="A16" s="187" t="s">
        <v>660</v>
      </c>
      <c r="B16" s="169"/>
      <c r="C16" s="169"/>
      <c r="D16" s="184"/>
      <c r="E16" s="169"/>
      <c r="F16" s="169"/>
      <c r="G16" s="184"/>
      <c r="H16" s="185"/>
      <c r="I16" s="200"/>
    </row>
    <row r="17" spans="1:9" ht="13.8" thickBot="1">
      <c r="A17" s="170" t="s">
        <v>661</v>
      </c>
      <c r="B17" s="171">
        <f>B9</f>
        <v>54164</v>
      </c>
      <c r="C17" s="171">
        <f>SUM(C5:C16)</f>
        <v>3237</v>
      </c>
      <c r="D17" s="172">
        <f t="shared" ref="D17" si="1">C17/B17</f>
        <v>5.97629421756148E-2</v>
      </c>
      <c r="E17" s="171">
        <f>SUM(E5:E16)</f>
        <v>221</v>
      </c>
      <c r="F17" s="171">
        <f>SUM(F5:F16)</f>
        <v>1418</v>
      </c>
      <c r="G17" s="172">
        <f>E17/(SUM(C5:C7))</f>
        <v>0.13483831604636973</v>
      </c>
      <c r="H17" s="173">
        <f>F17/B17</f>
        <v>2.6179750387711396E-2</v>
      </c>
      <c r="I17" s="199"/>
    </row>
    <row r="18" spans="1:9" ht="15">
      <c r="A18" s="292"/>
      <c r="B18" s="292"/>
      <c r="C18" s="292"/>
      <c r="D18" s="292"/>
      <c r="E18" s="292"/>
      <c r="F18" s="292"/>
      <c r="G18" s="295"/>
      <c r="H18" s="292"/>
    </row>
    <row r="19" spans="1:9" ht="25.5" customHeight="1">
      <c r="A19" s="1552" t="s">
        <v>1119</v>
      </c>
      <c r="B19" s="1552"/>
      <c r="C19" s="1552"/>
      <c r="D19" s="1552"/>
      <c r="E19" s="1552"/>
      <c r="F19" s="1552"/>
      <c r="G19" s="1552"/>
      <c r="H19" s="1552"/>
    </row>
    <row r="20" spans="1:9">
      <c r="A20" s="1682" t="s">
        <v>1262</v>
      </c>
      <c r="B20" s="1644"/>
      <c r="C20" s="1644"/>
      <c r="D20" s="1644"/>
      <c r="E20" s="1644"/>
      <c r="F20" s="1644"/>
      <c r="G20" s="1644"/>
      <c r="H20" s="1644"/>
    </row>
    <row r="21" spans="1:9">
      <c r="A21" s="1553" t="s">
        <v>1263</v>
      </c>
      <c r="B21" s="1553"/>
      <c r="C21" s="1553"/>
      <c r="D21" s="1553"/>
      <c r="E21" s="1553"/>
      <c r="F21" s="1553"/>
      <c r="G21" s="1553"/>
      <c r="H21" s="1553"/>
    </row>
  </sheetData>
  <mergeCells count="6">
    <mergeCell ref="A21:H21"/>
    <mergeCell ref="A1:H1"/>
    <mergeCell ref="A2:H2"/>
    <mergeCell ref="A3:H3"/>
    <mergeCell ref="A19:H19"/>
    <mergeCell ref="A20:H20"/>
  </mergeCells>
  <printOptions headings="1"/>
  <pageMargins left="0.7" right="0.7" top="0.75" bottom="0.75" header="0.3" footer="0.3"/>
  <pageSetup scale="65" orientation="portrait" r:id="rId1"/>
  <customProperties>
    <customPr name="_pios_id" r:id="rId2"/>
  </customProperties>
  <ignoredErrors>
    <ignoredError sqref="D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55AB6-F252-40D3-BE7A-B57CB42A5678}">
  <sheetPr>
    <pageSetUpPr fitToPage="1"/>
  </sheetPr>
  <dimension ref="A1:K135"/>
  <sheetViews>
    <sheetView tabSelected="1" view="pageBreakPreview" topLeftCell="A105" zoomScale="110" zoomScaleNormal="85" zoomScaleSheetLayoutView="110" workbookViewId="0">
      <selection sqref="A1:M1"/>
    </sheetView>
  </sheetViews>
  <sheetFormatPr defaultColWidth="9.44140625" defaultRowHeight="13.2"/>
  <cols>
    <col min="1" max="1" width="52.5546875" customWidth="1"/>
    <col min="2" max="2" width="9.44140625" style="5" customWidth="1"/>
    <col min="3" max="3" width="8.44140625" style="5" customWidth="1"/>
    <col min="4" max="4" width="13.44140625" style="5" bestFit="1" customWidth="1"/>
    <col min="5" max="5" width="13" customWidth="1"/>
    <col min="6" max="6" width="13.44140625" customWidth="1"/>
    <col min="7" max="7" width="10.5546875" customWidth="1"/>
    <col min="8" max="8" width="14.44140625" customWidth="1"/>
    <col min="9" max="9" width="15" bestFit="1" customWidth="1"/>
    <col min="10" max="10" width="13.5546875" customWidth="1"/>
    <col min="11" max="11" width="5.44140625" style="93" customWidth="1"/>
  </cols>
  <sheetData>
    <row r="1" spans="1:11" ht="15.6">
      <c r="A1" s="1412" t="s">
        <v>66</v>
      </c>
      <c r="B1" s="1412"/>
      <c r="C1" s="1412"/>
      <c r="D1" s="1412"/>
      <c r="E1" s="1412"/>
      <c r="F1" s="1412"/>
      <c r="G1" s="1412"/>
      <c r="H1" s="1412"/>
      <c r="I1" s="1412"/>
      <c r="J1" s="1412"/>
      <c r="K1" s="558"/>
    </row>
    <row r="2" spans="1:11" ht="15.75" customHeight="1">
      <c r="A2" s="1412" t="s">
        <v>1</v>
      </c>
      <c r="B2" s="1412"/>
      <c r="C2" s="1412"/>
      <c r="D2" s="1412"/>
      <c r="E2" s="1412"/>
      <c r="F2" s="1412"/>
      <c r="G2" s="1412"/>
      <c r="H2" s="1412"/>
      <c r="I2" s="1412"/>
      <c r="J2" s="1412"/>
      <c r="K2" s="558"/>
    </row>
    <row r="3" spans="1:11" ht="15.75" customHeight="1">
      <c r="A3" s="1414" t="s">
        <v>2</v>
      </c>
      <c r="B3" s="1414"/>
      <c r="C3" s="1414"/>
      <c r="D3" s="1414"/>
      <c r="E3" s="1414"/>
      <c r="F3" s="1414"/>
      <c r="G3" s="1414"/>
      <c r="H3" s="1414"/>
      <c r="I3" s="1414"/>
      <c r="J3" s="1414"/>
      <c r="K3" s="558"/>
    </row>
    <row r="4" spans="1:11" ht="15.75" customHeight="1" thickBot="1">
      <c r="A4" s="39"/>
      <c r="B4" s="1231"/>
      <c r="C4" s="1231"/>
      <c r="D4" s="1231"/>
      <c r="E4" s="5"/>
      <c r="F4" s="5"/>
      <c r="G4" s="5"/>
      <c r="H4" s="5"/>
      <c r="I4" s="5"/>
      <c r="J4" s="5"/>
      <c r="K4" s="558"/>
    </row>
    <row r="5" spans="1:11" ht="15.75" customHeight="1" thickBot="1">
      <c r="A5" s="558"/>
      <c r="B5" s="40"/>
      <c r="C5" s="40"/>
      <c r="D5" s="1428" t="s">
        <v>67</v>
      </c>
      <c r="E5" s="1428"/>
      <c r="F5" s="1428"/>
      <c r="G5" s="1428"/>
      <c r="H5" s="1428"/>
      <c r="I5" s="1428"/>
      <c r="J5" s="1429"/>
    </row>
    <row r="6" spans="1:11" ht="12.75" customHeight="1" thickBot="1">
      <c r="A6" s="132"/>
      <c r="B6" s="471"/>
      <c r="C6" s="471"/>
      <c r="D6" s="1257"/>
      <c r="E6" s="1430" t="s">
        <v>68</v>
      </c>
      <c r="F6" s="1430"/>
      <c r="G6" s="1430"/>
      <c r="H6" s="1430"/>
      <c r="I6" s="1430"/>
      <c r="J6" s="1431"/>
    </row>
    <row r="7" spans="1:11" ht="37.5" customHeight="1">
      <c r="A7" s="41" t="s">
        <v>69</v>
      </c>
      <c r="B7" s="610" t="s">
        <v>70</v>
      </c>
      <c r="C7" s="610" t="s">
        <v>71</v>
      </c>
      <c r="D7" s="42" t="s">
        <v>72</v>
      </c>
      <c r="E7" s="1258" t="s">
        <v>73</v>
      </c>
      <c r="F7" s="1258" t="s">
        <v>74</v>
      </c>
      <c r="G7" s="1258" t="s">
        <v>75</v>
      </c>
      <c r="H7" s="1258" t="s">
        <v>76</v>
      </c>
      <c r="I7" s="1259" t="s">
        <v>77</v>
      </c>
      <c r="J7" s="1258" t="s">
        <v>78</v>
      </c>
    </row>
    <row r="8" spans="1:11" ht="12.75" customHeight="1">
      <c r="A8" s="43" t="s">
        <v>29</v>
      </c>
      <c r="B8" s="576"/>
      <c r="C8" s="576"/>
      <c r="D8" s="472"/>
      <c r="E8" s="98"/>
      <c r="F8" s="98"/>
      <c r="G8" s="98"/>
      <c r="H8" s="98"/>
      <c r="I8" s="98"/>
      <c r="J8" s="98"/>
    </row>
    <row r="9" spans="1:11">
      <c r="A9" s="315" t="s">
        <v>79</v>
      </c>
      <c r="B9" s="474"/>
      <c r="C9" s="474"/>
      <c r="D9" s="473" t="s">
        <v>80</v>
      </c>
      <c r="E9" s="99">
        <v>0</v>
      </c>
      <c r="F9" s="99">
        <v>0</v>
      </c>
      <c r="G9" s="99">
        <v>0</v>
      </c>
      <c r="H9" s="99">
        <v>0</v>
      </c>
      <c r="I9" s="99">
        <v>0</v>
      </c>
      <c r="J9" s="105">
        <v>0</v>
      </c>
    </row>
    <row r="10" spans="1:11">
      <c r="A10" s="315" t="s">
        <v>81</v>
      </c>
      <c r="B10" s="474"/>
      <c r="C10" s="474"/>
      <c r="D10" s="473" t="s">
        <v>80</v>
      </c>
      <c r="E10" s="99">
        <v>0</v>
      </c>
      <c r="F10" s="99">
        <v>0</v>
      </c>
      <c r="G10" s="99">
        <v>0</v>
      </c>
      <c r="H10" s="99">
        <v>0</v>
      </c>
      <c r="I10" s="99">
        <v>0</v>
      </c>
      <c r="J10" s="105">
        <v>0</v>
      </c>
    </row>
    <row r="11" spans="1:11" ht="12.75" customHeight="1">
      <c r="A11" s="315" t="s">
        <v>82</v>
      </c>
      <c r="B11" s="474"/>
      <c r="C11" s="474"/>
      <c r="D11" s="473" t="s">
        <v>80</v>
      </c>
      <c r="E11" s="99">
        <v>0</v>
      </c>
      <c r="F11" s="99">
        <v>0</v>
      </c>
      <c r="G11" s="99">
        <v>0</v>
      </c>
      <c r="H11" s="99">
        <v>0</v>
      </c>
      <c r="I11" s="99">
        <v>0</v>
      </c>
      <c r="J11" s="105">
        <v>0</v>
      </c>
    </row>
    <row r="12" spans="1:11" ht="12.75" customHeight="1">
      <c r="A12" s="315" t="s">
        <v>83</v>
      </c>
      <c r="B12" s="474"/>
      <c r="C12" s="474" t="s">
        <v>84</v>
      </c>
      <c r="D12" s="473" t="s">
        <v>80</v>
      </c>
      <c r="E12" s="99">
        <v>1512</v>
      </c>
      <c r="F12" s="99">
        <v>279165</v>
      </c>
      <c r="G12" s="99">
        <v>50.249699999998718</v>
      </c>
      <c r="H12" s="99">
        <v>28293</v>
      </c>
      <c r="I12" s="99">
        <v>1502772.53</v>
      </c>
      <c r="J12" s="105">
        <v>3.1935309642773191E-2</v>
      </c>
      <c r="K12" s="30"/>
    </row>
    <row r="13" spans="1:11" ht="12.75" customHeight="1">
      <c r="A13" s="315" t="s">
        <v>85</v>
      </c>
      <c r="B13" s="474"/>
      <c r="C13" s="474" t="s">
        <v>84</v>
      </c>
      <c r="D13" s="473" t="s">
        <v>80</v>
      </c>
      <c r="E13" s="99">
        <v>0</v>
      </c>
      <c r="F13" s="99">
        <v>0</v>
      </c>
      <c r="G13" s="99">
        <v>0</v>
      </c>
      <c r="H13" s="99">
        <v>0</v>
      </c>
      <c r="I13" s="99">
        <v>0</v>
      </c>
      <c r="J13" s="105">
        <v>0</v>
      </c>
    </row>
    <row r="14" spans="1:11" ht="12.75" customHeight="1">
      <c r="A14" s="315" t="s">
        <v>86</v>
      </c>
      <c r="B14" s="474"/>
      <c r="C14" s="474" t="s">
        <v>84</v>
      </c>
      <c r="D14" s="473" t="s">
        <v>80</v>
      </c>
      <c r="E14" s="99">
        <v>0</v>
      </c>
      <c r="F14" s="99">
        <v>0</v>
      </c>
      <c r="G14" s="99">
        <v>0</v>
      </c>
      <c r="H14" s="99">
        <v>0</v>
      </c>
      <c r="I14" s="99">
        <v>0</v>
      </c>
      <c r="J14" s="105">
        <v>0</v>
      </c>
    </row>
    <row r="15" spans="1:11" ht="12.75" customHeight="1">
      <c r="A15" s="315" t="s">
        <v>87</v>
      </c>
      <c r="B15" s="474"/>
      <c r="C15" s="474" t="s">
        <v>84</v>
      </c>
      <c r="D15" s="473" t="s">
        <v>80</v>
      </c>
      <c r="E15" s="99">
        <v>6121</v>
      </c>
      <c r="F15" s="99">
        <v>3489388.5790000404</v>
      </c>
      <c r="G15" s="99">
        <v>488.51351800001225</v>
      </c>
      <c r="H15" s="99">
        <v>0</v>
      </c>
      <c r="I15" s="99">
        <v>7790408.0100000007</v>
      </c>
      <c r="J15" s="105">
        <v>0.16555339352848733</v>
      </c>
    </row>
    <row r="16" spans="1:11">
      <c r="A16" s="44" t="s">
        <v>33</v>
      </c>
      <c r="B16" s="577"/>
      <c r="C16" s="577"/>
      <c r="D16" s="98"/>
      <c r="E16" s="48"/>
      <c r="F16" s="48"/>
      <c r="G16" s="48"/>
      <c r="H16" s="48"/>
      <c r="I16" s="48"/>
      <c r="J16" s="535"/>
    </row>
    <row r="17" spans="1:10">
      <c r="A17" s="47" t="s">
        <v>88</v>
      </c>
      <c r="B17" s="474"/>
      <c r="C17" s="474"/>
      <c r="D17" s="474" t="s">
        <v>89</v>
      </c>
      <c r="E17" s="99">
        <v>0</v>
      </c>
      <c r="F17" s="99">
        <v>0</v>
      </c>
      <c r="G17" s="99">
        <v>0</v>
      </c>
      <c r="H17" s="99">
        <v>0</v>
      </c>
      <c r="I17" s="99">
        <v>0</v>
      </c>
      <c r="J17" s="105">
        <v>0</v>
      </c>
    </row>
    <row r="18" spans="1:10">
      <c r="A18" s="315" t="s">
        <v>90</v>
      </c>
      <c r="B18" s="474" t="s">
        <v>84</v>
      </c>
      <c r="C18" s="474"/>
      <c r="D18" s="474" t="s">
        <v>80</v>
      </c>
      <c r="E18" s="99">
        <v>0</v>
      </c>
      <c r="F18" s="99">
        <v>0</v>
      </c>
      <c r="G18" s="99">
        <v>0</v>
      </c>
      <c r="H18" s="99">
        <v>0</v>
      </c>
      <c r="I18" s="99">
        <v>0</v>
      </c>
      <c r="J18" s="105">
        <v>0</v>
      </c>
    </row>
    <row r="19" spans="1:10">
      <c r="A19" s="47" t="s">
        <v>91</v>
      </c>
      <c r="B19" s="474"/>
      <c r="C19" s="474" t="s">
        <v>84</v>
      </c>
      <c r="D19" s="474" t="s">
        <v>80</v>
      </c>
      <c r="E19" s="99">
        <v>0</v>
      </c>
      <c r="F19" s="99">
        <v>0</v>
      </c>
      <c r="G19" s="99">
        <v>0</v>
      </c>
      <c r="H19" s="99">
        <v>0</v>
      </c>
      <c r="I19" s="99">
        <v>0</v>
      </c>
      <c r="J19" s="105">
        <v>0</v>
      </c>
    </row>
    <row r="20" spans="1:10">
      <c r="A20" s="47" t="s">
        <v>92</v>
      </c>
      <c r="B20" s="474"/>
      <c r="C20" s="474" t="s">
        <v>84</v>
      </c>
      <c r="D20" s="474" t="s">
        <v>80</v>
      </c>
      <c r="E20" s="99">
        <v>0</v>
      </c>
      <c r="F20" s="99">
        <v>0</v>
      </c>
      <c r="G20" s="99">
        <v>0</v>
      </c>
      <c r="H20" s="99">
        <v>0</v>
      </c>
      <c r="I20" s="99">
        <v>0</v>
      </c>
      <c r="J20" s="105">
        <v>0</v>
      </c>
    </row>
    <row r="21" spans="1:10" ht="13.5" customHeight="1">
      <c r="A21" s="47" t="s">
        <v>93</v>
      </c>
      <c r="B21" s="474"/>
      <c r="C21" s="474" t="s">
        <v>84</v>
      </c>
      <c r="D21" s="474" t="s">
        <v>80</v>
      </c>
      <c r="E21" s="99">
        <v>0</v>
      </c>
      <c r="F21" s="99">
        <v>0</v>
      </c>
      <c r="G21" s="99">
        <v>0</v>
      </c>
      <c r="H21" s="99">
        <v>0</v>
      </c>
      <c r="I21" s="99">
        <v>0</v>
      </c>
      <c r="J21" s="105">
        <v>0</v>
      </c>
    </row>
    <row r="22" spans="1:10" ht="13.5" customHeight="1">
      <c r="A22" s="47" t="s">
        <v>94</v>
      </c>
      <c r="B22" s="474"/>
      <c r="C22" s="474" t="s">
        <v>84</v>
      </c>
      <c r="D22" s="474" t="s">
        <v>80</v>
      </c>
      <c r="E22" s="99">
        <v>12</v>
      </c>
      <c r="F22" s="99">
        <v>20581.689999999999</v>
      </c>
      <c r="G22" s="99">
        <v>10.934499999999998</v>
      </c>
      <c r="H22" s="99">
        <v>0</v>
      </c>
      <c r="I22" s="99">
        <v>47162.31</v>
      </c>
      <c r="J22" s="1030">
        <v>1.0022428166945921E-3</v>
      </c>
    </row>
    <row r="23" spans="1:10" ht="13.5" customHeight="1">
      <c r="A23" s="47" t="s">
        <v>95</v>
      </c>
      <c r="B23" s="474" t="s">
        <v>84</v>
      </c>
      <c r="C23" s="474"/>
      <c r="D23" s="474" t="s">
        <v>89</v>
      </c>
      <c r="E23" s="99">
        <v>0</v>
      </c>
      <c r="F23" s="99">
        <v>0</v>
      </c>
      <c r="G23" s="99">
        <v>0</v>
      </c>
      <c r="H23" s="99">
        <v>0</v>
      </c>
      <c r="I23" s="99">
        <v>0</v>
      </c>
      <c r="J23" s="105">
        <v>0</v>
      </c>
    </row>
    <row r="24" spans="1:10" ht="13.5" customHeight="1">
      <c r="A24" s="315" t="s">
        <v>96</v>
      </c>
      <c r="B24" s="474"/>
      <c r="C24" s="474" t="s">
        <v>84</v>
      </c>
      <c r="D24" s="474" t="s">
        <v>89</v>
      </c>
      <c r="E24" s="99">
        <v>14981</v>
      </c>
      <c r="F24" s="99">
        <v>105111.25900000104</v>
      </c>
      <c r="G24" s="99">
        <v>14.715716999999957</v>
      </c>
      <c r="H24" s="99">
        <v>71828.059899995802</v>
      </c>
      <c r="I24" s="99">
        <v>1176093.6100000001</v>
      </c>
      <c r="J24" s="1030">
        <v>2.4993079693995297E-2</v>
      </c>
    </row>
    <row r="25" spans="1:10" ht="13.5" customHeight="1">
      <c r="A25" s="315" t="s">
        <v>97</v>
      </c>
      <c r="B25" s="474"/>
      <c r="C25" s="474"/>
      <c r="D25" s="474" t="s">
        <v>89</v>
      </c>
      <c r="E25" s="99">
        <v>0</v>
      </c>
      <c r="F25" s="99">
        <v>0</v>
      </c>
      <c r="G25" s="99">
        <v>0</v>
      </c>
      <c r="H25" s="99">
        <v>0</v>
      </c>
      <c r="I25" s="99">
        <v>0</v>
      </c>
      <c r="J25" s="105">
        <v>0</v>
      </c>
    </row>
    <row r="26" spans="1:10" ht="13.5" customHeight="1">
      <c r="A26" s="315" t="s">
        <v>98</v>
      </c>
      <c r="B26" s="474"/>
      <c r="C26" s="474" t="s">
        <v>84</v>
      </c>
      <c r="D26" s="474" t="s">
        <v>80</v>
      </c>
      <c r="E26" s="99">
        <v>0</v>
      </c>
      <c r="F26" s="99">
        <v>0</v>
      </c>
      <c r="G26" s="99">
        <v>0</v>
      </c>
      <c r="H26" s="99">
        <v>0</v>
      </c>
      <c r="I26" s="99">
        <v>0</v>
      </c>
      <c r="J26" s="105">
        <v>0</v>
      </c>
    </row>
    <row r="27" spans="1:10">
      <c r="A27" s="47" t="s">
        <v>99</v>
      </c>
      <c r="B27" s="474" t="s">
        <v>84</v>
      </c>
      <c r="C27" s="474"/>
      <c r="D27" s="474" t="s">
        <v>80</v>
      </c>
      <c r="E27" s="99">
        <v>0</v>
      </c>
      <c r="F27" s="99">
        <v>0</v>
      </c>
      <c r="G27" s="99">
        <v>0</v>
      </c>
      <c r="H27" s="99">
        <v>0</v>
      </c>
      <c r="I27" s="99">
        <v>0</v>
      </c>
      <c r="J27" s="105">
        <v>0</v>
      </c>
    </row>
    <row r="28" spans="1:10">
      <c r="A28" s="47" t="s">
        <v>100</v>
      </c>
      <c r="B28" s="474" t="s">
        <v>84</v>
      </c>
      <c r="C28" s="474"/>
      <c r="D28" s="474" t="s">
        <v>80</v>
      </c>
      <c r="E28" s="99">
        <v>0</v>
      </c>
      <c r="F28" s="99">
        <v>0</v>
      </c>
      <c r="G28" s="99">
        <v>0</v>
      </c>
      <c r="H28" s="99">
        <v>0</v>
      </c>
      <c r="I28" s="99">
        <v>0</v>
      </c>
      <c r="J28" s="105">
        <v>0</v>
      </c>
    </row>
    <row r="29" spans="1:10">
      <c r="A29" s="47" t="s">
        <v>101</v>
      </c>
      <c r="B29" s="474" t="s">
        <v>84</v>
      </c>
      <c r="C29" s="474"/>
      <c r="D29" s="474" t="s">
        <v>80</v>
      </c>
      <c r="E29" s="99">
        <v>875</v>
      </c>
      <c r="F29" s="99">
        <v>0</v>
      </c>
      <c r="G29" s="99">
        <v>0</v>
      </c>
      <c r="H29" s="99">
        <v>1560</v>
      </c>
      <c r="I29" s="99">
        <v>89712.58</v>
      </c>
      <c r="J29" s="1030">
        <v>1.9064755070762847E-3</v>
      </c>
    </row>
    <row r="30" spans="1:10">
      <c r="A30" s="315" t="s">
        <v>102</v>
      </c>
      <c r="B30" s="474"/>
      <c r="C30" s="474" t="s">
        <v>84</v>
      </c>
      <c r="D30" s="474" t="s">
        <v>80</v>
      </c>
      <c r="E30" s="99">
        <v>49</v>
      </c>
      <c r="F30" s="99">
        <v>0</v>
      </c>
      <c r="G30" s="99">
        <v>0</v>
      </c>
      <c r="H30" s="99">
        <v>382.36904250764769</v>
      </c>
      <c r="I30" s="99">
        <v>21956.43</v>
      </c>
      <c r="J30" s="1030">
        <v>4.6659449564191501E-4</v>
      </c>
    </row>
    <row r="31" spans="1:10">
      <c r="A31" s="315" t="s">
        <v>103</v>
      </c>
      <c r="B31" s="474"/>
      <c r="C31" s="474" t="s">
        <v>84</v>
      </c>
      <c r="D31" s="474" t="s">
        <v>80</v>
      </c>
      <c r="E31" s="99">
        <v>605</v>
      </c>
      <c r="F31" s="99">
        <v>0</v>
      </c>
      <c r="G31" s="99">
        <v>0</v>
      </c>
      <c r="H31" s="99">
        <v>4721.0871574923849</v>
      </c>
      <c r="I31" s="99">
        <v>1455360.9</v>
      </c>
      <c r="J31" s="1030">
        <v>3.0927768544907502E-2</v>
      </c>
    </row>
    <row r="32" spans="1:10">
      <c r="A32" s="315" t="s">
        <v>104</v>
      </c>
      <c r="B32" s="474"/>
      <c r="C32" s="474" t="s">
        <v>84</v>
      </c>
      <c r="D32" s="474" t="s">
        <v>89</v>
      </c>
      <c r="E32" s="99">
        <v>367</v>
      </c>
      <c r="F32" s="99">
        <v>3645</v>
      </c>
      <c r="G32" s="99">
        <v>0</v>
      </c>
      <c r="H32" s="99">
        <v>1293.2342719999933</v>
      </c>
      <c r="I32" s="99">
        <v>13263.78</v>
      </c>
      <c r="J32" s="1030">
        <v>2.8186762326140087E-4</v>
      </c>
    </row>
    <row r="33" spans="1:11">
      <c r="A33" s="44" t="s">
        <v>34</v>
      </c>
      <c r="B33" s="577"/>
      <c r="C33" s="577"/>
      <c r="D33" s="98"/>
      <c r="E33" s="48"/>
      <c r="F33" s="48"/>
      <c r="G33" s="48"/>
      <c r="H33" s="48"/>
      <c r="I33" s="48"/>
      <c r="J33" s="535"/>
    </row>
    <row r="34" spans="1:11">
      <c r="A34" s="315" t="s">
        <v>105</v>
      </c>
      <c r="B34" s="474"/>
      <c r="C34" s="474" t="s">
        <v>84</v>
      </c>
      <c r="D34" s="474" t="s">
        <v>89</v>
      </c>
      <c r="E34" s="99">
        <v>15011</v>
      </c>
      <c r="F34" s="99">
        <v>638434</v>
      </c>
      <c r="G34" s="99">
        <v>58.291799999988143</v>
      </c>
      <c r="H34" s="99">
        <v>57404</v>
      </c>
      <c r="I34" s="99">
        <v>5590400.1699999999</v>
      </c>
      <c r="J34" s="105">
        <v>0.11880118706718833</v>
      </c>
    </row>
    <row r="35" spans="1:11">
      <c r="A35" s="315" t="s">
        <v>106</v>
      </c>
      <c r="B35" s="474"/>
      <c r="C35" s="474" t="s">
        <v>84</v>
      </c>
      <c r="D35" s="474" t="s">
        <v>89</v>
      </c>
      <c r="E35" s="99">
        <v>222</v>
      </c>
      <c r="F35" s="99">
        <v>51815.87099999997</v>
      </c>
      <c r="G35" s="99">
        <v>9.333570000000023</v>
      </c>
      <c r="H35" s="99">
        <v>8897.6470000000154</v>
      </c>
      <c r="I35" s="99">
        <v>413871.03</v>
      </c>
      <c r="J35" s="105">
        <v>8.7951431313583253E-3</v>
      </c>
    </row>
    <row r="36" spans="1:11">
      <c r="A36" s="47" t="s">
        <v>440</v>
      </c>
      <c r="B36" s="474"/>
      <c r="C36" s="474" t="s">
        <v>84</v>
      </c>
      <c r="D36" s="474" t="s">
        <v>89</v>
      </c>
      <c r="E36" s="99">
        <v>0</v>
      </c>
      <c r="F36" s="99">
        <v>0</v>
      </c>
      <c r="G36" s="99">
        <v>0</v>
      </c>
      <c r="H36" s="99">
        <v>0</v>
      </c>
      <c r="I36" s="99">
        <v>0</v>
      </c>
      <c r="J36" s="105">
        <v>0</v>
      </c>
    </row>
    <row r="37" spans="1:11" s="4" customFormat="1">
      <c r="A37" s="315" t="s">
        <v>107</v>
      </c>
      <c r="B37" s="474"/>
      <c r="C37" s="474" t="s">
        <v>84</v>
      </c>
      <c r="D37" s="474" t="s">
        <v>89</v>
      </c>
      <c r="E37" s="99">
        <v>0</v>
      </c>
      <c r="F37" s="99">
        <v>0</v>
      </c>
      <c r="G37" s="99">
        <v>0</v>
      </c>
      <c r="H37" s="99">
        <v>0</v>
      </c>
      <c r="I37" s="99">
        <v>0</v>
      </c>
      <c r="J37" s="105">
        <v>0</v>
      </c>
      <c r="K37" s="93"/>
    </row>
    <row r="38" spans="1:11" s="4" customFormat="1">
      <c r="A38" s="315" t="s">
        <v>108</v>
      </c>
      <c r="B38" s="474"/>
      <c r="C38" s="474" t="s">
        <v>84</v>
      </c>
      <c r="D38" s="474" t="s">
        <v>89</v>
      </c>
      <c r="E38" s="99">
        <v>0</v>
      </c>
      <c r="F38" s="99">
        <v>0</v>
      </c>
      <c r="G38" s="99">
        <v>0</v>
      </c>
      <c r="H38" s="99">
        <v>0</v>
      </c>
      <c r="I38" s="99">
        <v>0</v>
      </c>
      <c r="J38" s="105">
        <v>0</v>
      </c>
      <c r="K38" s="93"/>
    </row>
    <row r="39" spans="1:11" s="4" customFormat="1">
      <c r="A39" s="315" t="s">
        <v>109</v>
      </c>
      <c r="B39" s="474"/>
      <c r="C39" s="474" t="s">
        <v>84</v>
      </c>
      <c r="D39" s="474" t="s">
        <v>89</v>
      </c>
      <c r="E39" s="99">
        <v>0</v>
      </c>
      <c r="F39" s="99">
        <v>0</v>
      </c>
      <c r="G39" s="99">
        <v>0</v>
      </c>
      <c r="H39" s="99">
        <v>0</v>
      </c>
      <c r="I39" s="99">
        <v>0</v>
      </c>
      <c r="J39" s="105">
        <v>0</v>
      </c>
      <c r="K39" s="93"/>
    </row>
    <row r="40" spans="1:11" s="4" customFormat="1">
      <c r="A40" s="315" t="s">
        <v>110</v>
      </c>
      <c r="B40" s="474"/>
      <c r="C40" s="474" t="s">
        <v>84</v>
      </c>
      <c r="D40" s="474" t="s">
        <v>89</v>
      </c>
      <c r="E40" s="99">
        <v>13572</v>
      </c>
      <c r="F40" s="99">
        <v>0</v>
      </c>
      <c r="G40" s="99">
        <v>0</v>
      </c>
      <c r="H40" s="99">
        <v>0</v>
      </c>
      <c r="I40" s="99">
        <v>3541174.19</v>
      </c>
      <c r="J40" s="105">
        <v>7.5253234936791494E-2</v>
      </c>
      <c r="K40" s="93"/>
    </row>
    <row r="41" spans="1:11">
      <c r="A41" s="44" t="s">
        <v>35</v>
      </c>
      <c r="B41" s="577"/>
      <c r="C41" s="577"/>
      <c r="D41" s="98"/>
      <c r="E41" s="48"/>
      <c r="F41" s="48"/>
      <c r="G41" s="48"/>
      <c r="H41" s="48"/>
      <c r="I41" s="48"/>
      <c r="J41" s="535"/>
    </row>
    <row r="42" spans="1:11">
      <c r="A42" s="315" t="s">
        <v>111</v>
      </c>
      <c r="B42" s="474"/>
      <c r="C42" s="474" t="s">
        <v>84</v>
      </c>
      <c r="D42" s="474" t="s">
        <v>80</v>
      </c>
      <c r="E42" s="99">
        <v>4</v>
      </c>
      <c r="F42" s="99">
        <v>2073.1210000000001</v>
      </c>
      <c r="G42" s="99">
        <v>0.37317</v>
      </c>
      <c r="H42" s="99">
        <v>0</v>
      </c>
      <c r="I42" s="99">
        <v>16917</v>
      </c>
      <c r="J42" s="105">
        <v>3.5950193555028191E-4</v>
      </c>
    </row>
    <row r="43" spans="1:11">
      <c r="A43" s="315" t="s">
        <v>112</v>
      </c>
      <c r="B43" s="474"/>
      <c r="C43" s="474" t="s">
        <v>84</v>
      </c>
      <c r="D43" s="474" t="s">
        <v>89</v>
      </c>
      <c r="E43" s="99">
        <v>0</v>
      </c>
      <c r="F43" s="99">
        <v>0</v>
      </c>
      <c r="G43" s="99">
        <v>0</v>
      </c>
      <c r="H43" s="99">
        <v>0</v>
      </c>
      <c r="I43" s="99">
        <v>0</v>
      </c>
      <c r="J43" s="105">
        <v>0</v>
      </c>
    </row>
    <row r="44" spans="1:11">
      <c r="A44" s="315" t="s">
        <v>113</v>
      </c>
      <c r="B44" s="474"/>
      <c r="C44" s="474" t="s">
        <v>84</v>
      </c>
      <c r="D44" s="474" t="s">
        <v>89</v>
      </c>
      <c r="E44" s="99">
        <v>100</v>
      </c>
      <c r="F44" s="99">
        <v>7907.4000000000042</v>
      </c>
      <c r="G44" s="99">
        <v>4.0599999999999969</v>
      </c>
      <c r="H44" s="99">
        <v>2397.5000000000018</v>
      </c>
      <c r="I44" s="99">
        <v>35268.700000000004</v>
      </c>
      <c r="J44" s="105">
        <v>7.4949257636355317E-4</v>
      </c>
    </row>
    <row r="45" spans="1:11">
      <c r="A45" s="315" t="s">
        <v>114</v>
      </c>
      <c r="B45" s="474"/>
      <c r="C45" s="474" t="s">
        <v>84</v>
      </c>
      <c r="D45" s="474" t="s">
        <v>89</v>
      </c>
      <c r="E45" s="1139">
        <v>6219</v>
      </c>
      <c r="F45" s="99">
        <v>1152932.1199999545</v>
      </c>
      <c r="G45" s="99">
        <v>1622.3299999999269</v>
      </c>
      <c r="H45" s="99">
        <v>110172.23999999072</v>
      </c>
      <c r="I45" s="99">
        <v>1376785.49</v>
      </c>
      <c r="J45" s="105">
        <v>2.9257968226786269E-2</v>
      </c>
    </row>
    <row r="46" spans="1:11">
      <c r="A46" s="315" t="s">
        <v>115</v>
      </c>
      <c r="B46" s="474"/>
      <c r="C46" s="474"/>
      <c r="D46" s="474" t="s">
        <v>80</v>
      </c>
      <c r="E46" s="99">
        <v>0</v>
      </c>
      <c r="F46" s="99">
        <v>0</v>
      </c>
      <c r="G46" s="99">
        <v>0</v>
      </c>
      <c r="H46" s="99">
        <v>0</v>
      </c>
      <c r="I46" s="99">
        <v>0</v>
      </c>
      <c r="J46" s="105">
        <v>0</v>
      </c>
    </row>
    <row r="47" spans="1:11">
      <c r="A47" s="315" t="s">
        <v>116</v>
      </c>
      <c r="B47" s="474"/>
      <c r="C47" s="474"/>
      <c r="D47" s="474" t="s">
        <v>80</v>
      </c>
      <c r="E47" s="99">
        <v>0</v>
      </c>
      <c r="F47" s="99">
        <v>0</v>
      </c>
      <c r="G47" s="99">
        <v>0</v>
      </c>
      <c r="H47" s="99">
        <v>0</v>
      </c>
      <c r="I47" s="99">
        <v>0</v>
      </c>
      <c r="J47" s="105">
        <v>0</v>
      </c>
    </row>
    <row r="48" spans="1:11" ht="15.6">
      <c r="A48" s="315" t="s">
        <v>117</v>
      </c>
      <c r="B48" s="474"/>
      <c r="C48" s="474" t="s">
        <v>84</v>
      </c>
      <c r="D48" s="474" t="s">
        <v>80</v>
      </c>
      <c r="E48" s="99">
        <v>141</v>
      </c>
      <c r="F48" s="99">
        <v>0</v>
      </c>
      <c r="G48" s="99">
        <v>0</v>
      </c>
      <c r="H48" s="99">
        <v>-3463.1853969953308</v>
      </c>
      <c r="I48" s="99">
        <v>138490.01</v>
      </c>
      <c r="J48" s="105">
        <v>2.9430411213204411E-3</v>
      </c>
    </row>
    <row r="49" spans="1:10" ht="15.6">
      <c r="A49" s="315" t="s">
        <v>118</v>
      </c>
      <c r="B49" s="474"/>
      <c r="C49" s="474" t="s">
        <v>84</v>
      </c>
      <c r="D49" s="474" t="s">
        <v>80</v>
      </c>
      <c r="E49" s="99">
        <v>498</v>
      </c>
      <c r="F49" s="99">
        <v>0</v>
      </c>
      <c r="G49" s="99">
        <v>0</v>
      </c>
      <c r="H49" s="99">
        <v>-12231.676083004786</v>
      </c>
      <c r="I49" s="99">
        <v>2820993.88</v>
      </c>
      <c r="J49" s="105">
        <v>5.9948735593515379E-2</v>
      </c>
    </row>
    <row r="50" spans="1:10">
      <c r="A50" s="315" t="s">
        <v>119</v>
      </c>
      <c r="B50" s="474"/>
      <c r="C50" s="474" t="s">
        <v>84</v>
      </c>
      <c r="D50" s="474" t="s">
        <v>80</v>
      </c>
      <c r="E50" s="99">
        <v>1</v>
      </c>
      <c r="F50" s="99">
        <v>1024</v>
      </c>
      <c r="G50" s="99">
        <v>0</v>
      </c>
      <c r="H50" s="99">
        <v>0</v>
      </c>
      <c r="I50" s="99">
        <v>5523</v>
      </c>
      <c r="J50" s="105">
        <v>1.1736887096082089E-4</v>
      </c>
    </row>
    <row r="51" spans="1:10">
      <c r="A51" s="47" t="s">
        <v>120</v>
      </c>
      <c r="B51" s="474"/>
      <c r="C51" s="474" t="s">
        <v>84</v>
      </c>
      <c r="D51" s="474" t="s">
        <v>80</v>
      </c>
      <c r="E51" s="99">
        <v>0</v>
      </c>
      <c r="F51" s="99">
        <v>0</v>
      </c>
      <c r="G51" s="99">
        <v>0</v>
      </c>
      <c r="H51" s="99">
        <v>0</v>
      </c>
      <c r="I51" s="99">
        <v>0</v>
      </c>
      <c r="J51" s="105">
        <v>0</v>
      </c>
    </row>
    <row r="52" spans="1:10">
      <c r="A52" s="47" t="s">
        <v>121</v>
      </c>
      <c r="B52" s="474"/>
      <c r="C52" s="474" t="s">
        <v>84</v>
      </c>
      <c r="D52" s="474" t="s">
        <v>80</v>
      </c>
      <c r="E52" s="99">
        <v>0</v>
      </c>
      <c r="F52" s="99">
        <v>0</v>
      </c>
      <c r="G52" s="99">
        <v>0</v>
      </c>
      <c r="H52" s="99">
        <v>0</v>
      </c>
      <c r="I52" s="99">
        <v>0</v>
      </c>
      <c r="J52" s="105">
        <v>0</v>
      </c>
    </row>
    <row r="53" spans="1:10">
      <c r="A53" s="315" t="s">
        <v>122</v>
      </c>
      <c r="B53" s="474"/>
      <c r="C53" s="474" t="s">
        <v>84</v>
      </c>
      <c r="D53" s="474" t="s">
        <v>89</v>
      </c>
      <c r="E53" s="99">
        <v>25</v>
      </c>
      <c r="F53" s="99">
        <v>0</v>
      </c>
      <c r="G53" s="99">
        <v>0</v>
      </c>
      <c r="H53" s="99">
        <v>41.156790000000001</v>
      </c>
      <c r="I53" s="99">
        <v>105320.59</v>
      </c>
      <c r="J53" s="105">
        <v>2.238160191422691E-3</v>
      </c>
    </row>
    <row r="54" spans="1:10">
      <c r="A54" s="315" t="s">
        <v>123</v>
      </c>
      <c r="B54" s="474"/>
      <c r="C54" s="474" t="s">
        <v>84</v>
      </c>
      <c r="D54" s="474" t="s">
        <v>89</v>
      </c>
      <c r="E54" s="99">
        <v>0</v>
      </c>
      <c r="F54" s="99">
        <v>0</v>
      </c>
      <c r="G54" s="99">
        <v>0</v>
      </c>
      <c r="H54" s="99">
        <v>0</v>
      </c>
      <c r="I54" s="99">
        <v>0</v>
      </c>
      <c r="J54" s="105">
        <v>0</v>
      </c>
    </row>
    <row r="55" spans="1:10">
      <c r="A55" s="315" t="s">
        <v>124</v>
      </c>
      <c r="B55" s="474"/>
      <c r="C55" s="474" t="s">
        <v>84</v>
      </c>
      <c r="D55" s="474" t="s">
        <v>89</v>
      </c>
      <c r="E55" s="99">
        <v>0</v>
      </c>
      <c r="F55" s="99">
        <v>0</v>
      </c>
      <c r="G55" s="99">
        <v>0</v>
      </c>
      <c r="H55" s="99">
        <v>0</v>
      </c>
      <c r="I55" s="99">
        <v>0</v>
      </c>
      <c r="J55" s="105">
        <v>0</v>
      </c>
    </row>
    <row r="56" spans="1:10" ht="15.6">
      <c r="A56" s="315" t="s">
        <v>125</v>
      </c>
      <c r="B56" s="474"/>
      <c r="C56" s="474" t="s">
        <v>84</v>
      </c>
      <c r="D56" s="474" t="s">
        <v>80</v>
      </c>
      <c r="E56" s="99">
        <v>2</v>
      </c>
      <c r="F56" s="99">
        <v>0</v>
      </c>
      <c r="G56" s="99">
        <v>0</v>
      </c>
      <c r="H56" s="99">
        <v>0</v>
      </c>
      <c r="I56" s="99">
        <v>519.82000000000005</v>
      </c>
      <c r="J56" s="105">
        <v>1.1046656980418961E-5</v>
      </c>
    </row>
    <row r="57" spans="1:10">
      <c r="A57" s="315" t="s">
        <v>126</v>
      </c>
      <c r="B57" s="474"/>
      <c r="C57" s="474" t="s">
        <v>84</v>
      </c>
      <c r="D57" s="474" t="s">
        <v>89</v>
      </c>
      <c r="E57" s="99">
        <v>11603</v>
      </c>
      <c r="F57" s="99">
        <v>1657287.8399998429</v>
      </c>
      <c r="G57" s="99">
        <v>1198.7040000003287</v>
      </c>
      <c r="H57" s="99">
        <v>126006.71999998894</v>
      </c>
      <c r="I57" s="99">
        <v>6308148.2299999995</v>
      </c>
      <c r="J57" s="105">
        <v>0.13405399884276673</v>
      </c>
    </row>
    <row r="58" spans="1:10">
      <c r="A58" s="315" t="s">
        <v>127</v>
      </c>
      <c r="B58" s="474"/>
      <c r="C58" s="474"/>
      <c r="D58" s="474" t="s">
        <v>89</v>
      </c>
      <c r="E58" s="99">
        <v>0</v>
      </c>
      <c r="F58" s="99">
        <v>0</v>
      </c>
      <c r="G58" s="99">
        <v>0</v>
      </c>
      <c r="H58" s="99">
        <v>0</v>
      </c>
      <c r="I58" s="99">
        <v>0</v>
      </c>
      <c r="J58" s="105">
        <v>0</v>
      </c>
    </row>
    <row r="59" spans="1:10">
      <c r="A59" s="315" t="s">
        <v>128</v>
      </c>
      <c r="B59" s="474"/>
      <c r="C59" s="474"/>
      <c r="D59" s="474" t="s">
        <v>80</v>
      </c>
      <c r="E59" s="99">
        <v>0</v>
      </c>
      <c r="F59" s="99">
        <v>0</v>
      </c>
      <c r="G59" s="99">
        <v>0</v>
      </c>
      <c r="H59" s="99">
        <v>0</v>
      </c>
      <c r="I59" s="99">
        <v>0</v>
      </c>
      <c r="J59" s="105">
        <v>0</v>
      </c>
    </row>
    <row r="60" spans="1:10">
      <c r="A60" s="315" t="s">
        <v>129</v>
      </c>
      <c r="B60" s="475"/>
      <c r="C60" s="474" t="s">
        <v>84</v>
      </c>
      <c r="D60" s="475" t="s">
        <v>80</v>
      </c>
      <c r="E60" s="99">
        <v>0</v>
      </c>
      <c r="F60" s="99">
        <v>0</v>
      </c>
      <c r="G60" s="99">
        <v>0</v>
      </c>
      <c r="H60" s="99">
        <v>0</v>
      </c>
      <c r="I60" s="99">
        <v>0</v>
      </c>
      <c r="J60" s="105">
        <v>0</v>
      </c>
    </row>
    <row r="61" spans="1:10">
      <c r="A61" s="315" t="s">
        <v>130</v>
      </c>
      <c r="B61" s="474"/>
      <c r="C61" s="474" t="s">
        <v>84</v>
      </c>
      <c r="D61" s="474" t="s">
        <v>89</v>
      </c>
      <c r="E61" s="99">
        <v>7798</v>
      </c>
      <c r="F61" s="99">
        <v>1575832.7000000174</v>
      </c>
      <c r="G61" s="99">
        <v>283.64914600002248</v>
      </c>
      <c r="H61" s="99">
        <v>200754.70000001314</v>
      </c>
      <c r="I61" s="99">
        <v>2020769.2700000003</v>
      </c>
      <c r="J61" s="105">
        <v>4.2943220657653859E-2</v>
      </c>
    </row>
    <row r="62" spans="1:10">
      <c r="A62" s="315" t="s">
        <v>131</v>
      </c>
      <c r="B62" s="474"/>
      <c r="C62" s="474" t="s">
        <v>84</v>
      </c>
      <c r="D62" s="474" t="s">
        <v>80</v>
      </c>
      <c r="E62" s="99">
        <v>0</v>
      </c>
      <c r="F62" s="99">
        <v>0</v>
      </c>
      <c r="G62" s="99">
        <v>0</v>
      </c>
      <c r="H62" s="99">
        <v>0</v>
      </c>
      <c r="I62" s="99">
        <v>0</v>
      </c>
      <c r="J62" s="105">
        <v>0</v>
      </c>
    </row>
    <row r="63" spans="1:10">
      <c r="A63" s="44" t="s">
        <v>36</v>
      </c>
      <c r="B63" s="577"/>
      <c r="C63" s="577"/>
      <c r="D63" s="98"/>
      <c r="E63" s="48"/>
      <c r="F63" s="48"/>
      <c r="G63" s="48"/>
      <c r="H63" s="48"/>
      <c r="I63" s="48"/>
      <c r="J63" s="535"/>
    </row>
    <row r="64" spans="1:10">
      <c r="A64" s="315" t="s">
        <v>132</v>
      </c>
      <c r="B64" s="474"/>
      <c r="C64" s="474"/>
      <c r="D64" s="474" t="s">
        <v>89</v>
      </c>
      <c r="E64" s="99">
        <v>0</v>
      </c>
      <c r="F64" s="99">
        <v>0</v>
      </c>
      <c r="G64" s="99">
        <v>0</v>
      </c>
      <c r="H64" s="99">
        <v>0</v>
      </c>
      <c r="I64" s="99">
        <v>0</v>
      </c>
      <c r="J64" s="105">
        <v>0</v>
      </c>
    </row>
    <row r="65" spans="1:11">
      <c r="A65" s="47" t="s">
        <v>133</v>
      </c>
      <c r="B65" s="474"/>
      <c r="C65" s="474"/>
      <c r="D65" s="474" t="s">
        <v>80</v>
      </c>
      <c r="E65" s="99">
        <v>0</v>
      </c>
      <c r="F65" s="99">
        <v>0</v>
      </c>
      <c r="G65" s="99">
        <v>0</v>
      </c>
      <c r="H65" s="99">
        <v>0</v>
      </c>
      <c r="I65" s="99">
        <v>0</v>
      </c>
      <c r="J65" s="105">
        <v>0</v>
      </c>
      <c r="K65" s="1044"/>
    </row>
    <row r="66" spans="1:11">
      <c r="A66" s="47" t="s">
        <v>134</v>
      </c>
      <c r="B66" s="474"/>
      <c r="C66" s="583"/>
      <c r="D66" s="474" t="s">
        <v>80</v>
      </c>
      <c r="E66" s="99">
        <v>0</v>
      </c>
      <c r="F66" s="99">
        <v>0</v>
      </c>
      <c r="G66" s="99">
        <v>0</v>
      </c>
      <c r="H66" s="99">
        <v>0</v>
      </c>
      <c r="I66" s="99">
        <v>0</v>
      </c>
      <c r="J66" s="105">
        <v>0</v>
      </c>
      <c r="K66" s="1044"/>
    </row>
    <row r="67" spans="1:11">
      <c r="A67" s="47" t="s">
        <v>135</v>
      </c>
      <c r="B67" s="474"/>
      <c r="C67" s="583"/>
      <c r="D67" s="474" t="s">
        <v>80</v>
      </c>
      <c r="E67" s="99">
        <v>0</v>
      </c>
      <c r="F67" s="99">
        <v>0</v>
      </c>
      <c r="G67" s="99">
        <v>0</v>
      </c>
      <c r="H67" s="99">
        <v>0</v>
      </c>
      <c r="I67" s="99">
        <v>0</v>
      </c>
      <c r="J67" s="105">
        <v>0</v>
      </c>
      <c r="K67" s="1044"/>
    </row>
    <row r="68" spans="1:11">
      <c r="A68" s="506" t="s">
        <v>136</v>
      </c>
      <c r="B68" s="474"/>
      <c r="C68" s="583"/>
      <c r="D68" s="474" t="s">
        <v>89</v>
      </c>
      <c r="E68" s="99">
        <v>0</v>
      </c>
      <c r="F68" s="99">
        <v>0</v>
      </c>
      <c r="G68" s="99">
        <v>0</v>
      </c>
      <c r="H68" s="99">
        <v>0</v>
      </c>
      <c r="I68" s="99">
        <v>0</v>
      </c>
      <c r="J68" s="105">
        <v>0</v>
      </c>
      <c r="K68" s="1044"/>
    </row>
    <row r="69" spans="1:11">
      <c r="A69" s="288" t="s">
        <v>137</v>
      </c>
      <c r="B69" s="474"/>
      <c r="C69" s="583"/>
      <c r="D69" s="474" t="s">
        <v>80</v>
      </c>
      <c r="E69" s="99">
        <v>0</v>
      </c>
      <c r="F69" s="99">
        <v>0</v>
      </c>
      <c r="G69" s="99">
        <v>0</v>
      </c>
      <c r="H69" s="99">
        <v>0</v>
      </c>
      <c r="I69" s="99">
        <v>0</v>
      </c>
      <c r="J69" s="105">
        <v>0</v>
      </c>
    </row>
    <row r="70" spans="1:11">
      <c r="A70" s="288" t="s">
        <v>138</v>
      </c>
      <c r="B70" s="474"/>
      <c r="C70" s="583"/>
      <c r="D70" s="474" t="s">
        <v>80</v>
      </c>
      <c r="E70" s="99">
        <v>0</v>
      </c>
      <c r="F70" s="99">
        <v>0</v>
      </c>
      <c r="G70" s="99">
        <v>0</v>
      </c>
      <c r="H70" s="99">
        <v>0</v>
      </c>
      <c r="I70" s="99">
        <v>0</v>
      </c>
      <c r="J70" s="105">
        <v>0</v>
      </c>
    </row>
    <row r="71" spans="1:11">
      <c r="A71" s="506" t="s">
        <v>139</v>
      </c>
      <c r="B71" s="474"/>
      <c r="C71" s="583"/>
      <c r="D71" s="474" t="s">
        <v>89</v>
      </c>
      <c r="E71" s="99">
        <v>0</v>
      </c>
      <c r="F71" s="99">
        <v>0</v>
      </c>
      <c r="G71" s="99">
        <v>0</v>
      </c>
      <c r="H71" s="99">
        <v>0</v>
      </c>
      <c r="I71" s="99">
        <v>0</v>
      </c>
      <c r="J71" s="105">
        <v>0</v>
      </c>
    </row>
    <row r="72" spans="1:11">
      <c r="A72" s="288" t="s">
        <v>140</v>
      </c>
      <c r="B72" s="474"/>
      <c r="C72" s="474" t="s">
        <v>84</v>
      </c>
      <c r="D72" s="474" t="s">
        <v>80</v>
      </c>
      <c r="E72" s="99">
        <v>0</v>
      </c>
      <c r="F72" s="99">
        <v>0</v>
      </c>
      <c r="G72" s="99">
        <v>0</v>
      </c>
      <c r="H72" s="99">
        <v>0</v>
      </c>
      <c r="I72" s="99">
        <v>0</v>
      </c>
      <c r="J72" s="105">
        <v>0</v>
      </c>
    </row>
    <row r="73" spans="1:11">
      <c r="A73" s="506" t="s">
        <v>141</v>
      </c>
      <c r="B73" s="474"/>
      <c r="C73" s="474" t="s">
        <v>84</v>
      </c>
      <c r="D73" s="474" t="s">
        <v>80</v>
      </c>
      <c r="E73" s="99">
        <v>7007</v>
      </c>
      <c r="F73" s="99">
        <v>1818627</v>
      </c>
      <c r="G73" s="99">
        <v>1610.7600000001028</v>
      </c>
      <c r="H73" s="99">
        <v>0</v>
      </c>
      <c r="I73" s="99">
        <v>3718794.84</v>
      </c>
      <c r="J73" s="105">
        <v>7.9027838440290876E-2</v>
      </c>
    </row>
    <row r="74" spans="1:11">
      <c r="A74" s="506" t="s">
        <v>142</v>
      </c>
      <c r="B74" s="474"/>
      <c r="C74" s="474" t="s">
        <v>84</v>
      </c>
      <c r="D74" s="474" t="s">
        <v>80</v>
      </c>
      <c r="E74" s="99">
        <v>0</v>
      </c>
      <c r="F74" s="99">
        <v>0</v>
      </c>
      <c r="G74" s="99">
        <v>0</v>
      </c>
      <c r="H74" s="99">
        <v>0</v>
      </c>
      <c r="I74" s="99">
        <v>0</v>
      </c>
      <c r="J74" s="105">
        <v>0</v>
      </c>
    </row>
    <row r="75" spans="1:11">
      <c r="A75" s="47" t="s">
        <v>143</v>
      </c>
      <c r="B75" s="474"/>
      <c r="C75" s="474"/>
      <c r="D75" s="474" t="s">
        <v>80</v>
      </c>
      <c r="E75" s="99">
        <v>0</v>
      </c>
      <c r="F75" s="99">
        <v>0</v>
      </c>
      <c r="G75" s="99">
        <v>0</v>
      </c>
      <c r="H75" s="99">
        <v>0</v>
      </c>
      <c r="I75" s="99">
        <v>0</v>
      </c>
      <c r="J75" s="105">
        <v>0</v>
      </c>
    </row>
    <row r="76" spans="1:11">
      <c r="A76" s="44" t="s">
        <v>144</v>
      </c>
      <c r="B76" s="577"/>
      <c r="C76" s="577"/>
      <c r="D76" s="98"/>
      <c r="E76" s="48"/>
      <c r="F76" s="48"/>
      <c r="G76" s="48"/>
      <c r="H76" s="48"/>
      <c r="I76" s="48"/>
      <c r="J76" s="535"/>
    </row>
    <row r="77" spans="1:11">
      <c r="A77" s="315" t="s">
        <v>145</v>
      </c>
      <c r="B77" s="474" t="s">
        <v>84</v>
      </c>
      <c r="C77" s="474"/>
      <c r="D77" s="473" t="s">
        <v>80</v>
      </c>
      <c r="E77" s="99">
        <v>0</v>
      </c>
      <c r="F77" s="99">
        <v>0</v>
      </c>
      <c r="G77" s="99">
        <v>0</v>
      </c>
      <c r="H77" s="99">
        <v>0</v>
      </c>
      <c r="I77" s="99">
        <v>0</v>
      </c>
      <c r="J77" s="105">
        <v>0</v>
      </c>
    </row>
    <row r="78" spans="1:11">
      <c r="A78" s="315" t="s">
        <v>146</v>
      </c>
      <c r="B78" s="474" t="s">
        <v>84</v>
      </c>
      <c r="C78" s="474"/>
      <c r="D78" s="473" t="s">
        <v>80</v>
      </c>
      <c r="E78" s="99">
        <v>157539</v>
      </c>
      <c r="F78" s="99">
        <v>1512847.0170001159</v>
      </c>
      <c r="G78" s="99">
        <v>37.179203999999451</v>
      </c>
      <c r="H78" s="99">
        <v>-3576.1352999997894</v>
      </c>
      <c r="I78" s="99">
        <v>1386387.07</v>
      </c>
      <c r="J78" s="105">
        <v>2.9462010704432474E-2</v>
      </c>
    </row>
    <row r="79" spans="1:11">
      <c r="A79" s="315" t="s">
        <v>147</v>
      </c>
      <c r="B79" s="474" t="s">
        <v>84</v>
      </c>
      <c r="C79" s="474"/>
      <c r="D79" s="473" t="s">
        <v>80</v>
      </c>
      <c r="E79" s="99">
        <v>14346</v>
      </c>
      <c r="F79" s="99">
        <v>162984.90600000063</v>
      </c>
      <c r="G79" s="99">
        <v>3.8734199999999266</v>
      </c>
      <c r="H79" s="99">
        <v>-341.43479999999255</v>
      </c>
      <c r="I79" s="99">
        <v>124456.86000000002</v>
      </c>
      <c r="J79" s="105">
        <v>2.64482367219427E-3</v>
      </c>
    </row>
    <row r="80" spans="1:11">
      <c r="A80" s="315" t="s">
        <v>148</v>
      </c>
      <c r="B80" s="474"/>
      <c r="C80" s="474"/>
      <c r="D80" s="473" t="s">
        <v>80</v>
      </c>
      <c r="E80" s="99">
        <v>0</v>
      </c>
      <c r="F80" s="99">
        <v>0</v>
      </c>
      <c r="G80" s="99">
        <v>0</v>
      </c>
      <c r="H80" s="99">
        <v>0</v>
      </c>
      <c r="I80" s="99">
        <v>0</v>
      </c>
      <c r="J80" s="105">
        <v>0</v>
      </c>
    </row>
    <row r="81" spans="1:10">
      <c r="A81" s="315" t="s">
        <v>149</v>
      </c>
      <c r="B81" s="474"/>
      <c r="C81" s="474"/>
      <c r="D81" s="473" t="s">
        <v>80</v>
      </c>
      <c r="E81" s="99">
        <v>0</v>
      </c>
      <c r="F81" s="99">
        <v>0</v>
      </c>
      <c r="G81" s="99">
        <v>0</v>
      </c>
      <c r="H81" s="99">
        <v>0</v>
      </c>
      <c r="I81" s="99">
        <v>0</v>
      </c>
      <c r="J81" s="105">
        <v>0</v>
      </c>
    </row>
    <row r="82" spans="1:10">
      <c r="A82" s="315" t="s">
        <v>150</v>
      </c>
      <c r="B82" s="474"/>
      <c r="C82" s="474"/>
      <c r="D82" s="473" t="s">
        <v>80</v>
      </c>
      <c r="E82" s="99">
        <v>0</v>
      </c>
      <c r="F82" s="99">
        <v>0</v>
      </c>
      <c r="G82" s="99">
        <v>0</v>
      </c>
      <c r="H82" s="99">
        <v>0</v>
      </c>
      <c r="I82" s="99">
        <v>0</v>
      </c>
      <c r="J82" s="105">
        <v>0</v>
      </c>
    </row>
    <row r="83" spans="1:10">
      <c r="A83" s="315" t="s">
        <v>151</v>
      </c>
      <c r="B83" s="474"/>
      <c r="C83" s="474"/>
      <c r="D83" s="473" t="s">
        <v>80</v>
      </c>
      <c r="E83" s="99">
        <v>0</v>
      </c>
      <c r="F83" s="99">
        <v>0</v>
      </c>
      <c r="G83" s="99">
        <v>0</v>
      </c>
      <c r="H83" s="99">
        <v>0</v>
      </c>
      <c r="I83" s="99">
        <v>0</v>
      </c>
      <c r="J83" s="105">
        <v>0</v>
      </c>
    </row>
    <row r="84" spans="1:10">
      <c r="A84" s="44" t="s">
        <v>38</v>
      </c>
      <c r="B84" s="577"/>
      <c r="C84" s="577"/>
      <c r="D84" s="98"/>
      <c r="E84" s="48"/>
      <c r="F84" s="48"/>
      <c r="G84" s="48"/>
      <c r="H84" s="48"/>
      <c r="I84" s="48"/>
      <c r="J84" s="535"/>
    </row>
    <row r="85" spans="1:10" ht="15.6">
      <c r="A85" s="315" t="s">
        <v>152</v>
      </c>
      <c r="B85" s="474"/>
      <c r="C85" s="474" t="s">
        <v>84</v>
      </c>
      <c r="D85" s="474" t="s">
        <v>89</v>
      </c>
      <c r="E85" s="99">
        <v>298</v>
      </c>
      <c r="F85" s="99">
        <v>0</v>
      </c>
      <c r="G85" s="99">
        <v>0</v>
      </c>
      <c r="H85" s="99">
        <v>0</v>
      </c>
      <c r="I85" s="99">
        <v>62572.69</v>
      </c>
      <c r="J85" s="105">
        <v>1.3297276802972022E-3</v>
      </c>
    </row>
    <row r="86" spans="1:10">
      <c r="A86" s="315" t="s">
        <v>153</v>
      </c>
      <c r="B86" s="474"/>
      <c r="C86" s="474" t="s">
        <v>84</v>
      </c>
      <c r="D86" s="474" t="s">
        <v>80</v>
      </c>
      <c r="E86" s="99">
        <v>0</v>
      </c>
      <c r="F86" s="99">
        <v>0</v>
      </c>
      <c r="G86" s="99">
        <v>0</v>
      </c>
      <c r="H86" s="99">
        <v>0</v>
      </c>
      <c r="I86" s="99">
        <v>0</v>
      </c>
      <c r="J86" s="105">
        <v>0</v>
      </c>
    </row>
    <row r="87" spans="1:10" ht="15.6">
      <c r="A87" s="315" t="s">
        <v>154</v>
      </c>
      <c r="B87" s="474"/>
      <c r="C87" s="474" t="s">
        <v>84</v>
      </c>
      <c r="D87" s="474" t="s">
        <v>80</v>
      </c>
      <c r="E87" s="99">
        <v>67</v>
      </c>
      <c r="F87" s="99">
        <v>0</v>
      </c>
      <c r="G87" s="99">
        <v>0</v>
      </c>
      <c r="H87" s="99">
        <v>0</v>
      </c>
      <c r="I87" s="99">
        <v>21556.080000000002</v>
      </c>
      <c r="J87" s="105">
        <v>4.5808668693484198E-4</v>
      </c>
    </row>
    <row r="88" spans="1:10">
      <c r="A88" s="315" t="s">
        <v>155</v>
      </c>
      <c r="B88" s="474"/>
      <c r="C88" s="474"/>
      <c r="D88" s="474" t="s">
        <v>89</v>
      </c>
      <c r="E88" s="99">
        <v>0</v>
      </c>
      <c r="F88" s="99">
        <v>0</v>
      </c>
      <c r="G88" s="99">
        <v>0</v>
      </c>
      <c r="H88" s="99">
        <v>0</v>
      </c>
      <c r="I88" s="99">
        <v>0</v>
      </c>
      <c r="J88" s="105">
        <v>0</v>
      </c>
    </row>
    <row r="89" spans="1:10">
      <c r="A89" s="315" t="s">
        <v>156</v>
      </c>
      <c r="B89" s="474"/>
      <c r="C89" s="474" t="s">
        <v>84</v>
      </c>
      <c r="D89" s="473" t="s">
        <v>80</v>
      </c>
      <c r="E89" s="99">
        <v>116</v>
      </c>
      <c r="F89" s="99">
        <v>124594.01999999963</v>
      </c>
      <c r="G89" s="99">
        <v>17.442</v>
      </c>
      <c r="H89" s="99">
        <v>0</v>
      </c>
      <c r="I89" s="99">
        <v>202656.18</v>
      </c>
      <c r="J89" s="105">
        <v>4.3066317291024607E-3</v>
      </c>
    </row>
    <row r="90" spans="1:10">
      <c r="A90" s="315" t="s">
        <v>157</v>
      </c>
      <c r="B90" s="474" t="s">
        <v>84</v>
      </c>
      <c r="C90" s="474"/>
      <c r="D90" s="473" t="s">
        <v>80</v>
      </c>
      <c r="E90" s="99">
        <v>0</v>
      </c>
      <c r="F90" s="99">
        <v>0</v>
      </c>
      <c r="G90" s="99">
        <v>0</v>
      </c>
      <c r="H90" s="99">
        <v>0</v>
      </c>
      <c r="I90" s="99">
        <v>0</v>
      </c>
      <c r="J90" s="105">
        <v>0</v>
      </c>
    </row>
    <row r="91" spans="1:10">
      <c r="A91" s="315" t="s">
        <v>158</v>
      </c>
      <c r="B91" s="474" t="s">
        <v>84</v>
      </c>
      <c r="C91" s="474"/>
      <c r="D91" s="474" t="s">
        <v>80</v>
      </c>
      <c r="E91" s="99">
        <v>9246</v>
      </c>
      <c r="F91" s="99">
        <v>1664280</v>
      </c>
      <c r="G91" s="99">
        <v>33.655440000001832</v>
      </c>
      <c r="H91" s="99">
        <v>0</v>
      </c>
      <c r="I91" s="99">
        <v>736702.14</v>
      </c>
      <c r="J91" s="105">
        <v>1.5655603549922254E-2</v>
      </c>
    </row>
    <row r="92" spans="1:10">
      <c r="A92" s="44" t="s">
        <v>159</v>
      </c>
      <c r="B92" s="577"/>
      <c r="C92" s="577"/>
      <c r="D92" s="98"/>
      <c r="E92" s="48"/>
      <c r="F92" s="48"/>
      <c r="G92" s="48"/>
      <c r="H92" s="48"/>
      <c r="I92" s="48"/>
      <c r="J92" s="535"/>
    </row>
    <row r="93" spans="1:10">
      <c r="A93" s="47"/>
      <c r="B93" s="473"/>
      <c r="C93" s="473"/>
      <c r="D93" s="473"/>
      <c r="E93" s="99"/>
      <c r="F93" s="107"/>
      <c r="G93" s="107"/>
      <c r="H93" s="107"/>
      <c r="I93" s="107"/>
      <c r="J93" s="105"/>
    </row>
    <row r="94" spans="1:10">
      <c r="A94" s="44" t="s">
        <v>39</v>
      </c>
      <c r="B94" s="577"/>
      <c r="C94" s="577"/>
      <c r="D94" s="98"/>
      <c r="E94" s="48"/>
      <c r="F94" s="48"/>
      <c r="G94" s="48"/>
      <c r="H94" s="48"/>
      <c r="I94" s="48"/>
      <c r="J94" s="535"/>
    </row>
    <row r="95" spans="1:10">
      <c r="A95" s="47" t="s">
        <v>160</v>
      </c>
      <c r="B95" s="474" t="s">
        <v>84</v>
      </c>
      <c r="C95" s="474" t="s">
        <v>84</v>
      </c>
      <c r="D95" s="473" t="s">
        <v>89</v>
      </c>
      <c r="E95" s="99">
        <v>24719</v>
      </c>
      <c r="F95" s="106"/>
      <c r="G95" s="106"/>
      <c r="H95" s="106"/>
      <c r="I95" s="102">
        <v>4103481.96</v>
      </c>
      <c r="J95" s="105">
        <v>8.7202796424641751E-2</v>
      </c>
    </row>
    <row r="96" spans="1:10">
      <c r="A96" s="47" t="s">
        <v>161</v>
      </c>
      <c r="B96" s="474" t="s">
        <v>84</v>
      </c>
      <c r="C96" s="474" t="s">
        <v>84</v>
      </c>
      <c r="D96" s="473" t="s">
        <v>89</v>
      </c>
      <c r="E96" s="99">
        <v>24719</v>
      </c>
      <c r="F96" s="106"/>
      <c r="G96" s="106"/>
      <c r="H96" s="106"/>
      <c r="I96" s="102">
        <v>2229250.94</v>
      </c>
      <c r="J96" s="105">
        <v>4.7373649450687789E-2</v>
      </c>
    </row>
    <row r="97" spans="1:10">
      <c r="A97" s="48"/>
      <c r="B97" s="98"/>
      <c r="C97" s="98"/>
      <c r="D97" s="98"/>
      <c r="E97" s="48"/>
      <c r="F97" s="48"/>
      <c r="G97" s="106"/>
      <c r="H97" s="48"/>
      <c r="I97" s="48"/>
      <c r="J97" s="48"/>
    </row>
    <row r="98" spans="1:10">
      <c r="A98" s="45" t="s">
        <v>162</v>
      </c>
      <c r="B98" s="578"/>
      <c r="C98" s="578"/>
      <c r="D98" s="473"/>
      <c r="E98" s="47"/>
      <c r="F98" s="107">
        <f>SUM(F9:F96)</f>
        <v>14268531.522999976</v>
      </c>
      <c r="G98" s="107">
        <f>SUM(G9:G96)</f>
        <v>5444.0651850003815</v>
      </c>
      <c r="H98" s="107">
        <f>SUM(H9:H96)</f>
        <v>594139.28258198872</v>
      </c>
      <c r="I98" s="102">
        <f>SUM(I9:I96)</f>
        <v>47056770.289999999</v>
      </c>
      <c r="J98" s="48"/>
    </row>
    <row r="99" spans="1:10">
      <c r="A99" s="46"/>
      <c r="B99" s="472"/>
      <c r="C99" s="472"/>
      <c r="D99" s="472"/>
      <c r="E99" s="46"/>
      <c r="F99" s="46"/>
      <c r="G99" s="46"/>
      <c r="H99" s="46"/>
      <c r="I99" s="46"/>
      <c r="J99" s="135"/>
    </row>
    <row r="100" spans="1:10" ht="16.2" thickBot="1">
      <c r="A100" s="103" t="s">
        <v>163</v>
      </c>
      <c r="B100" s="579"/>
      <c r="C100" s="579"/>
      <c r="D100" s="476"/>
      <c r="E100" s="99">
        <v>19073</v>
      </c>
      <c r="F100" s="100"/>
      <c r="G100" s="100"/>
      <c r="H100" s="100"/>
      <c r="I100" s="100"/>
      <c r="J100" s="136"/>
    </row>
    <row r="101" spans="1:10">
      <c r="A101" s="133"/>
      <c r="B101" s="580"/>
      <c r="C101" s="580"/>
      <c r="D101" s="477"/>
      <c r="E101" s="236"/>
      <c r="F101" s="1433"/>
      <c r="G101" s="1433"/>
      <c r="H101" s="1433"/>
      <c r="I101" s="1434"/>
      <c r="J101" s="1435"/>
    </row>
    <row r="102" spans="1:10">
      <c r="A102" s="67" t="s">
        <v>164</v>
      </c>
      <c r="B102" s="581"/>
      <c r="C102" s="581"/>
      <c r="D102" s="98" t="s">
        <v>165</v>
      </c>
      <c r="E102" s="48"/>
      <c r="F102" s="97"/>
      <c r="G102" s="52"/>
      <c r="H102" s="52"/>
      <c r="I102" s="52"/>
      <c r="J102" s="56"/>
    </row>
    <row r="103" spans="1:10">
      <c r="A103" s="83" t="s">
        <v>166</v>
      </c>
      <c r="B103" s="582"/>
      <c r="C103" s="582"/>
      <c r="D103" s="473" t="s">
        <v>89</v>
      </c>
      <c r="E103" s="469">
        <v>22014</v>
      </c>
      <c r="J103" s="49"/>
    </row>
    <row r="104" spans="1:10">
      <c r="A104" s="468" t="s">
        <v>167</v>
      </c>
      <c r="B104" s="583"/>
      <c r="C104" s="583"/>
      <c r="D104" s="473" t="s">
        <v>89</v>
      </c>
      <c r="E104" s="469">
        <v>0</v>
      </c>
      <c r="I104" s="6"/>
      <c r="J104" s="49"/>
    </row>
    <row r="105" spans="1:10">
      <c r="A105" s="83" t="s">
        <v>168</v>
      </c>
      <c r="B105" s="582"/>
      <c r="C105" s="582"/>
      <c r="D105" s="473" t="s">
        <v>89</v>
      </c>
      <c r="E105" s="469">
        <v>2705</v>
      </c>
      <c r="F105" s="140"/>
      <c r="G105" s="140"/>
      <c r="H105" s="140"/>
      <c r="J105" s="49"/>
    </row>
    <row r="106" spans="1:10">
      <c r="A106" s="104" t="s">
        <v>169</v>
      </c>
      <c r="B106" s="584"/>
      <c r="C106" s="584"/>
      <c r="D106" s="473" t="s">
        <v>89</v>
      </c>
      <c r="E106" s="469">
        <v>24719</v>
      </c>
      <c r="F106" s="6"/>
      <c r="J106" s="49"/>
    </row>
    <row r="107" spans="1:10">
      <c r="A107" s="104" t="s">
        <v>170</v>
      </c>
      <c r="B107" s="584"/>
      <c r="C107" s="584"/>
      <c r="D107" s="473" t="s">
        <v>89</v>
      </c>
      <c r="E107" s="469">
        <v>51099</v>
      </c>
      <c r="G107" s="9"/>
      <c r="J107" s="36"/>
    </row>
    <row r="108" spans="1:10">
      <c r="A108" s="104" t="s">
        <v>171</v>
      </c>
      <c r="B108" s="584"/>
      <c r="C108" s="584"/>
      <c r="D108" s="473" t="s">
        <v>172</v>
      </c>
      <c r="E108" s="1048">
        <v>0.4837472357580383</v>
      </c>
      <c r="F108" s="1283"/>
      <c r="G108" s="9"/>
      <c r="J108" s="36"/>
    </row>
    <row r="109" spans="1:10" ht="13.8" thickBot="1">
      <c r="A109" s="103" t="s">
        <v>173</v>
      </c>
      <c r="B109" s="579"/>
      <c r="C109" s="579"/>
      <c r="D109" s="476" t="s">
        <v>89</v>
      </c>
      <c r="E109" s="470">
        <v>1109</v>
      </c>
      <c r="F109" s="50"/>
      <c r="G109" s="37"/>
      <c r="H109" s="50"/>
      <c r="I109" s="50"/>
      <c r="J109" s="38"/>
    </row>
    <row r="110" spans="1:10" ht="18" customHeight="1" thickBot="1">
      <c r="A110" s="1425"/>
      <c r="B110" s="1425"/>
      <c r="C110" s="1425"/>
      <c r="D110" s="1425"/>
      <c r="E110" s="1425"/>
      <c r="F110" s="1425"/>
      <c r="G110" s="1425"/>
      <c r="H110" s="1425"/>
      <c r="I110" s="1425"/>
      <c r="J110" s="1425"/>
    </row>
    <row r="111" spans="1:10" ht="18" customHeight="1">
      <c r="A111" s="613"/>
      <c r="B111" s="613"/>
      <c r="C111" s="613"/>
      <c r="D111" s="1436" t="s">
        <v>174</v>
      </c>
      <c r="E111" s="1437"/>
      <c r="F111" s="1438"/>
      <c r="G111" s="180"/>
      <c r="H111" s="180"/>
      <c r="I111" s="180"/>
      <c r="J111" s="180"/>
    </row>
    <row r="112" spans="1:10" ht="18" customHeight="1" thickBot="1">
      <c r="A112" s="614" t="s">
        <v>175</v>
      </c>
      <c r="B112" s="614"/>
      <c r="C112" s="614"/>
      <c r="D112" s="615" t="s">
        <v>8</v>
      </c>
      <c r="E112" s="616" t="s">
        <v>9</v>
      </c>
      <c r="F112" s="617" t="s">
        <v>10</v>
      </c>
      <c r="G112" s="2"/>
      <c r="H112" s="180"/>
      <c r="I112" s="180"/>
      <c r="J112" s="180"/>
    </row>
    <row r="113" spans="1:10" ht="18" customHeight="1">
      <c r="A113" s="660" t="s">
        <v>176</v>
      </c>
      <c r="B113" s="661"/>
      <c r="C113" s="661"/>
      <c r="D113" s="931">
        <f>'ESA Table 1'!H29</f>
        <v>2516308.7349</v>
      </c>
      <c r="E113" s="932">
        <f>'ESA Table 1'!I29</f>
        <v>2231443.5951</v>
      </c>
      <c r="F113" s="934">
        <f>D113+E113</f>
        <v>4747752.33</v>
      </c>
      <c r="G113" s="180"/>
      <c r="H113" s="180"/>
      <c r="I113" s="180"/>
      <c r="J113" s="180"/>
    </row>
    <row r="114" spans="1:10" ht="18" customHeight="1">
      <c r="A114" s="248" t="s">
        <v>177</v>
      </c>
      <c r="B114" s="662"/>
      <c r="C114" s="662"/>
      <c r="D114" s="931">
        <f>'ESA Table 1'!H17</f>
        <v>2501385.0373</v>
      </c>
      <c r="E114" s="932">
        <f>'ESA Table 1'!I17</f>
        <v>2218209.3727000002</v>
      </c>
      <c r="F114" s="934">
        <f t="shared" ref="F114:F115" si="0">D114+E114</f>
        <v>4719594.41</v>
      </c>
      <c r="G114" s="180"/>
      <c r="H114" s="180"/>
      <c r="I114" s="180"/>
      <c r="J114" s="180"/>
    </row>
    <row r="115" spans="1:10" ht="18" customHeight="1" thickBot="1">
      <c r="A115" s="249" t="s">
        <v>178</v>
      </c>
      <c r="B115" s="663"/>
      <c r="C115" s="663"/>
      <c r="D115" s="931">
        <f>SUM('ESA Table 1'!H7:H16,'ESA Table 1'!H18)</f>
        <v>25282640.389199998</v>
      </c>
      <c r="E115" s="932">
        <f>SUM('ESA Table 1'!I7:I16,'ESA Table 1'!I18)</f>
        <v>22116380.540800001</v>
      </c>
      <c r="F115" s="935">
        <f t="shared" si="0"/>
        <v>47399020.93</v>
      </c>
      <c r="G115" s="218" t="s">
        <v>179</v>
      </c>
      <c r="H115" s="180"/>
      <c r="I115" s="180"/>
      <c r="J115" s="180"/>
    </row>
    <row r="116" spans="1:10" ht="18" customHeight="1" thickBot="1">
      <c r="A116" s="611"/>
      <c r="B116" s="611"/>
      <c r="C116" s="611"/>
      <c r="D116" s="936"/>
      <c r="E116" s="937"/>
      <c r="F116" s="938"/>
      <c r="G116" s="180"/>
      <c r="H116" s="180"/>
      <c r="I116" s="180"/>
      <c r="J116" s="180"/>
    </row>
    <row r="117" spans="1:10" ht="18" customHeight="1" thickBot="1">
      <c r="A117" s="664" t="s">
        <v>180</v>
      </c>
      <c r="B117" s="665"/>
      <c r="C117" s="665"/>
      <c r="D117" s="939">
        <f>SUM(D113:D115)</f>
        <v>30300334.161399998</v>
      </c>
      <c r="E117" s="940">
        <f>SUM(E113:E115)</f>
        <v>26566033.508600004</v>
      </c>
      <c r="F117" s="941">
        <f>SUM(F113:F115)</f>
        <v>56866367.670000002</v>
      </c>
      <c r="G117" s="1320"/>
      <c r="H117" s="180"/>
      <c r="I117" s="180"/>
      <c r="J117" s="180"/>
    </row>
    <row r="118" spans="1:10" ht="18" customHeight="1">
      <c r="A118" s="180"/>
      <c r="B118" s="180"/>
      <c r="C118" s="180"/>
      <c r="D118" s="180"/>
      <c r="E118" s="180"/>
      <c r="F118" s="180"/>
      <c r="G118" s="180"/>
      <c r="H118" s="180"/>
      <c r="I118" s="180"/>
      <c r="J118" s="180"/>
    </row>
    <row r="119" spans="1:10">
      <c r="A119" t="s">
        <v>181</v>
      </c>
      <c r="E119" s="209"/>
      <c r="F119" s="209"/>
      <c r="G119" s="209"/>
      <c r="H119" s="209"/>
      <c r="I119" s="209"/>
      <c r="J119" s="209"/>
    </row>
    <row r="120" spans="1:10">
      <c r="A120" t="s">
        <v>182</v>
      </c>
    </row>
    <row r="121" spans="1:10">
      <c r="A121" t="s">
        <v>183</v>
      </c>
    </row>
    <row r="122" spans="1:10">
      <c r="A122" s="1425" t="s">
        <v>184</v>
      </c>
      <c r="B122" s="1425"/>
      <c r="C122" s="1425"/>
      <c r="D122" s="1425"/>
      <c r="E122" s="1425"/>
      <c r="F122" s="1425"/>
      <c r="G122" s="1425"/>
      <c r="H122" s="1425"/>
      <c r="I122" s="1425"/>
      <c r="J122" s="1425"/>
    </row>
    <row r="123" spans="1:10">
      <c r="A123" t="s">
        <v>185</v>
      </c>
    </row>
    <row r="124" spans="1:10">
      <c r="A124" s="1410" t="s">
        <v>186</v>
      </c>
      <c r="B124" s="1410"/>
      <c r="C124" s="1410"/>
      <c r="D124" s="1410"/>
      <c r="E124" s="1410"/>
      <c r="F124" s="1410"/>
      <c r="G124" s="1410"/>
      <c r="H124" s="1410"/>
      <c r="I124" s="1410"/>
      <c r="J124" s="1410"/>
    </row>
    <row r="125" spans="1:10">
      <c r="A125" s="1410"/>
      <c r="B125" s="1410"/>
      <c r="C125" s="1410"/>
      <c r="D125" s="1410"/>
      <c r="E125" s="1410"/>
      <c r="F125" s="1410"/>
      <c r="G125" s="1410"/>
      <c r="H125" s="1410"/>
      <c r="I125" s="1410"/>
      <c r="J125" s="1410"/>
    </row>
    <row r="126" spans="1:10" s="180" customFormat="1" ht="28.05" customHeight="1">
      <c r="A126" s="1425" t="s">
        <v>187</v>
      </c>
      <c r="B126" s="1425"/>
      <c r="C126" s="1425"/>
      <c r="D126" s="1425"/>
      <c r="E126" s="1425"/>
      <c r="F126" s="1425"/>
      <c r="G126" s="1425"/>
      <c r="H126" s="1425"/>
      <c r="I126" s="1425"/>
      <c r="J126" s="1425"/>
    </row>
    <row r="127" spans="1:10" ht="12.75" customHeight="1">
      <c r="A127" s="1432" t="s">
        <v>188</v>
      </c>
      <c r="B127" s="1432"/>
      <c r="C127" s="1432"/>
      <c r="D127" s="1432"/>
      <c r="E127" s="1432"/>
      <c r="F127" s="1432"/>
      <c r="G127" s="1432"/>
      <c r="H127" s="1432"/>
      <c r="I127" s="1432"/>
      <c r="J127" s="1432"/>
    </row>
    <row r="128" spans="1:10" ht="12.75" customHeight="1">
      <c r="A128" s="1425" t="s">
        <v>189</v>
      </c>
      <c r="B128" s="1425"/>
      <c r="C128" s="1425"/>
      <c r="D128" s="1425"/>
      <c r="E128" s="1425"/>
      <c r="F128" s="1425"/>
      <c r="G128" s="1425"/>
      <c r="H128" s="1425"/>
      <c r="I128" s="1425"/>
    </row>
    <row r="129" spans="1:1" ht="12.75" customHeight="1">
      <c r="A129" s="209" t="s">
        <v>190</v>
      </c>
    </row>
    <row r="132" spans="1:1" ht="27" customHeight="1"/>
    <row r="135" spans="1:1" ht="12.75" customHeight="1"/>
  </sheetData>
  <sortState xmlns:xlrd2="http://schemas.microsoft.com/office/spreadsheetml/2017/richdata2" ref="A85:J91">
    <sortCondition ref="A85:A91"/>
  </sortState>
  <mergeCells count="14">
    <mergeCell ref="A110:J110"/>
    <mergeCell ref="A127:J127"/>
    <mergeCell ref="A128:I128"/>
    <mergeCell ref="F101:H101"/>
    <mergeCell ref="I101:J101"/>
    <mergeCell ref="D111:F111"/>
    <mergeCell ref="A124:J125"/>
    <mergeCell ref="A126:J126"/>
    <mergeCell ref="A122:J122"/>
    <mergeCell ref="A1:J1"/>
    <mergeCell ref="A2:J2"/>
    <mergeCell ref="A3:J3"/>
    <mergeCell ref="D5:J5"/>
    <mergeCell ref="E6:J6"/>
  </mergeCells>
  <phoneticPr fontId="47" type="noConversion"/>
  <printOptions headings="1"/>
  <pageMargins left="0.7" right="0.7" top="0.75" bottom="0.75" header="0.3" footer="0.3"/>
  <pageSetup scale="38" orientation="portrait" r:id="rId1"/>
  <customProperties>
    <customPr name="_pios_id" r:id="rId2"/>
  </customProperties>
  <ignoredErrors>
    <ignoredError sqref="D115:E115"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DA4E-74E3-4290-B5CE-DCDEA62FC1B9}">
  <sheetPr>
    <pageSetUpPr fitToPage="1"/>
  </sheetPr>
  <dimension ref="A1:K47"/>
  <sheetViews>
    <sheetView tabSelected="1" view="pageBreakPreview" topLeftCell="A19" zoomScale="90" zoomScaleNormal="80" zoomScaleSheetLayoutView="90" workbookViewId="0">
      <selection sqref="A1:M1"/>
    </sheetView>
  </sheetViews>
  <sheetFormatPr defaultColWidth="9.44140625" defaultRowHeight="13.2"/>
  <cols>
    <col min="1" max="1" width="60.5546875" customWidth="1"/>
    <col min="2" max="5" width="9.5546875" customWidth="1"/>
    <col min="6" max="7" width="15.5546875" customWidth="1"/>
  </cols>
  <sheetData>
    <row r="1" spans="1:7" ht="16.2">
      <c r="A1" s="1412" t="s">
        <v>1264</v>
      </c>
      <c r="B1" s="1412"/>
      <c r="C1" s="1412"/>
      <c r="D1" s="1412"/>
      <c r="E1" s="1412"/>
      <c r="F1" s="1412"/>
      <c r="G1" s="1432"/>
    </row>
    <row r="2" spans="1:7" ht="15.6">
      <c r="A2" s="1599" t="s">
        <v>1</v>
      </c>
      <c r="B2" s="1415"/>
      <c r="C2" s="1415"/>
      <c r="D2" s="1415"/>
      <c r="E2" s="1415"/>
      <c r="F2" s="1415"/>
      <c r="G2" s="1432"/>
    </row>
    <row r="3" spans="1:7" ht="16.2" thickBot="1">
      <c r="A3" s="1589" t="s">
        <v>2</v>
      </c>
      <c r="B3" s="1652"/>
      <c r="C3" s="1652"/>
      <c r="D3" s="1652"/>
      <c r="E3" s="1652"/>
      <c r="F3" s="1652"/>
      <c r="G3" s="1653"/>
    </row>
    <row r="4" spans="1:7" ht="13.5" customHeight="1">
      <c r="A4" s="1616" t="s">
        <v>1124</v>
      </c>
      <c r="B4" s="1655" t="s">
        <v>1125</v>
      </c>
      <c r="C4" s="1613"/>
      <c r="D4" s="1613"/>
      <c r="E4" s="1650"/>
      <c r="F4" s="1655" t="s">
        <v>1126</v>
      </c>
      <c r="G4" s="1656"/>
    </row>
    <row r="5" spans="1:7" ht="13.5" customHeight="1">
      <c r="A5" s="1654"/>
      <c r="B5" s="1659" t="s">
        <v>1127</v>
      </c>
      <c r="C5" s="1660"/>
      <c r="D5" s="1660"/>
      <c r="E5" s="1661"/>
      <c r="F5" s="1657"/>
      <c r="G5" s="1658"/>
    </row>
    <row r="6" spans="1:7" ht="13.8" thickBot="1">
      <c r="A6" s="1620"/>
      <c r="B6" s="351" t="s">
        <v>1128</v>
      </c>
      <c r="C6" s="351" t="s">
        <v>1129</v>
      </c>
      <c r="D6" s="351" t="s">
        <v>1130</v>
      </c>
      <c r="E6" s="351" t="s">
        <v>928</v>
      </c>
      <c r="F6" s="1359" t="s">
        <v>1131</v>
      </c>
      <c r="G6" s="1360" t="s">
        <v>1132</v>
      </c>
    </row>
    <row r="7" spans="1:7" ht="14.4">
      <c r="A7" s="1367" t="s">
        <v>1133</v>
      </c>
      <c r="B7" s="716"/>
      <c r="C7" s="1361" t="s">
        <v>1134</v>
      </c>
      <c r="D7" s="717"/>
      <c r="E7" s="1400"/>
      <c r="F7" s="383">
        <v>0</v>
      </c>
      <c r="G7" s="383">
        <v>0</v>
      </c>
    </row>
    <row r="8" spans="1:7" ht="14.4">
      <c r="A8" s="1362" t="s">
        <v>1135</v>
      </c>
      <c r="B8" s="1354"/>
      <c r="C8" s="1363" t="s">
        <v>1134</v>
      </c>
      <c r="D8" s="1355"/>
      <c r="E8" s="1401" t="s">
        <v>84</v>
      </c>
      <c r="F8" s="383">
        <v>0</v>
      </c>
      <c r="G8" s="383">
        <v>0</v>
      </c>
    </row>
    <row r="9" spans="1:7" ht="14.4">
      <c r="A9" s="188" t="s">
        <v>1136</v>
      </c>
      <c r="B9" s="189"/>
      <c r="C9" s="189" t="s">
        <v>1134</v>
      </c>
      <c r="D9" s="190"/>
      <c r="E9" s="1402"/>
      <c r="F9" s="383">
        <v>0</v>
      </c>
      <c r="G9" s="383">
        <v>0</v>
      </c>
    </row>
    <row r="10" spans="1:7" ht="14.4">
      <c r="A10" s="1100" t="s">
        <v>1137</v>
      </c>
      <c r="B10" s="189"/>
      <c r="C10" s="189" t="s">
        <v>1134</v>
      </c>
      <c r="D10" s="190"/>
      <c r="E10" s="1402"/>
      <c r="F10" s="383">
        <v>0</v>
      </c>
      <c r="G10" s="383">
        <v>0</v>
      </c>
    </row>
    <row r="11" spans="1:7" ht="14.4">
      <c r="A11" s="1364" t="s">
        <v>1138</v>
      </c>
      <c r="B11" s="1365"/>
      <c r="C11" s="1365" t="s">
        <v>1134</v>
      </c>
      <c r="D11" s="197"/>
      <c r="E11" s="1403"/>
      <c r="F11" s="383">
        <v>0</v>
      </c>
      <c r="G11" s="383">
        <v>0</v>
      </c>
    </row>
    <row r="12" spans="1:7" ht="14.4">
      <c r="A12" s="188" t="s">
        <v>1139</v>
      </c>
      <c r="B12" s="189"/>
      <c r="C12" s="189" t="s">
        <v>1134</v>
      </c>
      <c r="D12" s="190"/>
      <c r="E12" s="1402"/>
      <c r="F12" s="383">
        <v>0</v>
      </c>
      <c r="G12" s="383">
        <v>0</v>
      </c>
    </row>
    <row r="13" spans="1:7" ht="14.4">
      <c r="A13" s="188" t="s">
        <v>1140</v>
      </c>
      <c r="B13" s="189"/>
      <c r="C13" s="189" t="s">
        <v>1134</v>
      </c>
      <c r="D13" s="190"/>
      <c r="E13" s="1402"/>
      <c r="F13" s="383">
        <v>0</v>
      </c>
      <c r="G13" s="383">
        <v>0</v>
      </c>
    </row>
    <row r="14" spans="1:7">
      <c r="A14" s="188" t="s">
        <v>1141</v>
      </c>
      <c r="B14" s="189"/>
      <c r="C14" s="189" t="s">
        <v>1134</v>
      </c>
      <c r="D14" s="190"/>
      <c r="E14" s="1309" t="s">
        <v>84</v>
      </c>
      <c r="F14" s="383">
        <v>1</v>
      </c>
      <c r="G14" s="383">
        <v>1</v>
      </c>
    </row>
    <row r="15" spans="1:7" ht="14.4">
      <c r="A15" s="188" t="s">
        <v>1142</v>
      </c>
      <c r="B15" s="189"/>
      <c r="C15" s="189" t="s">
        <v>1134</v>
      </c>
      <c r="D15" s="190"/>
      <c r="E15" s="1402"/>
      <c r="F15" s="383">
        <v>0</v>
      </c>
      <c r="G15" s="383">
        <v>0</v>
      </c>
    </row>
    <row r="16" spans="1:7" ht="14.4">
      <c r="A16" s="188" t="s">
        <v>1143</v>
      </c>
      <c r="B16" s="189"/>
      <c r="C16" s="189" t="s">
        <v>1134</v>
      </c>
      <c r="D16" s="190"/>
      <c r="E16" s="1402"/>
      <c r="F16" s="383">
        <v>0</v>
      </c>
      <c r="G16" s="383">
        <v>0</v>
      </c>
    </row>
    <row r="17" spans="1:7" ht="14.4">
      <c r="A17" s="188" t="s">
        <v>1144</v>
      </c>
      <c r="B17" s="189"/>
      <c r="C17" s="189" t="s">
        <v>1134</v>
      </c>
      <c r="D17" s="190"/>
      <c r="E17" s="1402"/>
      <c r="F17" s="383">
        <v>0</v>
      </c>
      <c r="G17" s="383">
        <v>0</v>
      </c>
    </row>
    <row r="18" spans="1:7" ht="14.4">
      <c r="A18" s="188" t="s">
        <v>1145</v>
      </c>
      <c r="B18" s="189"/>
      <c r="C18" s="189" t="s">
        <v>1134</v>
      </c>
      <c r="D18" s="190"/>
      <c r="E18" s="1402"/>
      <c r="F18" s="383">
        <v>0</v>
      </c>
      <c r="G18" s="383">
        <v>0</v>
      </c>
    </row>
    <row r="19" spans="1:7">
      <c r="A19" s="188" t="s">
        <v>1146</v>
      </c>
      <c r="B19" s="189"/>
      <c r="C19" s="189" t="s">
        <v>1134</v>
      </c>
      <c r="D19" s="190"/>
      <c r="E19" s="1309" t="s">
        <v>84</v>
      </c>
      <c r="F19" s="383">
        <v>0</v>
      </c>
      <c r="G19" s="383">
        <v>0</v>
      </c>
    </row>
    <row r="20" spans="1:7">
      <c r="A20" s="1368" t="s">
        <v>1147</v>
      </c>
      <c r="B20" s="189"/>
      <c r="C20" s="189" t="s">
        <v>1134</v>
      </c>
      <c r="D20" s="190"/>
      <c r="E20" s="1309" t="s">
        <v>84</v>
      </c>
      <c r="F20" s="383">
        <v>1</v>
      </c>
      <c r="G20" s="383">
        <v>1</v>
      </c>
    </row>
    <row r="21" spans="1:7">
      <c r="A21" s="188" t="s">
        <v>1148</v>
      </c>
      <c r="B21" s="189"/>
      <c r="C21" s="189" t="s">
        <v>1134</v>
      </c>
      <c r="D21" s="190"/>
      <c r="E21" s="1309" t="s">
        <v>84</v>
      </c>
      <c r="F21" s="383">
        <v>0</v>
      </c>
      <c r="G21" s="383">
        <v>0</v>
      </c>
    </row>
    <row r="22" spans="1:7">
      <c r="A22" s="188" t="s">
        <v>1149</v>
      </c>
      <c r="B22" s="1215"/>
      <c r="C22" s="1224" t="s">
        <v>1134</v>
      </c>
      <c r="D22" s="1225"/>
      <c r="E22" s="1392"/>
      <c r="F22" s="383">
        <v>0</v>
      </c>
      <c r="G22" s="383">
        <v>0</v>
      </c>
    </row>
    <row r="23" spans="1:7">
      <c r="A23" s="188" t="s">
        <v>1150</v>
      </c>
      <c r="B23" s="1215"/>
      <c r="C23" s="1224" t="s">
        <v>1134</v>
      </c>
      <c r="D23" s="1225"/>
      <c r="E23" s="1393" t="s">
        <v>84</v>
      </c>
      <c r="F23" s="383">
        <v>0</v>
      </c>
      <c r="G23" s="383">
        <v>0</v>
      </c>
    </row>
    <row r="24" spans="1:7">
      <c r="A24" s="188" t="s">
        <v>1151</v>
      </c>
      <c r="B24" s="1215"/>
      <c r="C24" s="1224" t="s">
        <v>1134</v>
      </c>
      <c r="D24" s="1225"/>
      <c r="E24" s="1392"/>
      <c r="F24" s="383">
        <v>0</v>
      </c>
      <c r="G24" s="383">
        <v>0</v>
      </c>
    </row>
    <row r="25" spans="1:7">
      <c r="A25" s="1368" t="s">
        <v>1152</v>
      </c>
      <c r="B25" s="1215"/>
      <c r="C25" s="1224" t="s">
        <v>1134</v>
      </c>
      <c r="D25" s="1225"/>
      <c r="E25" s="1392"/>
      <c r="F25" s="383">
        <v>0</v>
      </c>
      <c r="G25" s="383">
        <v>0</v>
      </c>
    </row>
    <row r="26" spans="1:7">
      <c r="A26" s="188" t="s">
        <v>1153</v>
      </c>
      <c r="B26" s="1215"/>
      <c r="C26" s="1224" t="s">
        <v>1134</v>
      </c>
      <c r="D26" s="1225"/>
      <c r="E26" s="1392"/>
      <c r="F26" s="383">
        <v>0</v>
      </c>
      <c r="G26" s="383">
        <v>0</v>
      </c>
    </row>
    <row r="27" spans="1:7">
      <c r="A27" s="188" t="s">
        <v>1154</v>
      </c>
      <c r="B27" s="1215"/>
      <c r="C27" s="1224" t="s">
        <v>1134</v>
      </c>
      <c r="D27" s="1225"/>
      <c r="E27" s="1393" t="s">
        <v>84</v>
      </c>
      <c r="F27" s="383">
        <v>0</v>
      </c>
      <c r="G27" s="383">
        <v>1</v>
      </c>
    </row>
    <row r="28" spans="1:7" ht="14.4">
      <c r="A28" s="188" t="s">
        <v>1155</v>
      </c>
      <c r="B28" s="191"/>
      <c r="C28" s="189" t="s">
        <v>1134</v>
      </c>
      <c r="D28" s="190"/>
      <c r="E28" s="1402"/>
      <c r="F28" s="383">
        <v>0</v>
      </c>
      <c r="G28" s="383">
        <v>0</v>
      </c>
    </row>
    <row r="29" spans="1:7" ht="14.4">
      <c r="A29" s="188" t="s">
        <v>1156</v>
      </c>
      <c r="B29" s="189"/>
      <c r="C29" s="189" t="s">
        <v>1134</v>
      </c>
      <c r="D29" s="190"/>
      <c r="E29" s="1402"/>
      <c r="F29" s="383">
        <v>0</v>
      </c>
      <c r="G29" s="383">
        <v>0</v>
      </c>
    </row>
    <row r="30" spans="1:7">
      <c r="A30" s="192" t="s">
        <v>1157</v>
      </c>
      <c r="B30" s="189"/>
      <c r="C30" s="189" t="s">
        <v>1134</v>
      </c>
      <c r="D30" s="190"/>
      <c r="E30" s="1309" t="s">
        <v>84</v>
      </c>
      <c r="F30" s="383">
        <v>0</v>
      </c>
      <c r="G30" s="383">
        <v>0</v>
      </c>
    </row>
    <row r="31" spans="1:7" ht="14.4">
      <c r="A31" s="192" t="s">
        <v>1158</v>
      </c>
      <c r="B31" s="189"/>
      <c r="C31" s="189" t="s">
        <v>1134</v>
      </c>
      <c r="D31" s="190"/>
      <c r="E31" s="1402"/>
      <c r="F31" s="383">
        <v>0</v>
      </c>
      <c r="G31" s="383">
        <v>0</v>
      </c>
    </row>
    <row r="32" spans="1:7" ht="14.4">
      <c r="A32" s="192" t="s">
        <v>1265</v>
      </c>
      <c r="B32" s="189"/>
      <c r="C32" s="189" t="s">
        <v>1134</v>
      </c>
      <c r="D32" s="190"/>
      <c r="E32" s="1402"/>
      <c r="F32" s="383">
        <v>0</v>
      </c>
      <c r="G32" s="383">
        <v>0</v>
      </c>
    </row>
    <row r="33" spans="1:11" ht="14.4">
      <c r="A33" s="1366" t="s">
        <v>1160</v>
      </c>
      <c r="B33" s="189"/>
      <c r="C33" s="189" t="s">
        <v>1134</v>
      </c>
      <c r="D33" s="190"/>
      <c r="E33" s="1402"/>
      <c r="F33" s="383">
        <v>0</v>
      </c>
      <c r="G33" s="383">
        <v>0</v>
      </c>
    </row>
    <row r="34" spans="1:11">
      <c r="A34" s="192" t="s">
        <v>1161</v>
      </c>
      <c r="B34" s="189"/>
      <c r="C34" s="189" t="s">
        <v>1134</v>
      </c>
      <c r="D34" s="190"/>
      <c r="E34" s="1309" t="s">
        <v>84</v>
      </c>
      <c r="F34" s="383">
        <v>0</v>
      </c>
      <c r="G34" s="383">
        <v>0</v>
      </c>
    </row>
    <row r="35" spans="1:11" ht="14.4">
      <c r="A35" s="192" t="s">
        <v>1162</v>
      </c>
      <c r="B35" s="189"/>
      <c r="C35" s="189" t="s">
        <v>1134</v>
      </c>
      <c r="D35" s="190"/>
      <c r="E35" s="1402"/>
      <c r="F35" s="383">
        <v>0</v>
      </c>
      <c r="G35" s="383">
        <v>0</v>
      </c>
    </row>
    <row r="36" spans="1:11" ht="14.4">
      <c r="A36" s="192" t="s">
        <v>1163</v>
      </c>
      <c r="B36" s="189" t="s">
        <v>84</v>
      </c>
      <c r="C36" s="189"/>
      <c r="D36" s="190"/>
      <c r="E36" s="1402"/>
      <c r="F36" s="383">
        <v>0</v>
      </c>
      <c r="G36" s="383">
        <v>0</v>
      </c>
    </row>
    <row r="37" spans="1:11">
      <c r="A37" s="192" t="s">
        <v>1164</v>
      </c>
      <c r="B37" s="189"/>
      <c r="C37" s="189" t="s">
        <v>1134</v>
      </c>
      <c r="D37" s="190"/>
      <c r="E37" s="1309" t="s">
        <v>84</v>
      </c>
      <c r="F37" s="383">
        <v>0</v>
      </c>
      <c r="G37" s="383">
        <v>0</v>
      </c>
    </row>
    <row r="38" spans="1:11" ht="14.4">
      <c r="A38" s="1368" t="s">
        <v>1165</v>
      </c>
      <c r="B38" s="189"/>
      <c r="C38" s="189" t="s">
        <v>1134</v>
      </c>
      <c r="D38" s="190"/>
      <c r="E38" s="1402"/>
      <c r="F38" s="383">
        <v>0</v>
      </c>
      <c r="G38" s="383">
        <v>0</v>
      </c>
    </row>
    <row r="39" spans="1:11" ht="14.4">
      <c r="A39" s="192" t="s">
        <v>1166</v>
      </c>
      <c r="B39" s="189"/>
      <c r="C39" s="189" t="s">
        <v>1134</v>
      </c>
      <c r="D39" s="190"/>
      <c r="E39" s="1402"/>
      <c r="F39" s="383">
        <v>0</v>
      </c>
      <c r="G39" s="383">
        <v>0</v>
      </c>
    </row>
    <row r="40" spans="1:11" ht="14.4">
      <c r="A40" s="192" t="s">
        <v>1167</v>
      </c>
      <c r="B40" s="189"/>
      <c r="C40" s="189" t="s">
        <v>1134</v>
      </c>
      <c r="D40" s="190"/>
      <c r="E40" s="1402"/>
      <c r="F40" s="383">
        <v>0</v>
      </c>
      <c r="G40" s="383">
        <v>0</v>
      </c>
    </row>
    <row r="41" spans="1:11" ht="14.4">
      <c r="A41" s="192" t="s">
        <v>1168</v>
      </c>
      <c r="B41" s="189"/>
      <c r="C41" s="189" t="s">
        <v>1134</v>
      </c>
      <c r="D41" s="190"/>
      <c r="E41" s="1402"/>
      <c r="F41" s="383">
        <v>0</v>
      </c>
      <c r="G41" s="383">
        <v>0</v>
      </c>
    </row>
    <row r="42" spans="1:11" ht="15" thickBot="1">
      <c r="A42" s="1369" t="s">
        <v>1169</v>
      </c>
      <c r="B42" s="1370"/>
      <c r="C42" s="1370" t="s">
        <v>1134</v>
      </c>
      <c r="D42" s="1371"/>
      <c r="E42" s="1404"/>
      <c r="F42" s="1372">
        <v>0</v>
      </c>
      <c r="G42" s="1372">
        <v>0</v>
      </c>
    </row>
    <row r="43" spans="1:11" ht="13.8" thickBot="1">
      <c r="A43" s="384" t="s">
        <v>1266</v>
      </c>
      <c r="B43" s="457"/>
      <c r="C43" s="458"/>
      <c r="D43" s="458"/>
      <c r="E43" s="458"/>
      <c r="F43" s="385">
        <f>SUM(F7:F34)</f>
        <v>2</v>
      </c>
      <c r="G43" s="386">
        <f>SUM(G7:G34)</f>
        <v>3</v>
      </c>
    </row>
    <row r="44" spans="1:11" ht="14.4">
      <c r="A44" s="193"/>
      <c r="B44" s="296"/>
      <c r="C44" s="296"/>
      <c r="D44" s="296"/>
      <c r="E44" s="296"/>
      <c r="F44" s="297"/>
      <c r="G44" s="297"/>
    </row>
    <row r="45" spans="1:11">
      <c r="A45" s="1683" t="s">
        <v>1170</v>
      </c>
      <c r="B45" s="1683"/>
      <c r="C45" s="1683"/>
      <c r="D45" s="1683"/>
      <c r="E45" s="1683"/>
      <c r="F45" s="1683"/>
      <c r="G45" s="1683"/>
    </row>
    <row r="46" spans="1:11">
      <c r="A46" s="1651" t="s">
        <v>1269</v>
      </c>
      <c r="B46" s="1651"/>
      <c r="C46" s="1651"/>
      <c r="D46" s="1651"/>
      <c r="E46" s="1651"/>
      <c r="F46" s="1651"/>
      <c r="G46" s="1651"/>
    </row>
    <row r="47" spans="1:11">
      <c r="A47" s="1553" t="s">
        <v>677</v>
      </c>
      <c r="B47" s="1553"/>
      <c r="C47" s="1553"/>
      <c r="D47" s="1553"/>
      <c r="E47" s="1553"/>
      <c r="F47" s="1553"/>
      <c r="G47" s="1553"/>
      <c r="H47" s="179"/>
      <c r="I47" s="179"/>
      <c r="J47" s="179"/>
      <c r="K47" s="179"/>
    </row>
  </sheetData>
  <mergeCells count="10">
    <mergeCell ref="A47:G47"/>
    <mergeCell ref="A45:G45"/>
    <mergeCell ref="A1:G1"/>
    <mergeCell ref="A2:G2"/>
    <mergeCell ref="A3:G3"/>
    <mergeCell ref="A4:A6"/>
    <mergeCell ref="B4:E4"/>
    <mergeCell ref="F4:G5"/>
    <mergeCell ref="B5:E5"/>
    <mergeCell ref="A46:G46"/>
  </mergeCells>
  <printOptions headings="1"/>
  <pageMargins left="0.7" right="0.7" top="0.75" bottom="0.75" header="0.3" footer="0.3"/>
  <pageSetup scale="67"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F4D6-4845-4A4B-8D74-33A0A4989143}">
  <sheetPr>
    <pageSetUpPr fitToPage="1"/>
  </sheetPr>
  <dimension ref="A1:K128"/>
  <sheetViews>
    <sheetView tabSelected="1" view="pageBreakPreview" zoomScaleNormal="80" zoomScaleSheetLayoutView="100" workbookViewId="0">
      <selection sqref="A1:M1"/>
    </sheetView>
  </sheetViews>
  <sheetFormatPr defaultColWidth="8.5546875" defaultRowHeight="12.75" customHeight="1"/>
  <cols>
    <col min="1" max="1" width="49.44140625" customWidth="1"/>
    <col min="2" max="2" width="15.44140625" customWidth="1"/>
    <col min="3" max="3" width="16" customWidth="1"/>
    <col min="4" max="4" width="18.5546875" customWidth="1"/>
    <col min="5" max="8" width="16" customWidth="1"/>
    <col min="9" max="9" width="18.21875" style="537" customWidth="1"/>
    <col min="10" max="10" width="17.5546875" customWidth="1"/>
    <col min="11" max="11" width="5.21875" customWidth="1"/>
  </cols>
  <sheetData>
    <row r="1" spans="1:11" ht="15.6">
      <c r="A1" s="1412" t="s">
        <v>191</v>
      </c>
      <c r="B1" s="1412"/>
      <c r="C1" s="1412"/>
      <c r="D1" s="1412"/>
      <c r="E1" s="1412"/>
      <c r="F1" s="1412"/>
      <c r="G1" s="1412"/>
      <c r="H1" s="1412"/>
      <c r="I1" s="1412"/>
      <c r="J1" s="1412"/>
      <c r="K1" s="51"/>
    </row>
    <row r="2" spans="1:11" ht="15.75" customHeight="1">
      <c r="A2" s="1412" t="s">
        <v>1</v>
      </c>
      <c r="B2" s="1412"/>
      <c r="C2" s="1412"/>
      <c r="D2" s="1412"/>
      <c r="E2" s="1412"/>
      <c r="F2" s="1412"/>
      <c r="G2" s="1412"/>
      <c r="H2" s="1412"/>
      <c r="I2" s="1412"/>
      <c r="J2" s="1412"/>
      <c r="K2" s="51"/>
    </row>
    <row r="3" spans="1:11" ht="15.75" customHeight="1">
      <c r="A3" s="1414" t="s">
        <v>2</v>
      </c>
      <c r="B3" s="1414"/>
      <c r="C3" s="1414"/>
      <c r="D3" s="1414"/>
      <c r="E3" s="1414"/>
      <c r="F3" s="1414"/>
      <c r="G3" s="1414"/>
      <c r="H3" s="1414"/>
      <c r="I3" s="1414"/>
      <c r="J3" s="1414"/>
      <c r="K3" s="1397"/>
    </row>
    <row r="4" spans="1:11" ht="14.25" customHeight="1" thickBot="1">
      <c r="A4" s="1442"/>
      <c r="B4" s="1442"/>
      <c r="C4" s="1442"/>
      <c r="D4" s="1442"/>
      <c r="E4" s="1442"/>
      <c r="F4" s="1442"/>
      <c r="G4" s="1442"/>
      <c r="H4" s="1442"/>
      <c r="I4" s="1011"/>
      <c r="J4" s="35"/>
      <c r="K4" s="35"/>
    </row>
    <row r="5" spans="1:11" ht="20.25" customHeight="1">
      <c r="A5" s="1017"/>
      <c r="B5" s="1443" t="s">
        <v>192</v>
      </c>
      <c r="C5" s="1443"/>
      <c r="D5" s="1443"/>
      <c r="E5" s="1443"/>
      <c r="F5" s="1443"/>
      <c r="G5" s="1443"/>
      <c r="H5" s="1444"/>
      <c r="I5" s="1394"/>
    </row>
    <row r="6" spans="1:11" ht="20.25" customHeight="1" thickBot="1">
      <c r="A6" s="1286"/>
      <c r="B6" s="1287"/>
      <c r="C6" s="1440" t="s">
        <v>68</v>
      </c>
      <c r="D6" s="1440"/>
      <c r="E6" s="1440"/>
      <c r="F6" s="1440"/>
      <c r="G6" s="1440"/>
      <c r="H6" s="1441"/>
    </row>
    <row r="7" spans="1:11" ht="51.75" customHeight="1">
      <c r="A7" s="1288" t="s">
        <v>69</v>
      </c>
      <c r="B7" s="245" t="s">
        <v>193</v>
      </c>
      <c r="C7" s="245" t="s">
        <v>194</v>
      </c>
      <c r="D7" s="245" t="s">
        <v>73</v>
      </c>
      <c r="E7" s="245" t="s">
        <v>195</v>
      </c>
      <c r="F7" s="245" t="s">
        <v>196</v>
      </c>
      <c r="G7" s="245" t="s">
        <v>197</v>
      </c>
      <c r="H7" s="245" t="s">
        <v>198</v>
      </c>
      <c r="I7" s="245" t="s">
        <v>77</v>
      </c>
      <c r="J7" s="538" t="s">
        <v>78</v>
      </c>
    </row>
    <row r="8" spans="1:11" ht="12.75" customHeight="1">
      <c r="A8" s="1263" t="s">
        <v>29</v>
      </c>
      <c r="B8" s="1264"/>
      <c r="C8" s="1264"/>
      <c r="D8" s="1265"/>
      <c r="E8" s="1265"/>
      <c r="F8" s="1265"/>
      <c r="G8" s="1265"/>
      <c r="H8" s="1266"/>
      <c r="I8" s="1265"/>
      <c r="J8" s="1267"/>
    </row>
    <row r="9" spans="1:11" ht="12.75" customHeight="1">
      <c r="A9" s="1291" t="s">
        <v>83</v>
      </c>
      <c r="B9" s="1151" t="s">
        <v>80</v>
      </c>
      <c r="C9" s="1151" t="s">
        <v>199</v>
      </c>
      <c r="D9" s="1327">
        <v>102</v>
      </c>
      <c r="E9" s="1327">
        <v>0</v>
      </c>
      <c r="F9" s="1327">
        <v>740</v>
      </c>
      <c r="G9" s="1328">
        <v>0.13320000000000001</v>
      </c>
      <c r="H9" s="1329">
        <v>2254</v>
      </c>
      <c r="I9" s="1327">
        <v>101918.10000000006</v>
      </c>
      <c r="J9" s="1345">
        <f>I9/$I$103</f>
        <v>1.0481103421446173E-2</v>
      </c>
      <c r="K9" s="1"/>
    </row>
    <row r="10" spans="1:11" ht="12.75" customHeight="1">
      <c r="A10" s="1291" t="s">
        <v>200</v>
      </c>
      <c r="B10" s="1151" t="s">
        <v>80</v>
      </c>
      <c r="C10" s="1151" t="s">
        <v>199</v>
      </c>
      <c r="D10" s="1327">
        <v>1836</v>
      </c>
      <c r="E10" s="1327">
        <v>0</v>
      </c>
      <c r="F10" s="1327">
        <v>797426.2079999774</v>
      </c>
      <c r="G10" s="1327">
        <v>111.63981599999914</v>
      </c>
      <c r="H10" s="1329">
        <v>0</v>
      </c>
      <c r="I10" s="1327">
        <v>2001695.8300000592</v>
      </c>
      <c r="J10" s="1345">
        <f>I10/$I$103</f>
        <v>0.20585137490306574</v>
      </c>
    </row>
    <row r="11" spans="1:11" ht="12.75" customHeight="1">
      <c r="A11" s="1291" t="s">
        <v>200</v>
      </c>
      <c r="B11" s="1151" t="s">
        <v>80</v>
      </c>
      <c r="C11" s="1151" t="s">
        <v>201</v>
      </c>
      <c r="D11" s="1327">
        <v>8</v>
      </c>
      <c r="E11" s="1327">
        <v>0</v>
      </c>
      <c r="F11" s="1327">
        <v>470.3599999999999</v>
      </c>
      <c r="G11" s="1328">
        <v>7.7200000000000005E-2</v>
      </c>
      <c r="H11" s="1329">
        <v>-12.914999999999999</v>
      </c>
      <c r="I11" s="1327">
        <v>9101.2900000000009</v>
      </c>
      <c r="J11" s="1345">
        <f>I11/$I$103</f>
        <v>9.3596291295239796E-4</v>
      </c>
    </row>
    <row r="12" spans="1:11" ht="12.75" customHeight="1">
      <c r="A12" s="1292" t="s">
        <v>33</v>
      </c>
      <c r="B12" s="1264"/>
      <c r="C12" s="1264"/>
      <c r="D12" s="1330"/>
      <c r="E12" s="1330"/>
      <c r="F12" s="1331"/>
      <c r="G12" s="1331"/>
      <c r="H12" s="1331"/>
      <c r="I12" s="1330"/>
      <c r="J12" s="1332"/>
    </row>
    <row r="13" spans="1:11" ht="12.75" customHeight="1">
      <c r="A13" s="468" t="s">
        <v>202</v>
      </c>
      <c r="B13" s="1298" t="s">
        <v>203</v>
      </c>
      <c r="C13" s="1151" t="s">
        <v>201</v>
      </c>
      <c r="D13" s="1327" t="s">
        <v>204</v>
      </c>
      <c r="E13" s="1327">
        <v>0</v>
      </c>
      <c r="F13" s="1327">
        <v>0</v>
      </c>
      <c r="G13" s="1327">
        <v>0</v>
      </c>
      <c r="H13" s="1329">
        <v>0</v>
      </c>
      <c r="I13" s="1327">
        <v>0</v>
      </c>
      <c r="J13" s="1345">
        <f t="shared" ref="J13:J29" si="0">I13/$I$103</f>
        <v>0</v>
      </c>
    </row>
    <row r="14" spans="1:11" s="4" customFormat="1" ht="12.75" customHeight="1">
      <c r="A14" s="1293" t="s">
        <v>205</v>
      </c>
      <c r="B14" s="1298" t="s">
        <v>203</v>
      </c>
      <c r="C14" s="1151" t="s">
        <v>201</v>
      </c>
      <c r="D14" s="1327" t="s">
        <v>204</v>
      </c>
      <c r="E14" s="1327">
        <v>0</v>
      </c>
      <c r="F14" s="1327">
        <v>0</v>
      </c>
      <c r="G14" s="1327">
        <v>0</v>
      </c>
      <c r="H14" s="1329">
        <v>0</v>
      </c>
      <c r="I14" s="1327">
        <v>0</v>
      </c>
      <c r="J14" s="1345">
        <f t="shared" si="0"/>
        <v>0</v>
      </c>
      <c r="K14" s="6"/>
    </row>
    <row r="15" spans="1:11" ht="12.75" customHeight="1">
      <c r="A15" s="1294" t="s">
        <v>206</v>
      </c>
      <c r="B15" s="1268" t="s">
        <v>203</v>
      </c>
      <c r="C15" s="1151" t="s">
        <v>201</v>
      </c>
      <c r="D15" s="1327" t="s">
        <v>204</v>
      </c>
      <c r="E15" s="1327">
        <v>1407.9</v>
      </c>
      <c r="F15" s="1327">
        <v>0</v>
      </c>
      <c r="G15" s="1328">
        <v>0</v>
      </c>
      <c r="H15" s="1329">
        <v>5568.6435000000001</v>
      </c>
      <c r="I15" s="1327">
        <v>162835.88</v>
      </c>
      <c r="J15" s="1345">
        <f t="shared" si="0"/>
        <v>1.6745795879261852E-2</v>
      </c>
    </row>
    <row r="16" spans="1:11" ht="12.75" customHeight="1">
      <c r="A16" s="509" t="s">
        <v>98</v>
      </c>
      <c r="B16" s="1151" t="s">
        <v>203</v>
      </c>
      <c r="C16" s="1151" t="s">
        <v>201</v>
      </c>
      <c r="D16" s="1327">
        <v>450</v>
      </c>
      <c r="E16" s="1327">
        <v>0</v>
      </c>
      <c r="F16" s="1327">
        <v>-6.75</v>
      </c>
      <c r="G16" s="1328">
        <v>0</v>
      </c>
      <c r="H16" s="1329">
        <v>106.19999999999999</v>
      </c>
      <c r="I16" s="1327">
        <v>31369.379999999997</v>
      </c>
      <c r="J16" s="1345">
        <f t="shared" si="0"/>
        <v>3.2259796448976669E-3</v>
      </c>
    </row>
    <row r="17" spans="1:11" ht="12.75" customHeight="1">
      <c r="A17" s="1270" t="s">
        <v>94</v>
      </c>
      <c r="B17" s="59" t="s">
        <v>207</v>
      </c>
      <c r="C17" s="1151" t="s">
        <v>201</v>
      </c>
      <c r="D17" s="1327">
        <v>0</v>
      </c>
      <c r="E17" s="1327">
        <v>0</v>
      </c>
      <c r="F17" s="1327">
        <v>0</v>
      </c>
      <c r="G17" s="1328">
        <v>0</v>
      </c>
      <c r="H17" s="1329">
        <v>0</v>
      </c>
      <c r="I17" s="1327">
        <v>0</v>
      </c>
      <c r="J17" s="1345">
        <f t="shared" si="0"/>
        <v>0</v>
      </c>
    </row>
    <row r="18" spans="1:11" ht="12.75" customHeight="1">
      <c r="A18" s="1270" t="s">
        <v>208</v>
      </c>
      <c r="B18" s="1151" t="s">
        <v>80</v>
      </c>
      <c r="C18" s="1151" t="s">
        <v>201</v>
      </c>
      <c r="D18" s="1327">
        <v>0</v>
      </c>
      <c r="E18" s="1327">
        <v>0</v>
      </c>
      <c r="F18" s="1327">
        <v>0</v>
      </c>
      <c r="G18" s="1328">
        <v>0</v>
      </c>
      <c r="H18" s="1329">
        <v>0</v>
      </c>
      <c r="I18" s="1327">
        <v>0</v>
      </c>
      <c r="J18" s="1345">
        <f t="shared" si="0"/>
        <v>0</v>
      </c>
    </row>
    <row r="19" spans="1:11" ht="12.75" customHeight="1">
      <c r="A19" s="1270" t="s">
        <v>209</v>
      </c>
      <c r="B19" s="1151" t="s">
        <v>80</v>
      </c>
      <c r="C19" s="1151" t="s">
        <v>201</v>
      </c>
      <c r="D19" s="1327">
        <v>0</v>
      </c>
      <c r="E19" s="1327">
        <v>0</v>
      </c>
      <c r="F19" s="1327">
        <v>0</v>
      </c>
      <c r="G19" s="1328">
        <v>0</v>
      </c>
      <c r="H19" s="1329">
        <v>0</v>
      </c>
      <c r="I19" s="1327">
        <v>0</v>
      </c>
      <c r="J19" s="1345">
        <f t="shared" si="0"/>
        <v>0</v>
      </c>
    </row>
    <row r="20" spans="1:11" ht="12.75" customHeight="1">
      <c r="A20" s="1270" t="s">
        <v>90</v>
      </c>
      <c r="B20" s="1151" t="s">
        <v>80</v>
      </c>
      <c r="C20" s="1151" t="s">
        <v>201</v>
      </c>
      <c r="D20" s="1327">
        <v>2</v>
      </c>
      <c r="E20" s="1327">
        <v>0</v>
      </c>
      <c r="F20" s="1327">
        <v>0</v>
      </c>
      <c r="G20" s="1328">
        <v>0</v>
      </c>
      <c r="H20" s="1329">
        <v>11.968</v>
      </c>
      <c r="I20" s="1327">
        <v>27.6</v>
      </c>
      <c r="J20" s="1345">
        <f t="shared" si="0"/>
        <v>2.8383423006503673E-6</v>
      </c>
    </row>
    <row r="21" spans="1:11" ht="12.75" customHeight="1">
      <c r="A21" s="1270" t="s">
        <v>210</v>
      </c>
      <c r="B21" s="1151" t="s">
        <v>80</v>
      </c>
      <c r="C21" s="1151" t="s">
        <v>199</v>
      </c>
      <c r="D21" s="1327">
        <v>0</v>
      </c>
      <c r="E21" s="1327">
        <v>0</v>
      </c>
      <c r="F21" s="1327">
        <v>0</v>
      </c>
      <c r="G21" s="1327">
        <v>0</v>
      </c>
      <c r="H21" s="1329">
        <v>0</v>
      </c>
      <c r="I21" s="1327">
        <v>0</v>
      </c>
      <c r="J21" s="1345">
        <f t="shared" si="0"/>
        <v>0</v>
      </c>
    </row>
    <row r="22" spans="1:11" ht="12.75" customHeight="1">
      <c r="A22" s="1289" t="s">
        <v>211</v>
      </c>
      <c r="B22" s="1151" t="s">
        <v>212</v>
      </c>
      <c r="C22" s="1151" t="s">
        <v>199</v>
      </c>
      <c r="D22" s="1327">
        <v>5623</v>
      </c>
      <c r="E22" s="1327">
        <v>0</v>
      </c>
      <c r="F22" s="1327">
        <v>17128.741999999929</v>
      </c>
      <c r="G22" s="1327">
        <v>2.3980880000000071</v>
      </c>
      <c r="H22" s="1329">
        <v>37716.379500000068</v>
      </c>
      <c r="I22" s="1327">
        <v>314356.37999997934</v>
      </c>
      <c r="J22" s="1345">
        <f t="shared" si="0"/>
        <v>3.2327935175118207E-2</v>
      </c>
    </row>
    <row r="23" spans="1:11" ht="12.75" customHeight="1">
      <c r="A23" s="509" t="s">
        <v>101</v>
      </c>
      <c r="B23" s="1151" t="s">
        <v>80</v>
      </c>
      <c r="C23" s="1151" t="s">
        <v>199</v>
      </c>
      <c r="D23" s="1327">
        <v>420</v>
      </c>
      <c r="E23" s="1327">
        <v>0</v>
      </c>
      <c r="F23" s="1327">
        <v>0</v>
      </c>
      <c r="G23" s="1327">
        <v>0</v>
      </c>
      <c r="H23" s="1329">
        <v>587.99999999999602</v>
      </c>
      <c r="I23" s="1327">
        <v>49300.609999999702</v>
      </c>
      <c r="J23" s="1345">
        <f t="shared" si="0"/>
        <v>5.0700002467704945E-3</v>
      </c>
    </row>
    <row r="24" spans="1:11" ht="12.75" customHeight="1">
      <c r="A24" s="83" t="s">
        <v>104</v>
      </c>
      <c r="B24" s="1151" t="s">
        <v>212</v>
      </c>
      <c r="C24" s="1268" t="s">
        <v>199</v>
      </c>
      <c r="D24" s="1327">
        <v>54</v>
      </c>
      <c r="E24" s="1327">
        <v>0</v>
      </c>
      <c r="F24" s="1327">
        <v>1944</v>
      </c>
      <c r="G24" s="1327">
        <v>0</v>
      </c>
      <c r="H24" s="1329">
        <v>236.80311000000012</v>
      </c>
      <c r="I24" s="1327">
        <v>1017.2200000000007</v>
      </c>
      <c r="J24" s="1345">
        <f t="shared" si="0"/>
        <v>1.0460936793723075E-4</v>
      </c>
    </row>
    <row r="25" spans="1:11" ht="12.75" customHeight="1">
      <c r="A25" s="83" t="s">
        <v>213</v>
      </c>
      <c r="B25" s="1151" t="s">
        <v>212</v>
      </c>
      <c r="C25" s="1268" t="s">
        <v>199</v>
      </c>
      <c r="D25" s="1327">
        <v>143</v>
      </c>
      <c r="E25" s="1327">
        <v>0</v>
      </c>
      <c r="F25" s="1327">
        <v>0</v>
      </c>
      <c r="G25" s="1327">
        <v>0</v>
      </c>
      <c r="H25" s="1329">
        <v>218.83120000000008</v>
      </c>
      <c r="I25" s="1327">
        <v>62632.579999999973</v>
      </c>
      <c r="J25" s="1345">
        <f t="shared" si="0"/>
        <v>6.4410398990169598E-3</v>
      </c>
      <c r="K25" t="s">
        <v>214</v>
      </c>
    </row>
    <row r="26" spans="1:11" ht="12.75" customHeight="1">
      <c r="A26" s="83" t="s">
        <v>94</v>
      </c>
      <c r="B26" s="1151" t="s">
        <v>80</v>
      </c>
      <c r="C26" s="1268" t="s">
        <v>199</v>
      </c>
      <c r="D26" s="1327">
        <v>0</v>
      </c>
      <c r="E26" s="1327">
        <v>0</v>
      </c>
      <c r="F26" s="1327">
        <v>0</v>
      </c>
      <c r="G26" s="1327">
        <v>0</v>
      </c>
      <c r="H26" s="1329">
        <v>0</v>
      </c>
      <c r="I26" s="1327">
        <v>0</v>
      </c>
      <c r="J26" s="1345">
        <f t="shared" si="0"/>
        <v>0</v>
      </c>
    </row>
    <row r="27" spans="1:11" ht="12.75" customHeight="1">
      <c r="A27" s="83" t="s">
        <v>215</v>
      </c>
      <c r="B27" s="1151" t="s">
        <v>80</v>
      </c>
      <c r="C27" s="1268" t="s">
        <v>201</v>
      </c>
      <c r="D27" s="1327">
        <v>0</v>
      </c>
      <c r="E27" s="1327">
        <v>0</v>
      </c>
      <c r="F27" s="1327">
        <v>0</v>
      </c>
      <c r="G27" s="1328">
        <v>0</v>
      </c>
      <c r="H27" s="1329">
        <v>0</v>
      </c>
      <c r="I27" s="1327">
        <v>0</v>
      </c>
      <c r="J27" s="1345">
        <f t="shared" si="0"/>
        <v>0</v>
      </c>
    </row>
    <row r="28" spans="1:11" ht="12.75" customHeight="1">
      <c r="A28" s="83" t="s">
        <v>216</v>
      </c>
      <c r="B28" s="1151" t="s">
        <v>80</v>
      </c>
      <c r="C28" s="1268" t="s">
        <v>201</v>
      </c>
      <c r="D28" s="1327">
        <v>84</v>
      </c>
      <c r="E28" s="1327">
        <v>0</v>
      </c>
      <c r="F28" s="1327">
        <v>0</v>
      </c>
      <c r="G28" s="1328">
        <v>0</v>
      </c>
      <c r="H28" s="1329">
        <v>1637.65</v>
      </c>
      <c r="I28" s="1327">
        <v>1392.46</v>
      </c>
      <c r="J28" s="1345">
        <f t="shared" si="0"/>
        <v>1.4319848260737719E-4</v>
      </c>
    </row>
    <row r="29" spans="1:11" ht="12.75" customHeight="1">
      <c r="A29" s="83" t="s">
        <v>217</v>
      </c>
      <c r="B29" s="1151" t="s">
        <v>80</v>
      </c>
      <c r="C29" s="1268" t="s">
        <v>201</v>
      </c>
      <c r="D29" s="1327">
        <v>0</v>
      </c>
      <c r="E29" s="1327">
        <v>0</v>
      </c>
      <c r="F29" s="1327">
        <v>0</v>
      </c>
      <c r="G29" s="1328">
        <v>0</v>
      </c>
      <c r="H29" s="1329">
        <v>0</v>
      </c>
      <c r="I29" s="1327">
        <v>0</v>
      </c>
      <c r="J29" s="1345">
        <f t="shared" si="0"/>
        <v>0</v>
      </c>
    </row>
    <row r="30" spans="1:11" ht="12.75" customHeight="1">
      <c r="A30" s="1292" t="s">
        <v>218</v>
      </c>
      <c r="B30" s="1269"/>
      <c r="C30" s="1269"/>
      <c r="D30" s="1330"/>
      <c r="E30" s="1330"/>
      <c r="F30" s="1331"/>
      <c r="G30" s="1331"/>
      <c r="H30" s="1331"/>
      <c r="I30" s="1330"/>
      <c r="J30" s="1333"/>
    </row>
    <row r="31" spans="1:11" ht="12.75" customHeight="1">
      <c r="A31" s="1270" t="s">
        <v>219</v>
      </c>
      <c r="B31" s="1151" t="s">
        <v>220</v>
      </c>
      <c r="C31" s="1151" t="s">
        <v>201</v>
      </c>
      <c r="D31" s="1327">
        <v>79382.5</v>
      </c>
      <c r="E31" s="1327">
        <v>0</v>
      </c>
      <c r="F31" s="1327">
        <v>0</v>
      </c>
      <c r="G31" s="1328">
        <v>0</v>
      </c>
      <c r="H31" s="1329">
        <v>1600.7912500000002</v>
      </c>
      <c r="I31" s="1327">
        <v>143630.36000000002</v>
      </c>
      <c r="J31" s="1345">
        <f t="shared" ref="J31:J36" si="1">I31/$I$103</f>
        <v>1.4770729219044947E-2</v>
      </c>
    </row>
    <row r="32" spans="1:11" ht="12.75" customHeight="1">
      <c r="A32" s="1270" t="s">
        <v>221</v>
      </c>
      <c r="B32" s="1151" t="s">
        <v>220</v>
      </c>
      <c r="C32" s="1151" t="s">
        <v>201</v>
      </c>
      <c r="D32" s="1327">
        <v>0</v>
      </c>
      <c r="E32" s="1327">
        <v>0</v>
      </c>
      <c r="F32" s="1327">
        <v>0</v>
      </c>
      <c r="G32" s="1328">
        <v>0</v>
      </c>
      <c r="H32" s="1329">
        <v>0</v>
      </c>
      <c r="I32" s="1327">
        <v>0</v>
      </c>
      <c r="J32" s="1345">
        <f t="shared" si="1"/>
        <v>0</v>
      </c>
    </row>
    <row r="33" spans="1:10" ht="12.75" customHeight="1">
      <c r="A33" s="1270" t="s">
        <v>222</v>
      </c>
      <c r="B33" s="1151" t="s">
        <v>220</v>
      </c>
      <c r="C33" s="1151" t="s">
        <v>201</v>
      </c>
      <c r="D33" s="1327">
        <v>243.6</v>
      </c>
      <c r="E33" s="1327">
        <v>0</v>
      </c>
      <c r="F33" s="1327">
        <v>0</v>
      </c>
      <c r="G33" s="1328">
        <v>0</v>
      </c>
      <c r="H33" s="1329">
        <v>29.4756</v>
      </c>
      <c r="I33" s="1327">
        <v>14371</v>
      </c>
      <c r="J33" s="1345">
        <f t="shared" si="1"/>
        <v>1.477891927632117E-3</v>
      </c>
    </row>
    <row r="34" spans="1:10" ht="12.75" customHeight="1">
      <c r="A34" s="1270" t="s">
        <v>223</v>
      </c>
      <c r="B34" s="1151" t="s">
        <v>220</v>
      </c>
      <c r="C34" s="1151" t="s">
        <v>201</v>
      </c>
      <c r="D34" s="1327">
        <v>0</v>
      </c>
      <c r="E34" s="1327">
        <v>0</v>
      </c>
      <c r="F34" s="1327">
        <v>0</v>
      </c>
      <c r="G34" s="1328">
        <v>0</v>
      </c>
      <c r="H34" s="1329">
        <v>0</v>
      </c>
      <c r="I34" s="1327">
        <v>0</v>
      </c>
      <c r="J34" s="1345">
        <f t="shared" si="1"/>
        <v>0</v>
      </c>
    </row>
    <row r="35" spans="1:10" ht="12.75" customHeight="1">
      <c r="A35" s="1270" t="s">
        <v>224</v>
      </c>
      <c r="B35" s="1151" t="s">
        <v>212</v>
      </c>
      <c r="C35" s="1151" t="s">
        <v>199</v>
      </c>
      <c r="D35" s="1327">
        <v>5868</v>
      </c>
      <c r="E35" s="1327">
        <v>0</v>
      </c>
      <c r="F35" s="1327">
        <v>252034</v>
      </c>
      <c r="G35" s="1327">
        <v>23.011800000003074</v>
      </c>
      <c r="H35" s="1329">
        <v>15040</v>
      </c>
      <c r="I35" s="1327">
        <v>1771569.8299999812</v>
      </c>
      <c r="J35" s="1345">
        <f t="shared" si="1"/>
        <v>0.1821855647480046</v>
      </c>
    </row>
    <row r="36" spans="1:10" ht="12.75" customHeight="1">
      <c r="A36" s="1270" t="s">
        <v>106</v>
      </c>
      <c r="B36" s="1151" t="s">
        <v>212</v>
      </c>
      <c r="C36" s="1151" t="s">
        <v>199</v>
      </c>
      <c r="D36" s="1327">
        <v>29</v>
      </c>
      <c r="E36" s="1327">
        <v>0</v>
      </c>
      <c r="F36" s="1327">
        <v>7054.7429999999968</v>
      </c>
      <c r="G36" s="1327">
        <v>1.2699100000000001</v>
      </c>
      <c r="H36" s="1329">
        <v>904.03900000000021</v>
      </c>
      <c r="I36" s="1327">
        <v>26386.03000000001</v>
      </c>
      <c r="J36" s="1345">
        <f t="shared" si="1"/>
        <v>2.7134994599720885E-3</v>
      </c>
    </row>
    <row r="37" spans="1:10" ht="12.75" customHeight="1">
      <c r="A37" s="1292" t="s">
        <v>35</v>
      </c>
      <c r="B37" s="1269"/>
      <c r="C37" s="1269"/>
      <c r="D37" s="1330"/>
      <c r="E37" s="1330"/>
      <c r="F37" s="1331"/>
      <c r="G37" s="1331"/>
      <c r="H37" s="1331"/>
      <c r="I37" s="1330"/>
      <c r="J37" s="1333"/>
    </row>
    <row r="38" spans="1:10" ht="12.75" customHeight="1">
      <c r="A38" s="509" t="s">
        <v>225</v>
      </c>
      <c r="B38" s="1151" t="s">
        <v>226</v>
      </c>
      <c r="C38" s="1151" t="s">
        <v>201</v>
      </c>
      <c r="D38" s="1327" t="s">
        <v>204</v>
      </c>
      <c r="E38" s="1327">
        <v>11.86</v>
      </c>
      <c r="F38" s="1327">
        <v>1640.4299999999998</v>
      </c>
      <c r="G38" s="1328">
        <v>1.5269599999999999</v>
      </c>
      <c r="H38" s="1329">
        <v>-16.002200000000002</v>
      </c>
      <c r="I38" s="1327">
        <v>41373.230000000003</v>
      </c>
      <c r="J38" s="1345">
        <f t="shared" ref="J38:J56" si="2">I38/$I$103</f>
        <v>4.2547604646208988E-3</v>
      </c>
    </row>
    <row r="39" spans="1:10" ht="12.75" customHeight="1">
      <c r="A39" s="509" t="s">
        <v>227</v>
      </c>
      <c r="B39" s="1151" t="s">
        <v>226</v>
      </c>
      <c r="C39" s="1151" t="s">
        <v>201</v>
      </c>
      <c r="D39" s="1327" t="s">
        <v>204</v>
      </c>
      <c r="E39" s="1327">
        <v>0</v>
      </c>
      <c r="F39" s="1327">
        <v>0</v>
      </c>
      <c r="G39" s="1328">
        <v>0</v>
      </c>
      <c r="H39" s="1329">
        <v>0</v>
      </c>
      <c r="I39" s="1327">
        <v>0</v>
      </c>
      <c r="J39" s="1345">
        <f t="shared" si="2"/>
        <v>0</v>
      </c>
    </row>
    <row r="40" spans="1:10" ht="12.75" customHeight="1">
      <c r="A40" s="83" t="s">
        <v>228</v>
      </c>
      <c r="B40" s="59" t="s">
        <v>226</v>
      </c>
      <c r="C40" s="1151" t="s">
        <v>201</v>
      </c>
      <c r="D40" s="1327" t="s">
        <v>204</v>
      </c>
      <c r="E40" s="1327">
        <v>0</v>
      </c>
      <c r="F40" s="1327">
        <v>0</v>
      </c>
      <c r="G40" s="1328">
        <v>0</v>
      </c>
      <c r="H40" s="1329">
        <v>0</v>
      </c>
      <c r="I40" s="1327">
        <v>0</v>
      </c>
      <c r="J40" s="1345">
        <f t="shared" si="2"/>
        <v>0</v>
      </c>
    </row>
    <row r="41" spans="1:10" ht="12.75" customHeight="1">
      <c r="A41" s="509" t="s">
        <v>229</v>
      </c>
      <c r="B41" s="1151" t="s">
        <v>226</v>
      </c>
      <c r="C41" s="1151" t="s">
        <v>201</v>
      </c>
      <c r="D41" s="1327" t="s">
        <v>204</v>
      </c>
      <c r="E41" s="1327">
        <v>0</v>
      </c>
      <c r="F41" s="1327">
        <v>0</v>
      </c>
      <c r="G41" s="1328">
        <v>0</v>
      </c>
      <c r="H41" s="1329">
        <v>0</v>
      </c>
      <c r="I41" s="1327">
        <v>0</v>
      </c>
      <c r="J41" s="1345">
        <f t="shared" si="2"/>
        <v>0</v>
      </c>
    </row>
    <row r="42" spans="1:10" ht="12.75" customHeight="1">
      <c r="A42" s="509" t="s">
        <v>230</v>
      </c>
      <c r="B42" s="1151" t="s">
        <v>226</v>
      </c>
      <c r="C42" s="1151" t="s">
        <v>201</v>
      </c>
      <c r="D42" s="1327" t="s">
        <v>204</v>
      </c>
      <c r="E42" s="1327">
        <v>0</v>
      </c>
      <c r="F42" s="1327">
        <v>0</v>
      </c>
      <c r="G42" s="1328">
        <v>0</v>
      </c>
      <c r="H42" s="1329">
        <v>0</v>
      </c>
      <c r="I42" s="1327">
        <v>0</v>
      </c>
      <c r="J42" s="1345">
        <f t="shared" si="2"/>
        <v>0</v>
      </c>
    </row>
    <row r="43" spans="1:10" ht="12.75" customHeight="1">
      <c r="A43" s="509" t="s">
        <v>231</v>
      </c>
      <c r="B43" s="1151" t="s">
        <v>203</v>
      </c>
      <c r="C43" s="1151" t="s">
        <v>201</v>
      </c>
      <c r="D43" s="1327" t="s">
        <v>204</v>
      </c>
      <c r="E43" s="1327">
        <v>720</v>
      </c>
      <c r="F43" s="1327">
        <v>386.4</v>
      </c>
      <c r="G43" s="1328">
        <v>0.33599999999999997</v>
      </c>
      <c r="H43" s="1329">
        <v>336.26</v>
      </c>
      <c r="I43" s="1327">
        <v>115480.45</v>
      </c>
      <c r="J43" s="1345">
        <f t="shared" si="2"/>
        <v>1.1875835004823901E-2</v>
      </c>
    </row>
    <row r="44" spans="1:10" ht="12.75" customHeight="1">
      <c r="A44" s="509" t="s">
        <v>232</v>
      </c>
      <c r="B44" s="1151" t="s">
        <v>203</v>
      </c>
      <c r="C44" s="1151" t="s">
        <v>201</v>
      </c>
      <c r="D44" s="1327" t="s">
        <v>204</v>
      </c>
      <c r="E44" s="1327">
        <v>0</v>
      </c>
      <c r="F44" s="1327">
        <v>0</v>
      </c>
      <c r="G44" s="1328">
        <v>0</v>
      </c>
      <c r="H44" s="1329">
        <v>0</v>
      </c>
      <c r="I44" s="1327">
        <v>0</v>
      </c>
      <c r="J44" s="1345">
        <f t="shared" si="2"/>
        <v>0</v>
      </c>
    </row>
    <row r="45" spans="1:10" ht="12.75" customHeight="1">
      <c r="A45" s="509" t="s">
        <v>233</v>
      </c>
      <c r="B45" s="1151" t="s">
        <v>80</v>
      </c>
      <c r="C45" s="1151" t="s">
        <v>201</v>
      </c>
      <c r="D45" s="1327">
        <v>33</v>
      </c>
      <c r="E45" s="1327">
        <v>0</v>
      </c>
      <c r="F45" s="1327">
        <v>3167.2000000000003</v>
      </c>
      <c r="G45" s="1327">
        <v>0</v>
      </c>
      <c r="H45" s="1329">
        <v>241.06000000000009</v>
      </c>
      <c r="I45" s="1327">
        <v>9478.36</v>
      </c>
      <c r="J45" s="1345">
        <f t="shared" si="2"/>
        <v>9.7474022205769621E-4</v>
      </c>
    </row>
    <row r="46" spans="1:10" ht="12.75" customHeight="1">
      <c r="A46" s="509" t="s">
        <v>233</v>
      </c>
      <c r="B46" s="1151" t="s">
        <v>80</v>
      </c>
      <c r="C46" s="1151" t="s">
        <v>199</v>
      </c>
      <c r="D46" s="1327">
        <v>578</v>
      </c>
      <c r="E46" s="1327">
        <v>0</v>
      </c>
      <c r="F46" s="1327">
        <v>115902.07999999914</v>
      </c>
      <c r="G46" s="1327">
        <v>20.862604000000232</v>
      </c>
      <c r="H46" s="1329">
        <v>12369.799999999892</v>
      </c>
      <c r="I46" s="1327">
        <v>152722.70999999953</v>
      </c>
      <c r="J46" s="1345">
        <f t="shared" si="2"/>
        <v>1.5705772755904256E-2</v>
      </c>
    </row>
    <row r="47" spans="1:10" ht="12.75" customHeight="1">
      <c r="A47" s="509" t="s">
        <v>234</v>
      </c>
      <c r="B47" s="1151" t="s">
        <v>80</v>
      </c>
      <c r="C47" s="1151" t="s">
        <v>199</v>
      </c>
      <c r="D47" s="1327">
        <v>766</v>
      </c>
      <c r="E47" s="1327">
        <v>0</v>
      </c>
      <c r="F47" s="1327">
        <v>0</v>
      </c>
      <c r="G47" s="1327">
        <v>0</v>
      </c>
      <c r="H47" s="1329">
        <v>-667</v>
      </c>
      <c r="I47" s="1327">
        <v>102221.23000000013</v>
      </c>
      <c r="J47" s="1345">
        <f t="shared" si="2"/>
        <v>1.051227685266343E-2</v>
      </c>
    </row>
    <row r="48" spans="1:10" ht="12.75" customHeight="1">
      <c r="A48" s="509" t="s">
        <v>235</v>
      </c>
      <c r="B48" s="1151" t="s">
        <v>80</v>
      </c>
      <c r="C48" s="1151" t="s">
        <v>199</v>
      </c>
      <c r="D48" s="1327">
        <v>0</v>
      </c>
      <c r="E48" s="1327">
        <v>0</v>
      </c>
      <c r="F48" s="1327">
        <v>0</v>
      </c>
      <c r="G48" s="1327">
        <v>0</v>
      </c>
      <c r="H48" s="1329">
        <v>0</v>
      </c>
      <c r="I48" s="1327">
        <v>0</v>
      </c>
      <c r="J48" s="1345">
        <f t="shared" si="2"/>
        <v>0</v>
      </c>
    </row>
    <row r="49" spans="1:10" ht="12.75" customHeight="1">
      <c r="A49" s="509" t="s">
        <v>122</v>
      </c>
      <c r="B49" s="1151" t="s">
        <v>80</v>
      </c>
      <c r="C49" s="1151" t="s">
        <v>199</v>
      </c>
      <c r="D49" s="1327">
        <v>0</v>
      </c>
      <c r="E49" s="1327">
        <v>0</v>
      </c>
      <c r="F49" s="1327">
        <v>0</v>
      </c>
      <c r="G49" s="1327">
        <v>0</v>
      </c>
      <c r="H49" s="1329">
        <v>0</v>
      </c>
      <c r="I49" s="1327">
        <v>0</v>
      </c>
      <c r="J49" s="1345">
        <f t="shared" si="2"/>
        <v>0</v>
      </c>
    </row>
    <row r="50" spans="1:10" ht="12.75" customHeight="1">
      <c r="A50" s="509" t="s">
        <v>236</v>
      </c>
      <c r="B50" s="1151" t="s">
        <v>80</v>
      </c>
      <c r="C50" s="1151" t="s">
        <v>199</v>
      </c>
      <c r="D50" s="1327">
        <v>1</v>
      </c>
      <c r="E50" s="1327">
        <v>0</v>
      </c>
      <c r="F50" s="1327">
        <v>0</v>
      </c>
      <c r="G50" s="1327">
        <v>0</v>
      </c>
      <c r="H50" s="1329">
        <v>0</v>
      </c>
      <c r="I50" s="1327">
        <v>567.95000000000005</v>
      </c>
      <c r="J50" s="1345">
        <f t="shared" si="2"/>
        <v>5.8407119915013627E-5</v>
      </c>
    </row>
    <row r="51" spans="1:10" ht="12.75" customHeight="1">
      <c r="A51" s="83" t="s">
        <v>132</v>
      </c>
      <c r="B51" s="1151" t="s">
        <v>80</v>
      </c>
      <c r="C51" s="1151" t="s">
        <v>199</v>
      </c>
      <c r="D51" s="1327">
        <v>2568</v>
      </c>
      <c r="E51" s="1327">
        <v>0</v>
      </c>
      <c r="F51" s="1327">
        <v>191805</v>
      </c>
      <c r="G51" s="1327">
        <v>153.65000000000202</v>
      </c>
      <c r="H51" s="1329">
        <v>0</v>
      </c>
      <c r="I51" s="1327">
        <v>634228.29999998747</v>
      </c>
      <c r="J51" s="1345">
        <f t="shared" si="2"/>
        <v>6.522308015070781E-2</v>
      </c>
    </row>
    <row r="52" spans="1:10" ht="12.75" customHeight="1">
      <c r="A52" s="83" t="s">
        <v>237</v>
      </c>
      <c r="B52" s="1151" t="s">
        <v>80</v>
      </c>
      <c r="C52" s="1151" t="s">
        <v>199</v>
      </c>
      <c r="D52" s="1327">
        <v>346</v>
      </c>
      <c r="E52" s="1327">
        <v>0</v>
      </c>
      <c r="F52" s="1327">
        <v>65363.699999999742</v>
      </c>
      <c r="G52" s="1327">
        <v>79.349999999999881</v>
      </c>
      <c r="H52" s="1329">
        <v>2206.9200000000133</v>
      </c>
      <c r="I52" s="1327">
        <v>66860.87999999999</v>
      </c>
      <c r="J52" s="1345">
        <f t="shared" si="2"/>
        <v>6.8758718827068152E-3</v>
      </c>
    </row>
    <row r="53" spans="1:10" ht="12.75" customHeight="1">
      <c r="A53" s="83" t="s">
        <v>126</v>
      </c>
      <c r="B53" s="1151" t="s">
        <v>80</v>
      </c>
      <c r="C53" s="1151" t="s">
        <v>199</v>
      </c>
      <c r="D53" s="1327">
        <v>2088</v>
      </c>
      <c r="E53" s="1327">
        <v>0</v>
      </c>
      <c r="F53" s="1327">
        <v>254967.36000000715</v>
      </c>
      <c r="G53" s="1327">
        <v>184.41599999999931</v>
      </c>
      <c r="H53" s="1329">
        <v>15133.160000000351</v>
      </c>
      <c r="I53" s="1327">
        <v>1153316.0800000196</v>
      </c>
      <c r="J53" s="1345">
        <f t="shared" si="2"/>
        <v>0.11860528318421444</v>
      </c>
    </row>
    <row r="54" spans="1:10" ht="12.75" customHeight="1">
      <c r="A54" s="83" t="s">
        <v>238</v>
      </c>
      <c r="B54" s="1151" t="s">
        <v>80</v>
      </c>
      <c r="C54" s="1151" t="s">
        <v>199</v>
      </c>
      <c r="D54" s="1327">
        <v>5</v>
      </c>
      <c r="E54" s="1327">
        <v>0</v>
      </c>
      <c r="F54" s="1327">
        <v>0</v>
      </c>
      <c r="G54" s="1327">
        <v>0</v>
      </c>
      <c r="H54" s="1329">
        <v>0</v>
      </c>
      <c r="I54" s="1327">
        <v>622.35</v>
      </c>
      <c r="J54" s="1345">
        <f t="shared" si="2"/>
        <v>6.4001533724991164E-5</v>
      </c>
    </row>
    <row r="55" spans="1:10" ht="12.75" customHeight="1">
      <c r="A55" s="83" t="s">
        <v>239</v>
      </c>
      <c r="B55" s="1151" t="s">
        <v>80</v>
      </c>
      <c r="C55" s="1151" t="s">
        <v>201</v>
      </c>
      <c r="D55" s="1327">
        <v>0</v>
      </c>
      <c r="E55" s="1327">
        <v>0</v>
      </c>
      <c r="F55" s="1327">
        <v>0</v>
      </c>
      <c r="G55" s="1327">
        <v>0</v>
      </c>
      <c r="H55" s="1327">
        <v>0</v>
      </c>
      <c r="I55" s="1327">
        <v>0</v>
      </c>
      <c r="J55" s="1345">
        <f t="shared" si="2"/>
        <v>0</v>
      </c>
    </row>
    <row r="56" spans="1:10" ht="12.75" customHeight="1">
      <c r="A56" s="83" t="s">
        <v>240</v>
      </c>
      <c r="B56" s="1151" t="s">
        <v>80</v>
      </c>
      <c r="C56" s="1151" t="s">
        <v>201</v>
      </c>
      <c r="D56" s="1327">
        <v>0</v>
      </c>
      <c r="E56" s="1327">
        <v>0</v>
      </c>
      <c r="F56" s="1327">
        <v>0</v>
      </c>
      <c r="G56" s="1327">
        <v>0</v>
      </c>
      <c r="H56" s="1327">
        <v>0</v>
      </c>
      <c r="I56" s="1327">
        <v>0</v>
      </c>
      <c r="J56" s="1345">
        <f t="shared" si="2"/>
        <v>0</v>
      </c>
    </row>
    <row r="57" spans="1:10" ht="12.75" customHeight="1">
      <c r="A57" s="1292" t="s">
        <v>144</v>
      </c>
      <c r="B57" s="1269"/>
      <c r="C57" s="1269"/>
      <c r="D57" s="1330"/>
      <c r="E57" s="1330"/>
      <c r="F57" s="1331"/>
      <c r="G57" s="1331"/>
      <c r="H57" s="1331"/>
      <c r="I57" s="1330"/>
      <c r="J57" s="1333"/>
    </row>
    <row r="58" spans="1:10" ht="12.75" customHeight="1">
      <c r="A58" s="1270" t="s">
        <v>241</v>
      </c>
      <c r="B58" s="1151" t="s">
        <v>80</v>
      </c>
      <c r="C58" s="1151" t="s">
        <v>201</v>
      </c>
      <c r="D58" s="1327">
        <v>0</v>
      </c>
      <c r="E58" s="1327">
        <v>0</v>
      </c>
      <c r="F58" s="1327">
        <v>0</v>
      </c>
      <c r="G58" s="1327">
        <v>0</v>
      </c>
      <c r="H58" s="1327">
        <v>0</v>
      </c>
      <c r="I58" s="1327">
        <v>0</v>
      </c>
      <c r="J58" s="1345">
        <f t="shared" ref="J58:J74" si="3">I58/$I$103</f>
        <v>0</v>
      </c>
    </row>
    <row r="59" spans="1:10" ht="12.75" customHeight="1">
      <c r="A59" s="509" t="s">
        <v>242</v>
      </c>
      <c r="B59" s="1151" t="s">
        <v>80</v>
      </c>
      <c r="C59" s="1151" t="s">
        <v>201</v>
      </c>
      <c r="D59" s="1327" t="s">
        <v>204</v>
      </c>
      <c r="E59" s="1327">
        <v>0</v>
      </c>
      <c r="F59" s="1327" t="s">
        <v>204</v>
      </c>
      <c r="G59" s="1327" t="s">
        <v>204</v>
      </c>
      <c r="H59" s="1327" t="s">
        <v>204</v>
      </c>
      <c r="I59" s="1327">
        <v>0</v>
      </c>
      <c r="J59" s="1345">
        <f t="shared" si="3"/>
        <v>0</v>
      </c>
    </row>
    <row r="60" spans="1:10" ht="12.75" customHeight="1">
      <c r="A60" s="509" t="s">
        <v>243</v>
      </c>
      <c r="B60" s="1151" t="s">
        <v>80</v>
      </c>
      <c r="C60" s="1151" t="s">
        <v>201</v>
      </c>
      <c r="D60" s="1327" t="s">
        <v>204</v>
      </c>
      <c r="E60" s="1327">
        <v>0</v>
      </c>
      <c r="F60" s="1327" t="s">
        <v>204</v>
      </c>
      <c r="G60" s="1327" t="s">
        <v>204</v>
      </c>
      <c r="H60" s="1327" t="s">
        <v>204</v>
      </c>
      <c r="I60" s="1327">
        <v>0</v>
      </c>
      <c r="J60" s="1345">
        <f t="shared" si="3"/>
        <v>0</v>
      </c>
    </row>
    <row r="61" spans="1:10" ht="12.75" customHeight="1">
      <c r="A61" s="83" t="s">
        <v>244</v>
      </c>
      <c r="B61" s="59" t="s">
        <v>80</v>
      </c>
      <c r="C61" s="1151" t="s">
        <v>201</v>
      </c>
      <c r="D61" s="1327">
        <v>775</v>
      </c>
      <c r="E61" s="1327">
        <v>0</v>
      </c>
      <c r="F61" s="1327">
        <v>74735.170000000027</v>
      </c>
      <c r="G61" s="1328">
        <v>0.84460000000000024</v>
      </c>
      <c r="H61" s="1329">
        <v>-1293.1200000000001</v>
      </c>
      <c r="I61" s="1327">
        <v>42091.570000000022</v>
      </c>
      <c r="J61" s="1345">
        <f t="shared" si="3"/>
        <v>4.3286334649197842E-3</v>
      </c>
    </row>
    <row r="62" spans="1:10" ht="12.75" customHeight="1">
      <c r="A62" s="89" t="s">
        <v>245</v>
      </c>
      <c r="B62" s="59" t="s">
        <v>80</v>
      </c>
      <c r="C62" s="1151" t="s">
        <v>201</v>
      </c>
      <c r="D62" s="1327">
        <v>647</v>
      </c>
      <c r="E62" s="1327">
        <v>0</v>
      </c>
      <c r="F62" s="1327">
        <v>38414.61</v>
      </c>
      <c r="G62" s="1328">
        <v>0</v>
      </c>
      <c r="H62" s="1329">
        <v>0</v>
      </c>
      <c r="I62" s="1327">
        <v>47318.75</v>
      </c>
      <c r="J62" s="1345">
        <f t="shared" si="3"/>
        <v>4.866188758655781E-3</v>
      </c>
    </row>
    <row r="63" spans="1:10" ht="12.75" customHeight="1">
      <c r="A63" s="509" t="s">
        <v>246</v>
      </c>
      <c r="B63" s="1151" t="s">
        <v>80</v>
      </c>
      <c r="C63" s="1151" t="s">
        <v>201</v>
      </c>
      <c r="D63" s="1327">
        <v>894</v>
      </c>
      <c r="E63" s="1327">
        <v>0</v>
      </c>
      <c r="F63" s="1327">
        <v>248026.69357299994</v>
      </c>
      <c r="G63" s="1328">
        <v>2.6733189999999993</v>
      </c>
      <c r="H63" s="1329">
        <v>-4290.8618029999998</v>
      </c>
      <c r="I63" s="1327">
        <v>149403.59999999998</v>
      </c>
      <c r="J63" s="1345">
        <f t="shared" si="3"/>
        <v>1.5364440498168375E-2</v>
      </c>
    </row>
    <row r="64" spans="1:10" ht="12.75" customHeight="1">
      <c r="A64" s="509" t="s">
        <v>247</v>
      </c>
      <c r="B64" s="1151" t="s">
        <v>80</v>
      </c>
      <c r="C64" s="1151" t="s">
        <v>201</v>
      </c>
      <c r="D64" s="1327">
        <v>32</v>
      </c>
      <c r="E64" s="1327">
        <v>0</v>
      </c>
      <c r="F64" s="1327">
        <v>5594.8068800000001</v>
      </c>
      <c r="G64" s="1327">
        <v>6.3353999999999994E-2</v>
      </c>
      <c r="H64" s="1329">
        <v>-96.790159000000003</v>
      </c>
      <c r="I64" s="1327">
        <v>510.64000000000004</v>
      </c>
      <c r="J64" s="1345">
        <f t="shared" si="3"/>
        <v>5.251344610159796E-5</v>
      </c>
    </row>
    <row r="65" spans="1:10" ht="12.75" customHeight="1">
      <c r="A65" s="1295" t="s">
        <v>248</v>
      </c>
      <c r="B65" s="1151" t="s">
        <v>80</v>
      </c>
      <c r="C65" s="1151" t="s">
        <v>201</v>
      </c>
      <c r="D65" s="1327">
        <v>89</v>
      </c>
      <c r="E65" s="1327">
        <v>0</v>
      </c>
      <c r="F65" s="1327">
        <v>18321.54</v>
      </c>
      <c r="G65" s="1328">
        <v>2.492</v>
      </c>
      <c r="H65" s="1329">
        <v>-316.92900000000003</v>
      </c>
      <c r="I65" s="1327">
        <v>10366.42</v>
      </c>
      <c r="J65" s="1345">
        <f t="shared" si="3"/>
        <v>1.0660669707357963E-3</v>
      </c>
    </row>
    <row r="66" spans="1:10" ht="12.75" customHeight="1">
      <c r="A66" s="509" t="s">
        <v>249</v>
      </c>
      <c r="B66" s="1151" t="s">
        <v>80</v>
      </c>
      <c r="C66" s="1151" t="s">
        <v>201</v>
      </c>
      <c r="D66" s="1327">
        <v>78</v>
      </c>
      <c r="E66" s="1327">
        <v>0</v>
      </c>
      <c r="F66" s="1327">
        <v>8870.334938</v>
      </c>
      <c r="G66" s="1327">
        <v>0</v>
      </c>
      <c r="H66" s="1327">
        <v>0</v>
      </c>
      <c r="I66" s="1327">
        <v>2297.9299999999998</v>
      </c>
      <c r="J66" s="1345">
        <f t="shared" si="3"/>
        <v>2.3631564938164849E-4</v>
      </c>
    </row>
    <row r="67" spans="1:10" ht="12.75" customHeight="1">
      <c r="A67" s="509" t="s">
        <v>250</v>
      </c>
      <c r="B67" s="1151" t="s">
        <v>80</v>
      </c>
      <c r="C67" s="1151" t="s">
        <v>201</v>
      </c>
      <c r="D67" s="1327">
        <v>456</v>
      </c>
      <c r="E67" s="1327">
        <v>0</v>
      </c>
      <c r="F67" s="1327">
        <v>77238.639084000009</v>
      </c>
      <c r="G67" s="1327">
        <v>0</v>
      </c>
      <c r="H67" s="1327">
        <v>0</v>
      </c>
      <c r="I67" s="1327">
        <v>65848.209999999992</v>
      </c>
      <c r="J67" s="1345">
        <f t="shared" si="3"/>
        <v>6.771730429895235E-3</v>
      </c>
    </row>
    <row r="68" spans="1:10" ht="12.75" customHeight="1">
      <c r="A68" s="83" t="s">
        <v>251</v>
      </c>
      <c r="B68" s="59" t="s">
        <v>80</v>
      </c>
      <c r="C68" s="1151" t="s">
        <v>201</v>
      </c>
      <c r="D68" s="1327">
        <v>36</v>
      </c>
      <c r="E68" s="1327">
        <v>0</v>
      </c>
      <c r="F68" s="1327">
        <v>3256.56</v>
      </c>
      <c r="G68" s="1328">
        <v>1.2456</v>
      </c>
      <c r="H68" s="1329">
        <v>0</v>
      </c>
      <c r="I68" s="1327">
        <v>6898.33</v>
      </c>
      <c r="J68" s="1345">
        <f t="shared" si="3"/>
        <v>7.0941383488570462E-4</v>
      </c>
    </row>
    <row r="69" spans="1:10" ht="12.75" customHeight="1">
      <c r="A69" s="509" t="s">
        <v>252</v>
      </c>
      <c r="B69" s="1151" t="s">
        <v>80</v>
      </c>
      <c r="C69" s="1151" t="s">
        <v>201</v>
      </c>
      <c r="D69" s="1327">
        <v>562</v>
      </c>
      <c r="E69" s="1327">
        <v>0</v>
      </c>
      <c r="F69" s="1327">
        <v>303409.37999999989</v>
      </c>
      <c r="G69" s="1327">
        <v>0</v>
      </c>
      <c r="H69" s="1327">
        <v>0</v>
      </c>
      <c r="I69" s="1327">
        <v>137124.52999999994</v>
      </c>
      <c r="J69" s="1345">
        <f t="shared" si="3"/>
        <v>1.4101679491152179E-2</v>
      </c>
    </row>
    <row r="70" spans="1:10" ht="12.75" customHeight="1">
      <c r="A70" s="1270" t="s">
        <v>253</v>
      </c>
      <c r="B70" s="1151" t="s">
        <v>80</v>
      </c>
      <c r="C70" s="1151" t="s">
        <v>201</v>
      </c>
      <c r="D70" s="1327">
        <v>5</v>
      </c>
      <c r="E70" s="1327">
        <v>0</v>
      </c>
      <c r="F70" s="1327">
        <v>2696.0699999999997</v>
      </c>
      <c r="G70" s="1327">
        <v>0</v>
      </c>
      <c r="H70" s="1327">
        <v>0</v>
      </c>
      <c r="I70" s="1327">
        <v>918.73</v>
      </c>
      <c r="J70" s="1345">
        <f t="shared" si="3"/>
        <v>9.4480805140453335E-5</v>
      </c>
    </row>
    <row r="71" spans="1:10" ht="12.75" customHeight="1">
      <c r="A71" s="1270" t="s">
        <v>254</v>
      </c>
      <c r="B71" s="1151" t="s">
        <v>80</v>
      </c>
      <c r="C71" s="1151" t="s">
        <v>201</v>
      </c>
      <c r="D71" s="1327">
        <v>1</v>
      </c>
      <c r="E71" s="1327">
        <v>0</v>
      </c>
      <c r="F71" s="1327">
        <v>631.6</v>
      </c>
      <c r="G71" s="1327">
        <v>0</v>
      </c>
      <c r="H71" s="1327">
        <v>0</v>
      </c>
      <c r="I71" s="1327">
        <v>1200</v>
      </c>
      <c r="J71" s="1345">
        <f t="shared" si="3"/>
        <v>1.2340618698479858E-4</v>
      </c>
    </row>
    <row r="72" spans="1:10" ht="12.75" customHeight="1">
      <c r="A72" s="1270" t="s">
        <v>255</v>
      </c>
      <c r="B72" s="1151" t="s">
        <v>80</v>
      </c>
      <c r="C72" s="1151" t="s">
        <v>201</v>
      </c>
      <c r="D72" s="1327">
        <v>92</v>
      </c>
      <c r="E72" s="1327">
        <v>0</v>
      </c>
      <c r="F72" s="1327">
        <v>9354.9999999999964</v>
      </c>
      <c r="G72" s="1328">
        <v>0.67027400000000026</v>
      </c>
      <c r="H72" s="1329">
        <v>-161.86099999999999</v>
      </c>
      <c r="I72" s="1327">
        <v>8435.3700000000044</v>
      </c>
      <c r="J72" s="1345">
        <f t="shared" si="3"/>
        <v>8.6748070625496739E-4</v>
      </c>
    </row>
    <row r="73" spans="1:10" ht="12.75" customHeight="1">
      <c r="A73" s="1270" t="s">
        <v>256</v>
      </c>
      <c r="B73" s="1151" t="s">
        <v>80</v>
      </c>
      <c r="C73" s="1151" t="s">
        <v>199</v>
      </c>
      <c r="D73" s="1327">
        <v>24700</v>
      </c>
      <c r="E73" s="1327">
        <v>0</v>
      </c>
      <c r="F73" s="1327">
        <v>237194.10000000242</v>
      </c>
      <c r="G73" s="1327">
        <v>5.829199999999962</v>
      </c>
      <c r="H73" s="1329">
        <v>-560.6899999999813</v>
      </c>
      <c r="I73" s="1327">
        <v>207709.81000101281</v>
      </c>
      <c r="J73" s="1345">
        <f t="shared" si="3"/>
        <v>2.1360563042968309E-2</v>
      </c>
    </row>
    <row r="74" spans="1:10" ht="12.75" customHeight="1">
      <c r="A74" s="509" t="s">
        <v>147</v>
      </c>
      <c r="B74" s="1151" t="s">
        <v>80</v>
      </c>
      <c r="C74" s="1151" t="s">
        <v>199</v>
      </c>
      <c r="D74" s="1327">
        <v>490</v>
      </c>
      <c r="E74" s="1327">
        <v>0</v>
      </c>
      <c r="F74" s="1327">
        <v>5566.8899999999885</v>
      </c>
      <c r="G74" s="1327">
        <v>0.13230000000000047</v>
      </c>
      <c r="H74" s="1329">
        <v>-11.661999999999965</v>
      </c>
      <c r="I74" s="1327">
        <v>4400.9999999999991</v>
      </c>
      <c r="J74" s="1345">
        <f t="shared" si="3"/>
        <v>4.5259219076674868E-4</v>
      </c>
    </row>
    <row r="75" spans="1:10" ht="12.75" customHeight="1">
      <c r="A75" s="1292" t="s">
        <v>38</v>
      </c>
      <c r="B75" s="1269"/>
      <c r="C75" s="1269"/>
      <c r="D75" s="1330"/>
      <c r="E75" s="1330"/>
      <c r="F75" s="1331"/>
      <c r="G75" s="1331"/>
      <c r="H75" s="1331"/>
      <c r="I75" s="1330"/>
      <c r="J75" s="1333"/>
    </row>
    <row r="76" spans="1:10" ht="12.75" customHeight="1">
      <c r="A76" s="509" t="s">
        <v>257</v>
      </c>
      <c r="B76" s="1151" t="s">
        <v>80</v>
      </c>
      <c r="C76" s="1151" t="s">
        <v>199</v>
      </c>
      <c r="D76" s="1327">
        <v>2158</v>
      </c>
      <c r="E76" s="1327">
        <v>0</v>
      </c>
      <c r="F76" s="1327">
        <v>388440</v>
      </c>
      <c r="G76" s="1328">
        <v>7.8551199999998618</v>
      </c>
      <c r="H76" s="1329">
        <v>0</v>
      </c>
      <c r="I76" s="1327">
        <v>177362.23000000097</v>
      </c>
      <c r="J76" s="1345">
        <f t="shared" ref="J76:J86" si="4">I76/$I$103</f>
        <v>1.8239663766184144E-2</v>
      </c>
    </row>
    <row r="77" spans="1:10" ht="12.75" customHeight="1">
      <c r="A77" s="509" t="s">
        <v>258</v>
      </c>
      <c r="B77" s="1151" t="s">
        <v>80</v>
      </c>
      <c r="C77" s="1151" t="s">
        <v>201</v>
      </c>
      <c r="D77" s="1327">
        <v>0</v>
      </c>
      <c r="E77" s="1327">
        <v>0</v>
      </c>
      <c r="F77" s="1327">
        <v>0</v>
      </c>
      <c r="G77" s="1327">
        <v>0</v>
      </c>
      <c r="H77" s="1329">
        <v>0</v>
      </c>
      <c r="I77" s="1327">
        <v>0</v>
      </c>
      <c r="J77" s="1345">
        <f t="shared" si="4"/>
        <v>0</v>
      </c>
    </row>
    <row r="78" spans="1:10" ht="12.75" customHeight="1">
      <c r="A78" s="83" t="s">
        <v>259</v>
      </c>
      <c r="B78" s="1151" t="s">
        <v>80</v>
      </c>
      <c r="C78" s="1151" t="s">
        <v>201</v>
      </c>
      <c r="D78" s="1327">
        <v>8</v>
      </c>
      <c r="E78" s="1327">
        <v>0</v>
      </c>
      <c r="F78" s="1327">
        <v>1296</v>
      </c>
      <c r="G78" s="1327">
        <v>1.6320000000000001E-2</v>
      </c>
      <c r="H78" s="1329">
        <v>-5.28E-3</v>
      </c>
      <c r="I78" s="1327">
        <v>716.64</v>
      </c>
      <c r="J78" s="1345">
        <f t="shared" si="4"/>
        <v>7.3698174867321711E-5</v>
      </c>
    </row>
    <row r="79" spans="1:10" ht="12.75" customHeight="1">
      <c r="A79" s="83" t="s">
        <v>260</v>
      </c>
      <c r="B79" s="1151" t="s">
        <v>80</v>
      </c>
      <c r="C79" s="1151" t="s">
        <v>199</v>
      </c>
      <c r="D79" s="1327">
        <v>0</v>
      </c>
      <c r="E79" s="1327">
        <v>0</v>
      </c>
      <c r="F79" s="1327">
        <v>0</v>
      </c>
      <c r="G79" s="1327">
        <v>0</v>
      </c>
      <c r="H79" s="1329">
        <v>0</v>
      </c>
      <c r="I79" s="1327">
        <v>0</v>
      </c>
      <c r="J79" s="1345">
        <f t="shared" si="4"/>
        <v>0</v>
      </c>
    </row>
    <row r="80" spans="1:10" ht="12.75" customHeight="1">
      <c r="A80" s="83" t="s">
        <v>261</v>
      </c>
      <c r="B80" s="1151" t="s">
        <v>89</v>
      </c>
      <c r="C80" s="1151" t="s">
        <v>199</v>
      </c>
      <c r="D80" s="1327">
        <v>50</v>
      </c>
      <c r="E80" s="1327">
        <v>0</v>
      </c>
      <c r="F80" s="1327">
        <v>0</v>
      </c>
      <c r="G80" s="1327">
        <v>0</v>
      </c>
      <c r="H80" s="1329">
        <v>0</v>
      </c>
      <c r="I80" s="1327">
        <v>11361.379999999997</v>
      </c>
      <c r="J80" s="1345">
        <f t="shared" si="4"/>
        <v>1.1683871539044587E-3</v>
      </c>
    </row>
    <row r="81" spans="1:10" ht="12.75" customHeight="1">
      <c r="A81" s="83" t="s">
        <v>153</v>
      </c>
      <c r="B81" s="1151" t="s">
        <v>80</v>
      </c>
      <c r="C81" s="1151" t="s">
        <v>199</v>
      </c>
      <c r="D81" s="1327">
        <v>0</v>
      </c>
      <c r="E81" s="1327">
        <v>0</v>
      </c>
      <c r="F81" s="1327">
        <v>0</v>
      </c>
      <c r="G81" s="1327">
        <v>0</v>
      </c>
      <c r="H81" s="1329">
        <v>0</v>
      </c>
      <c r="I81" s="1327">
        <v>0</v>
      </c>
      <c r="J81" s="1345">
        <f t="shared" si="4"/>
        <v>0</v>
      </c>
    </row>
    <row r="82" spans="1:10" ht="12.75" customHeight="1">
      <c r="A82" s="83" t="s">
        <v>153</v>
      </c>
      <c r="B82" s="1151" t="s">
        <v>80</v>
      </c>
      <c r="C82" s="1151" t="s">
        <v>201</v>
      </c>
      <c r="D82" s="1327">
        <v>0</v>
      </c>
      <c r="E82" s="1327">
        <v>0</v>
      </c>
      <c r="F82" s="1327">
        <v>0</v>
      </c>
      <c r="G82" s="1327">
        <v>0</v>
      </c>
      <c r="H82" s="1329">
        <v>0</v>
      </c>
      <c r="I82" s="1327">
        <v>0</v>
      </c>
      <c r="J82" s="1345">
        <f t="shared" si="4"/>
        <v>0</v>
      </c>
    </row>
    <row r="83" spans="1:10" ht="12.75" customHeight="1">
      <c r="A83" s="83" t="s">
        <v>262</v>
      </c>
      <c r="B83" s="1151" t="s">
        <v>80</v>
      </c>
      <c r="C83" s="1151" t="s">
        <v>199</v>
      </c>
      <c r="D83" s="1327">
        <v>209</v>
      </c>
      <c r="E83" s="1327">
        <v>0</v>
      </c>
      <c r="F83" s="1327">
        <v>0</v>
      </c>
      <c r="G83" s="1327">
        <v>0</v>
      </c>
      <c r="H83" s="1329">
        <v>0</v>
      </c>
      <c r="I83" s="1327">
        <v>11667.709999999995</v>
      </c>
      <c r="J83" s="1345">
        <f t="shared" si="4"/>
        <v>1.199889668287003E-3</v>
      </c>
    </row>
    <row r="84" spans="1:10" ht="12.75" customHeight="1">
      <c r="A84" s="83" t="s">
        <v>262</v>
      </c>
      <c r="B84" s="1151" t="s">
        <v>80</v>
      </c>
      <c r="C84" s="1151" t="s">
        <v>201</v>
      </c>
      <c r="D84" s="1327">
        <v>0</v>
      </c>
      <c r="E84" s="1327">
        <v>0</v>
      </c>
      <c r="F84" s="1327">
        <v>0</v>
      </c>
      <c r="G84" s="1327">
        <v>0</v>
      </c>
      <c r="H84" s="1329">
        <v>0</v>
      </c>
      <c r="I84" s="1327">
        <v>0</v>
      </c>
      <c r="J84" s="1345">
        <f t="shared" si="4"/>
        <v>0</v>
      </c>
    </row>
    <row r="85" spans="1:10" ht="12.75" customHeight="1">
      <c r="A85" s="83" t="s">
        <v>263</v>
      </c>
      <c r="B85" s="1151" t="s">
        <v>80</v>
      </c>
      <c r="C85" s="1151" t="s">
        <v>199</v>
      </c>
      <c r="D85" s="1327">
        <v>7</v>
      </c>
      <c r="E85" s="1327">
        <v>0</v>
      </c>
      <c r="F85" s="1327">
        <v>469</v>
      </c>
      <c r="G85" s="1327">
        <v>0</v>
      </c>
      <c r="H85" s="1329">
        <v>0</v>
      </c>
      <c r="I85" s="1327">
        <v>1018.5899999999999</v>
      </c>
      <c r="J85" s="1345">
        <f t="shared" si="4"/>
        <v>1.0475025666737164E-4</v>
      </c>
    </row>
    <row r="86" spans="1:10" s="196" customFormat="1" ht="15" customHeight="1">
      <c r="A86" s="83" t="s">
        <v>263</v>
      </c>
      <c r="B86" s="1151" t="s">
        <v>80</v>
      </c>
      <c r="C86" s="1151" t="s">
        <v>201</v>
      </c>
      <c r="D86" s="1327">
        <v>0</v>
      </c>
      <c r="E86" s="1327">
        <v>0</v>
      </c>
      <c r="F86" s="1327" t="s">
        <v>204</v>
      </c>
      <c r="G86" s="1327" t="s">
        <v>204</v>
      </c>
      <c r="H86" s="1327" t="s">
        <v>204</v>
      </c>
      <c r="I86" s="1327">
        <v>0</v>
      </c>
      <c r="J86" s="1345">
        <f t="shared" si="4"/>
        <v>0</v>
      </c>
    </row>
    <row r="87" spans="1:10" s="196" customFormat="1" ht="12.75" customHeight="1">
      <c r="A87" s="1292" t="s">
        <v>264</v>
      </c>
      <c r="B87" s="1269"/>
      <c r="C87" s="1269"/>
      <c r="D87" s="1330"/>
      <c r="E87" s="1330"/>
      <c r="F87" s="1331"/>
      <c r="G87" s="1331"/>
      <c r="H87" s="1331"/>
      <c r="I87" s="1330"/>
      <c r="J87" s="1333"/>
    </row>
    <row r="88" spans="1:10" s="196" customFormat="1" ht="12.75" customHeight="1">
      <c r="A88" s="468" t="s">
        <v>265</v>
      </c>
      <c r="B88" s="1151" t="s">
        <v>80</v>
      </c>
      <c r="C88" s="1151" t="s">
        <v>199</v>
      </c>
      <c r="D88" s="1327">
        <v>0</v>
      </c>
      <c r="E88" s="1327">
        <v>0</v>
      </c>
      <c r="F88" s="1327">
        <v>0</v>
      </c>
      <c r="G88" s="1327">
        <v>0</v>
      </c>
      <c r="H88" s="1329">
        <v>0</v>
      </c>
      <c r="I88" s="1327">
        <v>0</v>
      </c>
      <c r="J88" s="1345">
        <f t="shared" ref="J88:J99" si="5">I88/$I$103</f>
        <v>0</v>
      </c>
    </row>
    <row r="89" spans="1:10" s="196" customFormat="1" ht="12.75" customHeight="1">
      <c r="A89" s="468" t="s">
        <v>266</v>
      </c>
      <c r="B89" s="1151" t="s">
        <v>80</v>
      </c>
      <c r="C89" s="1151" t="s">
        <v>199</v>
      </c>
      <c r="D89" s="1327">
        <v>0</v>
      </c>
      <c r="E89" s="1327">
        <v>0</v>
      </c>
      <c r="F89" s="1327">
        <v>0</v>
      </c>
      <c r="G89" s="1327">
        <v>0</v>
      </c>
      <c r="H89" s="1329">
        <v>0</v>
      </c>
      <c r="I89" s="1327">
        <v>0</v>
      </c>
      <c r="J89" s="1345">
        <f t="shared" si="5"/>
        <v>0</v>
      </c>
    </row>
    <row r="90" spans="1:10" s="196" customFormat="1" ht="12.75" customHeight="1">
      <c r="A90" s="1290" t="s">
        <v>267</v>
      </c>
      <c r="B90" s="1151" t="s">
        <v>80</v>
      </c>
      <c r="C90" s="1151" t="s">
        <v>199</v>
      </c>
      <c r="D90" s="1327">
        <v>0</v>
      </c>
      <c r="E90" s="1327">
        <v>0</v>
      </c>
      <c r="F90" s="1327">
        <v>0</v>
      </c>
      <c r="G90" s="1327">
        <v>0</v>
      </c>
      <c r="H90" s="1329">
        <v>0</v>
      </c>
      <c r="I90" s="1327">
        <v>0</v>
      </c>
      <c r="J90" s="1345">
        <f t="shared" si="5"/>
        <v>0</v>
      </c>
    </row>
    <row r="91" spans="1:10" s="196" customFormat="1" ht="12.75" customHeight="1">
      <c r="A91" s="468" t="s">
        <v>268</v>
      </c>
      <c r="B91" s="1151" t="s">
        <v>80</v>
      </c>
      <c r="C91" s="1151" t="s">
        <v>199</v>
      </c>
      <c r="D91" s="1327">
        <v>0</v>
      </c>
      <c r="E91" s="1327">
        <v>0</v>
      </c>
      <c r="F91" s="1327">
        <v>0</v>
      </c>
      <c r="G91" s="1327">
        <v>0</v>
      </c>
      <c r="H91" s="1329">
        <v>0</v>
      </c>
      <c r="I91" s="1327">
        <v>0</v>
      </c>
      <c r="J91" s="1345">
        <f t="shared" si="5"/>
        <v>0</v>
      </c>
    </row>
    <row r="92" spans="1:10" s="196" customFormat="1" ht="12.75" customHeight="1">
      <c r="A92" s="83" t="s">
        <v>269</v>
      </c>
      <c r="B92" s="1151" t="s">
        <v>80</v>
      </c>
      <c r="C92" s="1151" t="s">
        <v>199</v>
      </c>
      <c r="D92" s="1327">
        <v>0</v>
      </c>
      <c r="E92" s="1327">
        <v>0</v>
      </c>
      <c r="F92" s="1327">
        <v>0</v>
      </c>
      <c r="G92" s="1327">
        <v>0</v>
      </c>
      <c r="H92" s="1329">
        <v>0</v>
      </c>
      <c r="I92" s="1327">
        <v>0</v>
      </c>
      <c r="J92" s="1345">
        <f t="shared" si="5"/>
        <v>0</v>
      </c>
    </row>
    <row r="93" spans="1:10" s="196" customFormat="1" ht="12.75" customHeight="1">
      <c r="A93" s="83" t="s">
        <v>270</v>
      </c>
      <c r="B93" s="1151" t="s">
        <v>80</v>
      </c>
      <c r="C93" s="1151" t="s">
        <v>201</v>
      </c>
      <c r="D93" s="1327">
        <v>0</v>
      </c>
      <c r="E93" s="1327">
        <v>0</v>
      </c>
      <c r="F93" s="1327">
        <v>0</v>
      </c>
      <c r="G93" s="1328">
        <v>0</v>
      </c>
      <c r="H93" s="1329">
        <v>0</v>
      </c>
      <c r="I93" s="1327">
        <v>0</v>
      </c>
      <c r="J93" s="1345">
        <f t="shared" si="5"/>
        <v>0</v>
      </c>
    </row>
    <row r="94" spans="1:10" s="196" customFormat="1" ht="12.75" customHeight="1">
      <c r="A94" s="83" t="s">
        <v>271</v>
      </c>
      <c r="B94" s="1151" t="s">
        <v>226</v>
      </c>
      <c r="C94" s="1151" t="s">
        <v>201</v>
      </c>
      <c r="D94" s="1327">
        <v>0</v>
      </c>
      <c r="E94" s="1327">
        <v>2.75</v>
      </c>
      <c r="F94" s="1327">
        <v>2593.25</v>
      </c>
      <c r="G94" s="1328">
        <v>0</v>
      </c>
      <c r="H94" s="1329">
        <v>0</v>
      </c>
      <c r="I94" s="1327">
        <v>13692</v>
      </c>
      <c r="J94" s="1345">
        <f t="shared" si="5"/>
        <v>1.4080645934965517E-3</v>
      </c>
    </row>
    <row r="95" spans="1:10" s="196" customFormat="1" ht="12.75" customHeight="1">
      <c r="A95" s="83" t="s">
        <v>272</v>
      </c>
      <c r="B95" s="1151" t="s">
        <v>80</v>
      </c>
      <c r="C95" s="1151" t="s">
        <v>201</v>
      </c>
      <c r="D95" s="1327">
        <v>0</v>
      </c>
      <c r="E95" s="1327">
        <v>0</v>
      </c>
      <c r="F95" s="1327">
        <v>0</v>
      </c>
      <c r="G95" s="1328">
        <v>0</v>
      </c>
      <c r="H95" s="1329">
        <v>0</v>
      </c>
      <c r="I95" s="1327">
        <v>0</v>
      </c>
      <c r="J95" s="1345">
        <f t="shared" si="5"/>
        <v>0</v>
      </c>
    </row>
    <row r="96" spans="1:10" ht="12.75" customHeight="1">
      <c r="A96" s="1296" t="s">
        <v>269</v>
      </c>
      <c r="B96" s="1151" t="s">
        <v>80</v>
      </c>
      <c r="C96" s="1151" t="s">
        <v>201</v>
      </c>
      <c r="D96" s="1327">
        <v>0</v>
      </c>
      <c r="E96" s="1327">
        <v>0</v>
      </c>
      <c r="F96" s="1327">
        <v>0</v>
      </c>
      <c r="G96" s="1328">
        <v>0</v>
      </c>
      <c r="H96" s="1329">
        <v>0</v>
      </c>
      <c r="I96" s="1327">
        <v>0</v>
      </c>
      <c r="J96" s="1345">
        <f t="shared" si="5"/>
        <v>0</v>
      </c>
    </row>
    <row r="97" spans="1:11" ht="13.5" customHeight="1">
      <c r="A97" s="1297" t="s">
        <v>273</v>
      </c>
      <c r="B97" s="1269"/>
      <c r="C97" s="1269"/>
      <c r="D97" s="1330"/>
      <c r="E97" s="1330"/>
      <c r="F97" s="1331"/>
      <c r="G97" s="1331"/>
      <c r="H97" s="1331"/>
      <c r="I97" s="1330"/>
      <c r="J97" s="1333"/>
    </row>
    <row r="98" spans="1:11" ht="14.25" customHeight="1">
      <c r="A98" s="83" t="s">
        <v>160</v>
      </c>
      <c r="B98" s="1151" t="s">
        <v>212</v>
      </c>
      <c r="C98" s="1151" t="s">
        <v>199</v>
      </c>
      <c r="D98" s="1327">
        <v>8355</v>
      </c>
      <c r="E98" s="1330"/>
      <c r="F98" s="1331"/>
      <c r="G98" s="1331"/>
      <c r="H98" s="1331"/>
      <c r="I98" s="1327">
        <v>1358720.3300003551</v>
      </c>
      <c r="J98" s="1345">
        <f t="shared" si="5"/>
        <v>0.13972874592005921</v>
      </c>
      <c r="K98" s="6"/>
    </row>
    <row r="99" spans="1:11" ht="13.5" customHeight="1">
      <c r="A99" s="83" t="s">
        <v>161</v>
      </c>
      <c r="B99" s="1151" t="s">
        <v>212</v>
      </c>
      <c r="C99" s="1151" t="s">
        <v>199</v>
      </c>
      <c r="D99" s="1327">
        <v>8355</v>
      </c>
      <c r="E99" s="1330"/>
      <c r="F99" s="1331"/>
      <c r="G99" s="1331"/>
      <c r="H99" s="1331"/>
      <c r="I99" s="1327">
        <v>496445.85999997001</v>
      </c>
      <c r="J99" s="1345">
        <f t="shared" si="5"/>
        <v>5.1053742189154531E-2</v>
      </c>
      <c r="K99" s="1237"/>
    </row>
    <row r="100" spans="1:11" ht="13.2">
      <c r="A100" s="1263" t="s">
        <v>274</v>
      </c>
      <c r="B100" s="1269"/>
      <c r="C100" s="1269"/>
      <c r="D100" s="1330"/>
      <c r="E100" s="1330"/>
      <c r="F100" s="1331"/>
      <c r="G100" s="1331"/>
      <c r="H100" s="1331"/>
      <c r="I100" s="1330"/>
      <c r="J100" s="1334"/>
    </row>
    <row r="101" spans="1:11" ht="15" customHeight="1">
      <c r="A101" s="510" t="s">
        <v>275</v>
      </c>
      <c r="B101" s="1268"/>
      <c r="C101" s="1268"/>
      <c r="D101" s="1335"/>
      <c r="E101" s="1335"/>
      <c r="F101" s="1336"/>
      <c r="G101" s="1336"/>
      <c r="H101" s="1336"/>
      <c r="I101" s="1346"/>
      <c r="J101" s="1345"/>
    </row>
    <row r="102" spans="1:11" ht="15" customHeight="1" thickBot="1">
      <c r="A102" s="1271"/>
      <c r="B102" s="1272"/>
      <c r="C102" s="1272"/>
      <c r="D102" s="1337"/>
      <c r="E102" s="1337"/>
      <c r="F102" s="1338"/>
      <c r="G102" s="1339"/>
      <c r="H102" s="1340"/>
      <c r="I102" s="1341"/>
      <c r="J102" s="1342"/>
    </row>
    <row r="103" spans="1:11" ht="15" customHeight="1" thickBot="1">
      <c r="A103" s="1273" t="s">
        <v>10</v>
      </c>
      <c r="B103" s="1274" t="s">
        <v>204</v>
      </c>
      <c r="C103" s="1275"/>
      <c r="D103" s="1343"/>
      <c r="E103" s="1343">
        <f>SUM(E9:E99)</f>
        <v>2142.5100000000002</v>
      </c>
      <c r="F103" s="1343">
        <f t="shared" ref="F103:I103" si="6">SUM(F9:F99)</f>
        <v>3136133.1174749858</v>
      </c>
      <c r="G103" s="1344">
        <f t="shared" si="6"/>
        <v>600.49366500000349</v>
      </c>
      <c r="H103" s="1343">
        <f t="shared" si="6"/>
        <v>88772.144718000331</v>
      </c>
      <c r="I103" s="1347">
        <f t="shared" si="6"/>
        <v>9723985.7200013679</v>
      </c>
      <c r="J103" s="1348">
        <f>SUM(J9:J99)</f>
        <v>0.99999999999999933</v>
      </c>
    </row>
    <row r="104" spans="1:11" ht="15" customHeight="1" thickBot="1"/>
    <row r="105" spans="1:11" s="196" customFormat="1" ht="15" customHeight="1" thickBot="1">
      <c r="A105" s="255" t="s">
        <v>276</v>
      </c>
      <c r="B105" s="1141" t="s">
        <v>277</v>
      </c>
      <c r="C105"/>
      <c r="D105" s="6"/>
      <c r="E105"/>
      <c r="F105" s="6"/>
      <c r="G105"/>
      <c r="H105" s="6"/>
      <c r="I105" s="140"/>
      <c r="J105"/>
    </row>
    <row r="106" spans="1:11" ht="15" customHeight="1">
      <c r="A106" s="31" t="s">
        <v>278</v>
      </c>
      <c r="B106" s="1352">
        <v>35</v>
      </c>
      <c r="F106" s="6"/>
      <c r="G106" s="93"/>
      <c r="H106" s="1206"/>
      <c r="I106" s="140"/>
    </row>
    <row r="107" spans="1:11" ht="12.75" customHeight="1">
      <c r="A107" s="32" t="s">
        <v>279</v>
      </c>
      <c r="B107" s="1352">
        <v>1</v>
      </c>
      <c r="F107" s="92"/>
      <c r="H107" s="1206"/>
      <c r="I107" s="140"/>
    </row>
    <row r="108" spans="1:11" ht="29.55" customHeight="1">
      <c r="A108" s="62" t="s">
        <v>280</v>
      </c>
      <c r="B108" s="1317">
        <v>2751</v>
      </c>
      <c r="H108" s="1206"/>
      <c r="I108" s="140"/>
    </row>
    <row r="109" spans="1:11" ht="12.75" customHeight="1">
      <c r="A109" s="62" t="s">
        <v>281</v>
      </c>
      <c r="B109" s="1353">
        <v>305</v>
      </c>
      <c r="H109" s="526"/>
      <c r="I109" s="154"/>
    </row>
    <row r="110" spans="1:11" ht="12.75" customHeight="1" thickBot="1">
      <c r="A110" s="344"/>
      <c r="B110" s="1207"/>
      <c r="G110" s="6"/>
      <c r="H110" s="1237"/>
      <c r="I110" s="154"/>
    </row>
    <row r="111" spans="1:11" ht="12.75" customHeight="1" thickBot="1">
      <c r="A111" s="644" t="s">
        <v>282</v>
      </c>
      <c r="B111" s="123" t="s">
        <v>277</v>
      </c>
      <c r="H111" s="1206"/>
    </row>
    <row r="112" spans="1:11" ht="12.75" customHeight="1">
      <c r="A112" s="31" t="s">
        <v>283</v>
      </c>
      <c r="B112" s="1317">
        <v>8355</v>
      </c>
      <c r="G112" s="93"/>
      <c r="H112" s="1206"/>
    </row>
    <row r="113" spans="1:10" ht="12.75" customHeight="1" thickBot="1">
      <c r="A113" s="344"/>
      <c r="B113" s="1208"/>
      <c r="H113" s="1206"/>
    </row>
    <row r="114" spans="1:10" ht="12.75" customHeight="1">
      <c r="A114" s="618"/>
      <c r="B114" s="1445" t="s">
        <v>5</v>
      </c>
      <c r="C114" s="1446"/>
      <c r="D114" s="1447"/>
      <c r="E114" s="2"/>
      <c r="F114" s="1206"/>
      <c r="G114" s="217"/>
      <c r="H114" s="1209"/>
      <c r="I114" s="539"/>
      <c r="J114" s="196"/>
    </row>
    <row r="115" spans="1:10" ht="12.75" customHeight="1" thickBot="1">
      <c r="A115" s="619" t="s">
        <v>284</v>
      </c>
      <c r="B115" s="607" t="s">
        <v>8</v>
      </c>
      <c r="C115" s="608" t="s">
        <v>9</v>
      </c>
      <c r="D115" s="609" t="s">
        <v>10</v>
      </c>
      <c r="E115" s="2"/>
      <c r="F115" s="1206"/>
      <c r="G115" s="1206"/>
      <c r="H115" s="1209"/>
      <c r="I115" s="539"/>
      <c r="J115" s="196"/>
    </row>
    <row r="116" spans="1:10" ht="13.2">
      <c r="A116" s="660" t="s">
        <v>285</v>
      </c>
      <c r="B116" s="942">
        <v>474575.8542</v>
      </c>
      <c r="C116" s="943">
        <v>420850.28580000001</v>
      </c>
      <c r="D116" s="944">
        <f>SUM(B116:C116)</f>
        <v>895426.14</v>
      </c>
      <c r="E116" s="1206"/>
      <c r="F116" s="1209"/>
      <c r="G116" s="1209"/>
      <c r="H116" s="1209"/>
      <c r="I116" s="539"/>
      <c r="J116" s="196"/>
    </row>
    <row r="117" spans="1:10" ht="13.2">
      <c r="A117" s="248" t="s">
        <v>286</v>
      </c>
      <c r="B117" s="945">
        <v>1560847.2456</v>
      </c>
      <c r="C117" s="946">
        <v>1331158.6843999999</v>
      </c>
      <c r="D117" s="947">
        <f>SUM(B117:C117)</f>
        <v>2892005.9299999997</v>
      </c>
      <c r="E117" s="1206"/>
      <c r="F117" s="1209"/>
      <c r="G117" s="1209"/>
      <c r="H117" s="1209"/>
      <c r="I117" s="539"/>
      <c r="J117" s="196"/>
    </row>
    <row r="118" spans="1:10" ht="14.4">
      <c r="A118" s="248" t="s">
        <v>287</v>
      </c>
      <c r="B118" s="945">
        <v>4785761.0116999997</v>
      </c>
      <c r="C118" s="946">
        <v>3697199.8083000001</v>
      </c>
      <c r="D118" s="947">
        <f>SUM(B118:C118)</f>
        <v>8482960.8200000003</v>
      </c>
      <c r="E118" s="218" t="s">
        <v>179</v>
      </c>
      <c r="F118" s="1209"/>
      <c r="G118" s="528"/>
      <c r="H118" s="1210"/>
      <c r="I118" s="539"/>
      <c r="J118" s="196"/>
    </row>
    <row r="119" spans="1:10" ht="15" thickBot="1">
      <c r="A119" s="685" t="s">
        <v>288</v>
      </c>
      <c r="B119" s="945">
        <v>105195.4653</v>
      </c>
      <c r="C119" s="946">
        <v>93286.544699999999</v>
      </c>
      <c r="D119" s="948">
        <f>SUM(B119:C119)</f>
        <v>198482.01</v>
      </c>
      <c r="E119" s="218"/>
      <c r="F119" s="1209"/>
      <c r="G119" s="1350"/>
      <c r="H119" s="1210"/>
      <c r="I119" s="539"/>
      <c r="J119" s="196"/>
    </row>
    <row r="120" spans="1:10" ht="12.75" customHeight="1" thickBot="1">
      <c r="A120" s="219"/>
      <c r="B120" s="949"/>
      <c r="C120" s="950"/>
      <c r="D120" s="951"/>
      <c r="E120" s="1206"/>
      <c r="F120" s="1209"/>
      <c r="G120" s="1209"/>
      <c r="H120" s="1209"/>
      <c r="I120" s="539"/>
      <c r="J120" s="196"/>
    </row>
    <row r="121" spans="1:10" ht="13.8" thickBot="1">
      <c r="A121" s="247" t="s">
        <v>289</v>
      </c>
      <c r="B121" s="952">
        <f>SUM(B116:B119)</f>
        <v>6926379.5767999999</v>
      </c>
      <c r="C121" s="953">
        <f>SUM(C116:C119)</f>
        <v>5542495.3232000005</v>
      </c>
      <c r="D121" s="954">
        <f t="shared" ref="D121" si="7">SUM(D116:D119)</f>
        <v>12468874.9</v>
      </c>
      <c r="E121" s="1037"/>
      <c r="F121" s="196"/>
      <c r="G121" s="196"/>
      <c r="H121" s="1209"/>
      <c r="I121" s="539"/>
      <c r="J121" s="196"/>
    </row>
    <row r="122" spans="1:10" ht="12.75" customHeight="1">
      <c r="A122" s="1149"/>
      <c r="B122" s="1150"/>
      <c r="C122" s="1150"/>
      <c r="D122" s="1150"/>
      <c r="E122" s="1037"/>
      <c r="F122" s="196"/>
      <c r="G122" s="196"/>
      <c r="H122" s="1209"/>
      <c r="I122" s="539"/>
      <c r="J122" s="196"/>
    </row>
    <row r="123" spans="1:10" ht="12.75" customHeight="1">
      <c r="A123" s="1410" t="s">
        <v>190</v>
      </c>
      <c r="B123" s="1410"/>
      <c r="C123" s="1410"/>
      <c r="D123" s="1410"/>
      <c r="E123" s="1410"/>
      <c r="F123" s="1410"/>
      <c r="G123" s="1410"/>
      <c r="H123" s="1410"/>
      <c r="I123" s="540"/>
      <c r="J123" s="196"/>
    </row>
    <row r="124" spans="1:10" ht="12.75" customHeight="1">
      <c r="A124" s="1425" t="s">
        <v>290</v>
      </c>
      <c r="B124" s="1425"/>
      <c r="C124" s="1425"/>
      <c r="D124" s="1425"/>
      <c r="E124" s="1425"/>
      <c r="F124" s="1425"/>
      <c r="G124" s="1425"/>
      <c r="H124" s="1425"/>
    </row>
    <row r="125" spans="1:10" ht="12.75" customHeight="1">
      <c r="A125" s="1439" t="s">
        <v>291</v>
      </c>
      <c r="B125" s="1439"/>
      <c r="C125" s="1439"/>
      <c r="D125" s="1439"/>
      <c r="E125" s="1439"/>
      <c r="F125" s="1439"/>
      <c r="G125" s="1439"/>
      <c r="H125" s="180"/>
    </row>
    <row r="126" spans="1:10" ht="13.2">
      <c r="A126" s="1448" t="s">
        <v>292</v>
      </c>
      <c r="B126" s="1448"/>
      <c r="C126" s="1448"/>
      <c r="D126" s="1448"/>
      <c r="E126" s="1448"/>
      <c r="F126" s="1448"/>
      <c r="G126" s="1448"/>
      <c r="H126" s="1448"/>
    </row>
    <row r="127" spans="1:10" ht="13.2">
      <c r="A127" s="1448" t="s">
        <v>293</v>
      </c>
      <c r="B127" s="1448"/>
      <c r="C127" s="1448"/>
      <c r="D127" s="1448"/>
      <c r="E127" s="1448"/>
      <c r="F127" s="1448"/>
      <c r="G127" s="1448"/>
      <c r="H127" s="1448"/>
    </row>
    <row r="128" spans="1:10" ht="30" customHeight="1">
      <c r="A128" s="1439" t="s">
        <v>294</v>
      </c>
      <c r="B128" s="1439"/>
      <c r="C128" s="1439"/>
      <c r="D128" s="1439"/>
      <c r="E128" s="1439"/>
      <c r="F128" s="1439"/>
      <c r="G128" s="1439"/>
      <c r="H128" s="1439"/>
      <c r="I128" s="1439"/>
      <c r="J128" s="1439"/>
    </row>
  </sheetData>
  <sortState xmlns:xlrd2="http://schemas.microsoft.com/office/spreadsheetml/2017/richdata2" ref="A30:J35">
    <sortCondition ref="A30:A35"/>
  </sortState>
  <mergeCells count="13">
    <mergeCell ref="A128:J128"/>
    <mergeCell ref="A1:J1"/>
    <mergeCell ref="A2:J2"/>
    <mergeCell ref="A3:J3"/>
    <mergeCell ref="A125:G125"/>
    <mergeCell ref="C6:H6"/>
    <mergeCell ref="A4:H4"/>
    <mergeCell ref="B5:H5"/>
    <mergeCell ref="A124:H124"/>
    <mergeCell ref="B114:D114"/>
    <mergeCell ref="A123:H123"/>
    <mergeCell ref="A126:H126"/>
    <mergeCell ref="A127:H127"/>
  </mergeCells>
  <dataValidations count="1">
    <dataValidation type="list" allowBlank="1" showInputMessage="1" showErrorMessage="1" sqref="C98:C99 C76:C86 C38:C56 C31:C36 C9:C11 C88:C96 C58:C74 C13:C23" xr:uid="{814F0BB9-2834-463D-9170-A5C6115E40D2}">
      <formula1>"In-Unit, CAM/WB"</formula1>
    </dataValidation>
  </dataValidations>
  <printOptions headings="1"/>
  <pageMargins left="0.7" right="0.7" top="0.75" bottom="0.75" header="0.3" footer="0.3"/>
  <pageSetup scale="40"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B620-3626-46A0-AE1D-27D7ED3E2414}">
  <sheetPr>
    <pageSetUpPr fitToPage="1"/>
  </sheetPr>
  <dimension ref="A1:S134"/>
  <sheetViews>
    <sheetView tabSelected="1" view="pageBreakPreview" zoomScaleNormal="80" zoomScaleSheetLayoutView="100" workbookViewId="0">
      <selection sqref="A1:M1"/>
    </sheetView>
  </sheetViews>
  <sheetFormatPr defaultColWidth="8.5546875" defaultRowHeight="13.2"/>
  <cols>
    <col min="1" max="1" width="38.44140625" bestFit="1" customWidth="1"/>
    <col min="2" max="3" width="12.5546875" bestFit="1" customWidth="1"/>
    <col min="4" max="4" width="15.44140625" customWidth="1"/>
    <col min="5" max="5" width="13.44140625" bestFit="1" customWidth="1"/>
    <col min="6" max="6" width="12" customWidth="1"/>
    <col min="7" max="7" width="12.44140625" customWidth="1"/>
    <col min="8" max="8" width="12.5546875" customWidth="1"/>
    <col min="9" max="9" width="8.44140625" customWidth="1"/>
    <col min="10" max="10" width="34.5546875" customWidth="1"/>
    <col min="11" max="11" width="11" customWidth="1"/>
    <col min="12" max="12" width="10" customWidth="1"/>
    <col min="13" max="13" width="11.44140625" customWidth="1"/>
    <col min="14" max="14" width="9.5546875" customWidth="1"/>
    <col min="15" max="15" width="10.44140625" customWidth="1"/>
    <col min="16" max="16" width="12.5546875" customWidth="1"/>
    <col min="17" max="17" width="18.44140625" customWidth="1"/>
  </cols>
  <sheetData>
    <row r="1" spans="1:19" ht="15.75" customHeight="1">
      <c r="A1" s="1412" t="s">
        <v>295</v>
      </c>
      <c r="B1" s="1412"/>
      <c r="C1" s="1412"/>
      <c r="D1" s="1412"/>
      <c r="E1" s="1412"/>
      <c r="F1" s="1412"/>
      <c r="G1" s="1412"/>
      <c r="H1" s="1412"/>
      <c r="I1" s="1412"/>
      <c r="J1" s="1412"/>
      <c r="K1" s="1412"/>
      <c r="L1" s="1412"/>
      <c r="M1" s="1412"/>
      <c r="N1" s="1412"/>
      <c r="O1" s="1412"/>
      <c r="P1" s="1412"/>
      <c r="Q1" s="1412"/>
    </row>
    <row r="2" spans="1:19" ht="15.75" customHeight="1">
      <c r="A2" s="1412" t="s">
        <v>1</v>
      </c>
      <c r="B2" s="1412"/>
      <c r="C2" s="1412"/>
      <c r="D2" s="1412"/>
      <c r="E2" s="1412"/>
      <c r="F2" s="1412"/>
      <c r="G2" s="1412"/>
      <c r="H2" s="1412"/>
      <c r="I2" s="1412"/>
      <c r="J2" s="1412"/>
      <c r="K2" s="1412"/>
      <c r="L2" s="1412"/>
      <c r="M2" s="1412"/>
      <c r="N2" s="1412"/>
      <c r="O2" s="1412"/>
      <c r="P2" s="1412"/>
      <c r="Q2" s="1412"/>
    </row>
    <row r="3" spans="1:19" ht="15.75" customHeight="1">
      <c r="A3" s="1414" t="s">
        <v>2</v>
      </c>
      <c r="B3" s="1414"/>
      <c r="C3" s="1414"/>
      <c r="D3" s="1414"/>
      <c r="E3" s="1414"/>
      <c r="F3" s="1414"/>
      <c r="G3" s="1414"/>
      <c r="H3" s="1414"/>
      <c r="I3" s="1414"/>
      <c r="J3" s="1414"/>
      <c r="K3" s="1414"/>
      <c r="L3" s="1414"/>
      <c r="M3" s="1414"/>
      <c r="N3" s="1414"/>
      <c r="O3" s="1414"/>
      <c r="P3" s="1414"/>
      <c r="Q3" s="1414"/>
    </row>
    <row r="4" spans="1:19" ht="25.2" thickBot="1">
      <c r="A4" s="267"/>
      <c r="B4" s="267"/>
      <c r="C4" s="267"/>
      <c r="D4" s="267"/>
      <c r="E4" s="267"/>
      <c r="F4" s="267"/>
      <c r="G4" s="267"/>
      <c r="H4" s="267"/>
      <c r="I4" s="267"/>
      <c r="J4" s="267"/>
      <c r="K4" s="267"/>
      <c r="L4" s="267"/>
      <c r="M4" s="267"/>
      <c r="N4" s="267"/>
    </row>
    <row r="5" spans="1:19" ht="16.2" thickBot="1">
      <c r="A5" s="1461" t="s">
        <v>296</v>
      </c>
      <c r="B5" s="1464" t="s">
        <v>72</v>
      </c>
      <c r="C5" s="1455" t="s">
        <v>297</v>
      </c>
      <c r="D5" s="1456"/>
      <c r="E5" s="1456"/>
      <c r="F5" s="1456"/>
      <c r="G5" s="1456"/>
      <c r="H5" s="1457"/>
      <c r="I5" s="1451"/>
      <c r="J5" s="1461" t="s">
        <v>296</v>
      </c>
      <c r="K5" s="1464" t="s">
        <v>72</v>
      </c>
      <c r="L5" s="1467" t="s">
        <v>298</v>
      </c>
      <c r="M5" s="1468"/>
      <c r="N5" s="1468"/>
      <c r="O5" s="1468"/>
      <c r="P5" s="1468"/>
      <c r="Q5" s="1469"/>
    </row>
    <row r="6" spans="1:19" ht="15.6">
      <c r="A6" s="1462"/>
      <c r="B6" s="1465"/>
      <c r="C6" s="1458" t="s">
        <v>299</v>
      </c>
      <c r="D6" s="1459"/>
      <c r="E6" s="1459"/>
      <c r="F6" s="1459"/>
      <c r="G6" s="1459"/>
      <c r="H6" s="1460"/>
      <c r="I6" s="1470"/>
      <c r="J6" s="1462"/>
      <c r="K6" s="1465"/>
      <c r="L6" s="1458" t="s">
        <v>299</v>
      </c>
      <c r="M6" s="1459"/>
      <c r="N6" s="1459"/>
      <c r="O6" s="1459"/>
      <c r="P6" s="1459"/>
      <c r="Q6" s="1460"/>
    </row>
    <row r="7" spans="1:19" ht="29.4" thickBot="1">
      <c r="A7" s="1463" t="s">
        <v>69</v>
      </c>
      <c r="B7" s="1466" t="s">
        <v>72</v>
      </c>
      <c r="C7" s="696" t="s">
        <v>73</v>
      </c>
      <c r="D7" s="269" t="s">
        <v>300</v>
      </c>
      <c r="E7" s="269" t="s">
        <v>301</v>
      </c>
      <c r="F7" s="269" t="s">
        <v>302</v>
      </c>
      <c r="G7" s="269" t="s">
        <v>303</v>
      </c>
      <c r="H7" s="270" t="s">
        <v>78</v>
      </c>
      <c r="I7" s="1470"/>
      <c r="J7" s="1463" t="s">
        <v>69</v>
      </c>
      <c r="K7" s="1466"/>
      <c r="L7" s="696" t="s">
        <v>73</v>
      </c>
      <c r="M7" s="269" t="s">
        <v>300</v>
      </c>
      <c r="N7" s="269" t="s">
        <v>301</v>
      </c>
      <c r="O7" s="269" t="s">
        <v>302</v>
      </c>
      <c r="P7" s="269" t="s">
        <v>303</v>
      </c>
      <c r="Q7" s="270" t="s">
        <v>78</v>
      </c>
    </row>
    <row r="8" spans="1:19">
      <c r="A8" s="43" t="s">
        <v>29</v>
      </c>
      <c r="B8" s="46"/>
      <c r="C8" s="272"/>
      <c r="D8" s="273"/>
      <c r="E8" s="273"/>
      <c r="F8" s="273"/>
      <c r="G8" s="273"/>
      <c r="H8" s="274"/>
      <c r="I8" s="1471"/>
      <c r="J8" s="43" t="s">
        <v>29</v>
      </c>
      <c r="K8" s="46"/>
      <c r="L8" s="272"/>
      <c r="M8" s="273"/>
      <c r="N8" s="273"/>
      <c r="O8" s="273"/>
      <c r="P8" s="273"/>
      <c r="Q8" s="274"/>
    </row>
    <row r="9" spans="1:19">
      <c r="A9" s="47" t="s">
        <v>304</v>
      </c>
      <c r="B9" s="47" t="s">
        <v>80</v>
      </c>
      <c r="C9" s="275">
        <v>0</v>
      </c>
      <c r="D9" s="57">
        <v>0</v>
      </c>
      <c r="E9" s="779">
        <v>0</v>
      </c>
      <c r="F9" s="57">
        <v>0</v>
      </c>
      <c r="G9" s="276">
        <v>0</v>
      </c>
      <c r="H9" s="53">
        <f t="shared" ref="H9" si="0">G9/$G$64</f>
        <v>0</v>
      </c>
      <c r="I9" s="1471"/>
      <c r="J9" s="47" t="s">
        <v>304</v>
      </c>
      <c r="K9" s="47" t="s">
        <v>80</v>
      </c>
      <c r="L9" s="275">
        <v>31</v>
      </c>
      <c r="M9" s="57">
        <v>4710.4018535811638</v>
      </c>
      <c r="N9" s="779">
        <v>0</v>
      </c>
      <c r="O9" s="57">
        <v>54.359773352939264</v>
      </c>
      <c r="P9" s="276">
        <v>33772.830000000009</v>
      </c>
      <c r="Q9" s="53">
        <f t="shared" ref="Q9:Q15" si="1">P9/$P$64</f>
        <v>1.2299981035870775E-2</v>
      </c>
      <c r="S9" s="6"/>
    </row>
    <row r="10" spans="1:19">
      <c r="A10" s="47" t="s">
        <v>305</v>
      </c>
      <c r="B10" s="47" t="s">
        <v>80</v>
      </c>
      <c r="C10" s="275">
        <v>0</v>
      </c>
      <c r="D10" s="57">
        <v>0</v>
      </c>
      <c r="E10" s="779">
        <v>0</v>
      </c>
      <c r="F10" s="57">
        <v>0</v>
      </c>
      <c r="G10" s="276">
        <v>0</v>
      </c>
      <c r="H10" s="53">
        <f t="shared" ref="H10:H17" si="2">G10/$G$64</f>
        <v>0</v>
      </c>
      <c r="I10" s="1471"/>
      <c r="J10" s="47" t="s">
        <v>305</v>
      </c>
      <c r="K10" s="47" t="s">
        <v>80</v>
      </c>
      <c r="L10" s="275">
        <v>0</v>
      </c>
      <c r="M10" s="57">
        <v>0</v>
      </c>
      <c r="N10" s="779">
        <v>0</v>
      </c>
      <c r="O10" s="57">
        <v>0</v>
      </c>
      <c r="P10" s="276">
        <v>0</v>
      </c>
      <c r="Q10" s="53">
        <f t="shared" si="1"/>
        <v>0</v>
      </c>
    </row>
    <row r="11" spans="1:19">
      <c r="A11" s="47" t="s">
        <v>306</v>
      </c>
      <c r="B11" s="47" t="s">
        <v>80</v>
      </c>
      <c r="C11" s="275">
        <v>0</v>
      </c>
      <c r="D11" s="57">
        <v>0</v>
      </c>
      <c r="E11" s="779">
        <v>0</v>
      </c>
      <c r="F11" s="57">
        <v>0</v>
      </c>
      <c r="G11" s="276">
        <v>0</v>
      </c>
      <c r="H11" s="53">
        <f t="shared" si="2"/>
        <v>0</v>
      </c>
      <c r="I11" s="1471"/>
      <c r="J11" s="47" t="s">
        <v>306</v>
      </c>
      <c r="K11" s="47" t="s">
        <v>80</v>
      </c>
      <c r="L11" s="275">
        <v>23</v>
      </c>
      <c r="M11" s="57">
        <v>-874.57351257569019</v>
      </c>
      <c r="N11" s="779">
        <v>0.17055809285818424</v>
      </c>
      <c r="O11" s="57">
        <v>-27.06970509046004</v>
      </c>
      <c r="P11" s="276">
        <v>25929.970000000005</v>
      </c>
      <c r="Q11" s="53">
        <f t="shared" si="1"/>
        <v>9.443630849434238E-3</v>
      </c>
    </row>
    <row r="12" spans="1:19">
      <c r="A12" s="47" t="s">
        <v>307</v>
      </c>
      <c r="B12" s="47" t="s">
        <v>80</v>
      </c>
      <c r="C12" s="275">
        <v>0</v>
      </c>
      <c r="D12" s="57">
        <v>0</v>
      </c>
      <c r="E12" s="779">
        <v>0</v>
      </c>
      <c r="F12" s="57">
        <v>0</v>
      </c>
      <c r="G12" s="276">
        <v>0</v>
      </c>
      <c r="H12" s="53">
        <f t="shared" si="2"/>
        <v>0</v>
      </c>
      <c r="I12" s="1471"/>
      <c r="J12" s="47" t="s">
        <v>307</v>
      </c>
      <c r="K12" s="47" t="s">
        <v>80</v>
      </c>
      <c r="L12" s="275">
        <v>8</v>
      </c>
      <c r="M12" s="57">
        <v>-370.48179898919545</v>
      </c>
      <c r="N12" s="779">
        <v>2.8547455668307076E-2</v>
      </c>
      <c r="O12" s="57">
        <v>33.071443074860895</v>
      </c>
      <c r="P12" s="276">
        <v>13978.09</v>
      </c>
      <c r="Q12" s="53">
        <f t="shared" si="1"/>
        <v>5.0907857564111408E-3</v>
      </c>
    </row>
    <row r="13" spans="1:19">
      <c r="A13" s="47" t="s">
        <v>308</v>
      </c>
      <c r="B13" s="47" t="s">
        <v>80</v>
      </c>
      <c r="C13" s="275">
        <v>0</v>
      </c>
      <c r="D13" s="57">
        <v>0</v>
      </c>
      <c r="E13" s="779">
        <v>0</v>
      </c>
      <c r="F13" s="57">
        <v>0</v>
      </c>
      <c r="G13" s="276">
        <v>0</v>
      </c>
      <c r="H13" s="53">
        <f t="shared" si="2"/>
        <v>0</v>
      </c>
      <c r="I13" s="1471"/>
      <c r="J13" s="47" t="s">
        <v>309</v>
      </c>
      <c r="K13" s="47" t="s">
        <v>80</v>
      </c>
      <c r="L13" s="275">
        <v>4</v>
      </c>
      <c r="M13" s="57">
        <v>3853.2110399999997</v>
      </c>
      <c r="N13" s="779">
        <v>0.2744352326604389</v>
      </c>
      <c r="O13" s="57">
        <v>0</v>
      </c>
      <c r="P13" s="276">
        <v>15000</v>
      </c>
      <c r="Q13" s="53">
        <f t="shared" si="1"/>
        <v>5.4629628472965272E-3</v>
      </c>
    </row>
    <row r="14" spans="1:19">
      <c r="A14" s="47" t="s">
        <v>310</v>
      </c>
      <c r="B14" s="47" t="s">
        <v>80</v>
      </c>
      <c r="C14" s="275">
        <v>0</v>
      </c>
      <c r="D14" s="57">
        <v>0</v>
      </c>
      <c r="E14" s="779">
        <v>0</v>
      </c>
      <c r="F14" s="57">
        <v>0</v>
      </c>
      <c r="G14" s="276">
        <v>0</v>
      </c>
      <c r="H14" s="53">
        <f t="shared" si="2"/>
        <v>0</v>
      </c>
      <c r="I14" s="1471"/>
      <c r="J14" s="47" t="s">
        <v>310</v>
      </c>
      <c r="K14" s="47" t="s">
        <v>80</v>
      </c>
      <c r="L14" s="275">
        <v>0</v>
      </c>
      <c r="M14" s="57">
        <v>0</v>
      </c>
      <c r="N14" s="779">
        <v>0</v>
      </c>
      <c r="O14" s="57">
        <v>0</v>
      </c>
      <c r="P14" s="276">
        <v>0</v>
      </c>
      <c r="Q14" s="53">
        <f t="shared" si="1"/>
        <v>0</v>
      </c>
    </row>
    <row r="15" spans="1:19">
      <c r="A15" s="47" t="s">
        <v>87</v>
      </c>
      <c r="B15" s="47" t="s">
        <v>80</v>
      </c>
      <c r="C15" s="275">
        <v>5</v>
      </c>
      <c r="D15" s="57">
        <v>782.20679586309666</v>
      </c>
      <c r="E15" s="779">
        <v>9.5907251805991051E-2</v>
      </c>
      <c r="F15" s="57">
        <v>-1.3315254680233359</v>
      </c>
      <c r="G15" s="276">
        <v>8298.6</v>
      </c>
      <c r="H15" s="53">
        <f t="shared" si="2"/>
        <v>2.9384892052322573E-2</v>
      </c>
      <c r="I15" s="1471"/>
      <c r="J15" s="47" t="s">
        <v>87</v>
      </c>
      <c r="K15" s="47" t="s">
        <v>80</v>
      </c>
      <c r="L15" s="275">
        <v>37</v>
      </c>
      <c r="M15" s="57">
        <v>6653.200154582516</v>
      </c>
      <c r="N15" s="779">
        <v>0.2540619950828249</v>
      </c>
      <c r="O15" s="57">
        <v>-20.307395694548539</v>
      </c>
      <c r="P15" s="276">
        <v>57706.150000000016</v>
      </c>
      <c r="Q15" s="53">
        <f t="shared" si="1"/>
        <v>2.1016436900701374E-2</v>
      </c>
    </row>
    <row r="16" spans="1:19">
      <c r="A16" s="47" t="s">
        <v>311</v>
      </c>
      <c r="B16" s="47" t="s">
        <v>80</v>
      </c>
      <c r="C16" s="275">
        <v>0</v>
      </c>
      <c r="D16" s="57">
        <v>0</v>
      </c>
      <c r="E16" s="779">
        <v>0</v>
      </c>
      <c r="F16" s="57">
        <v>0</v>
      </c>
      <c r="G16" s="276">
        <v>0</v>
      </c>
      <c r="H16" s="53">
        <f t="shared" si="2"/>
        <v>0</v>
      </c>
      <c r="I16" s="1471"/>
      <c r="J16" s="47" t="s">
        <v>311</v>
      </c>
      <c r="K16" s="47" t="s">
        <v>80</v>
      </c>
      <c r="L16" s="275">
        <v>0</v>
      </c>
      <c r="M16" s="57">
        <v>0</v>
      </c>
      <c r="N16" s="779">
        <v>0</v>
      </c>
      <c r="O16" s="57">
        <v>0</v>
      </c>
      <c r="P16" s="276">
        <v>0</v>
      </c>
      <c r="Q16" s="53">
        <f t="shared" ref="Q16:Q17" si="3">P16/$P$64</f>
        <v>0</v>
      </c>
    </row>
    <row r="17" spans="1:17">
      <c r="A17" s="47" t="s">
        <v>312</v>
      </c>
      <c r="B17" s="47" t="s">
        <v>80</v>
      </c>
      <c r="C17" s="275">
        <v>2</v>
      </c>
      <c r="D17" s="57">
        <v>353.50363799999997</v>
      </c>
      <c r="E17" s="779">
        <v>0</v>
      </c>
      <c r="F17" s="57">
        <v>0</v>
      </c>
      <c r="G17" s="276">
        <v>152.72</v>
      </c>
      <c r="H17" s="53">
        <f t="shared" si="2"/>
        <v>5.4077322852417314E-4</v>
      </c>
      <c r="I17" s="1471"/>
      <c r="J17" s="47" t="s">
        <v>312</v>
      </c>
      <c r="K17" s="47" t="s">
        <v>80</v>
      </c>
      <c r="L17" s="275">
        <v>2</v>
      </c>
      <c r="M17" s="57">
        <v>282.54369599999995</v>
      </c>
      <c r="N17" s="779">
        <v>0</v>
      </c>
      <c r="O17" s="57">
        <v>0</v>
      </c>
      <c r="P17" s="276">
        <v>152.72</v>
      </c>
      <c r="Q17" s="53">
        <f t="shared" si="3"/>
        <v>5.5620245735941713E-5</v>
      </c>
    </row>
    <row r="18" spans="1:17">
      <c r="A18" s="44" t="s">
        <v>33</v>
      </c>
      <c r="B18" s="48"/>
      <c r="C18" s="101"/>
      <c r="D18" s="54"/>
      <c r="E18" s="731"/>
      <c r="F18" s="54"/>
      <c r="G18" s="54"/>
      <c r="H18" s="56"/>
      <c r="I18" s="1471"/>
      <c r="J18" s="44" t="s">
        <v>33</v>
      </c>
      <c r="K18" s="48"/>
      <c r="L18" s="101"/>
      <c r="M18" s="54"/>
      <c r="N18" s="731"/>
      <c r="O18" s="54"/>
      <c r="P18" s="54"/>
      <c r="Q18" s="56"/>
    </row>
    <row r="19" spans="1:17">
      <c r="A19" s="47" t="s">
        <v>88</v>
      </c>
      <c r="B19" s="47" t="s">
        <v>80</v>
      </c>
      <c r="C19" s="275">
        <v>0</v>
      </c>
      <c r="D19" s="57">
        <v>0</v>
      </c>
      <c r="E19" s="779">
        <v>0</v>
      </c>
      <c r="F19" s="57">
        <v>0</v>
      </c>
      <c r="G19" s="276">
        <v>0</v>
      </c>
      <c r="H19" s="53">
        <f t="shared" ref="H19:H30" si="4">G19/$G$64</f>
        <v>0</v>
      </c>
      <c r="I19" s="1471"/>
      <c r="J19" s="47" t="s">
        <v>88</v>
      </c>
      <c r="K19" s="47" t="s">
        <v>80</v>
      </c>
      <c r="L19" s="275">
        <v>0</v>
      </c>
      <c r="M19" s="57">
        <v>0</v>
      </c>
      <c r="N19" s="779">
        <v>0</v>
      </c>
      <c r="O19" s="57">
        <v>0</v>
      </c>
      <c r="P19" s="276">
        <v>0</v>
      </c>
      <c r="Q19" s="53">
        <f t="shared" ref="Q19:Q29" si="5">P19/$P$64</f>
        <v>0</v>
      </c>
    </row>
    <row r="20" spans="1:17">
      <c r="A20" s="47" t="s">
        <v>94</v>
      </c>
      <c r="B20" s="47" t="s">
        <v>80</v>
      </c>
      <c r="C20" s="275">
        <v>0</v>
      </c>
      <c r="D20" s="57">
        <v>0</v>
      </c>
      <c r="E20" s="779">
        <v>0</v>
      </c>
      <c r="F20" s="57">
        <v>0</v>
      </c>
      <c r="G20" s="276">
        <v>0</v>
      </c>
      <c r="H20" s="53">
        <f t="shared" si="4"/>
        <v>0</v>
      </c>
      <c r="I20" s="1471"/>
      <c r="J20" s="47" t="s">
        <v>94</v>
      </c>
      <c r="K20" s="47" t="s">
        <v>80</v>
      </c>
      <c r="L20" s="275">
        <v>1</v>
      </c>
      <c r="M20" s="57">
        <v>-388.42242736521831</v>
      </c>
      <c r="N20" s="779">
        <v>-1.7373722213615911E-2</v>
      </c>
      <c r="O20" s="57">
        <v>100.8902879200926</v>
      </c>
      <c r="P20" s="276">
        <v>5500</v>
      </c>
      <c r="Q20" s="53">
        <f t="shared" si="5"/>
        <v>2.0030863773420602E-3</v>
      </c>
    </row>
    <row r="21" spans="1:17">
      <c r="A21" s="47" t="s">
        <v>313</v>
      </c>
      <c r="B21" s="47" t="s">
        <v>80</v>
      </c>
      <c r="C21" s="275">
        <v>0</v>
      </c>
      <c r="D21" s="57">
        <v>0</v>
      </c>
      <c r="E21" s="779">
        <v>0</v>
      </c>
      <c r="F21" s="57">
        <v>0</v>
      </c>
      <c r="G21" s="276">
        <v>0</v>
      </c>
      <c r="H21" s="53">
        <f t="shared" si="4"/>
        <v>0</v>
      </c>
      <c r="I21" s="1471"/>
      <c r="J21" s="47" t="s">
        <v>313</v>
      </c>
      <c r="K21" s="47" t="s">
        <v>80</v>
      </c>
      <c r="L21" s="275">
        <v>8</v>
      </c>
      <c r="M21" s="57">
        <v>-2652.3157573564804</v>
      </c>
      <c r="N21" s="779">
        <v>-0.32152255862597623</v>
      </c>
      <c r="O21" s="57">
        <v>769.44132408000269</v>
      </c>
      <c r="P21" s="276">
        <v>47172.700000000004</v>
      </c>
      <c r="Q21" s="53">
        <f t="shared" si="5"/>
        <v>1.7180180500444328E-2</v>
      </c>
    </row>
    <row r="22" spans="1:17">
      <c r="A22" s="47" t="s">
        <v>314</v>
      </c>
      <c r="B22" s="47" t="s">
        <v>80</v>
      </c>
      <c r="C22" s="275">
        <v>2</v>
      </c>
      <c r="D22" s="57">
        <v>-344.94825614666797</v>
      </c>
      <c r="E22" s="779">
        <v>9.9050906767692501E-3</v>
      </c>
      <c r="F22" s="57">
        <v>108.35412964112665</v>
      </c>
      <c r="G22" s="276">
        <v>14740</v>
      </c>
      <c r="H22" s="53">
        <f t="shared" si="4"/>
        <v>5.219353973576684E-2</v>
      </c>
      <c r="I22" s="1471"/>
      <c r="J22" s="47" t="s">
        <v>314</v>
      </c>
      <c r="K22" s="47" t="s">
        <v>80</v>
      </c>
      <c r="L22" s="275">
        <v>28</v>
      </c>
      <c r="M22" s="57">
        <v>-8359.1911086079272</v>
      </c>
      <c r="N22" s="779">
        <v>0.2471554227746946</v>
      </c>
      <c r="O22" s="57">
        <v>2714.3674641719772</v>
      </c>
      <c r="P22" s="276">
        <v>185688.29</v>
      </c>
      <c r="Q22" s="53">
        <f t="shared" si="5"/>
        <v>6.7627215296534884E-2</v>
      </c>
    </row>
    <row r="23" spans="1:17">
      <c r="A23" s="47" t="s">
        <v>315</v>
      </c>
      <c r="B23" s="47" t="s">
        <v>80</v>
      </c>
      <c r="C23" s="275">
        <v>0</v>
      </c>
      <c r="D23" s="57">
        <v>0</v>
      </c>
      <c r="E23" s="779">
        <v>0</v>
      </c>
      <c r="F23" s="57">
        <v>0</v>
      </c>
      <c r="G23" s="276">
        <v>0</v>
      </c>
      <c r="H23" s="53">
        <f t="shared" si="4"/>
        <v>0</v>
      </c>
      <c r="I23" s="1471"/>
      <c r="J23" s="47" t="s">
        <v>315</v>
      </c>
      <c r="K23" s="47" t="s">
        <v>80</v>
      </c>
      <c r="L23" s="275">
        <v>2</v>
      </c>
      <c r="M23" s="57">
        <v>11.318071680000001</v>
      </c>
      <c r="N23" s="779">
        <v>0</v>
      </c>
      <c r="O23" s="57">
        <v>2.4275116799999998</v>
      </c>
      <c r="P23" s="276">
        <v>30.310000000000002</v>
      </c>
      <c r="Q23" s="53">
        <f t="shared" si="5"/>
        <v>1.1038826926770518E-5</v>
      </c>
    </row>
    <row r="24" spans="1:17">
      <c r="A24" s="47" t="s">
        <v>316</v>
      </c>
      <c r="B24" s="47" t="s">
        <v>80</v>
      </c>
      <c r="C24" s="275">
        <v>2</v>
      </c>
      <c r="D24" s="57">
        <v>14.16056904</v>
      </c>
      <c r="E24" s="779">
        <v>0</v>
      </c>
      <c r="F24" s="57">
        <v>1.6459264799999997</v>
      </c>
      <c r="G24" s="276">
        <v>63.08</v>
      </c>
      <c r="H24" s="53">
        <f t="shared" si="4"/>
        <v>2.2336285525998456E-4</v>
      </c>
      <c r="I24" s="1471"/>
      <c r="J24" s="47" t="s">
        <v>316</v>
      </c>
      <c r="K24" s="47" t="s">
        <v>80</v>
      </c>
      <c r="L24" s="275">
        <v>5</v>
      </c>
      <c r="M24" s="57">
        <v>28.2951792</v>
      </c>
      <c r="N24" s="779">
        <v>0</v>
      </c>
      <c r="O24" s="57">
        <v>6.0687792000000007</v>
      </c>
      <c r="P24" s="276">
        <v>177.89999999999998</v>
      </c>
      <c r="Q24" s="53">
        <f t="shared" si="5"/>
        <v>6.4790739368936811E-5</v>
      </c>
    </row>
    <row r="25" spans="1:17">
      <c r="A25" s="47" t="s">
        <v>206</v>
      </c>
      <c r="B25" s="47" t="s">
        <v>80</v>
      </c>
      <c r="C25" s="275">
        <v>0</v>
      </c>
      <c r="D25" s="57">
        <v>0</v>
      </c>
      <c r="E25" s="779">
        <v>0</v>
      </c>
      <c r="F25" s="57">
        <v>0</v>
      </c>
      <c r="G25" s="276">
        <v>0</v>
      </c>
      <c r="H25" s="53">
        <f t="shared" si="4"/>
        <v>0</v>
      </c>
      <c r="I25" s="1471"/>
      <c r="J25" s="47" t="s">
        <v>206</v>
      </c>
      <c r="K25" s="47" t="s">
        <v>80</v>
      </c>
      <c r="L25" s="275">
        <v>3</v>
      </c>
      <c r="M25" s="57">
        <v>0</v>
      </c>
      <c r="N25" s="779">
        <v>0</v>
      </c>
      <c r="O25" s="57">
        <v>30.248728682027267</v>
      </c>
      <c r="P25" s="276">
        <v>8140</v>
      </c>
      <c r="Q25" s="53">
        <f t="shared" si="5"/>
        <v>2.9645678384662487E-3</v>
      </c>
    </row>
    <row r="26" spans="1:17">
      <c r="A26" s="47" t="s">
        <v>317</v>
      </c>
      <c r="B26" s="47" t="s">
        <v>80</v>
      </c>
      <c r="C26" s="275">
        <v>9</v>
      </c>
      <c r="D26" s="57">
        <v>88.680584683899568</v>
      </c>
      <c r="E26" s="779">
        <v>0</v>
      </c>
      <c r="F26" s="57">
        <v>53.271549682039598</v>
      </c>
      <c r="G26" s="276">
        <v>42193.51</v>
      </c>
      <c r="H26" s="53">
        <f t="shared" si="4"/>
        <v>0.14940492813951667</v>
      </c>
      <c r="I26" s="1471"/>
      <c r="J26" s="47" t="s">
        <v>317</v>
      </c>
      <c r="K26" s="47" t="s">
        <v>80</v>
      </c>
      <c r="L26" s="275">
        <v>62</v>
      </c>
      <c r="M26" s="57">
        <v>79.892406499615205</v>
      </c>
      <c r="N26" s="779">
        <v>0</v>
      </c>
      <c r="O26" s="57">
        <v>838.23369731704975</v>
      </c>
      <c r="P26" s="276">
        <v>327073.27999999997</v>
      </c>
      <c r="Q26" s="53">
        <f t="shared" si="5"/>
        <v>0.11911927846556095</v>
      </c>
    </row>
    <row r="27" spans="1:17">
      <c r="A27" s="47" t="s">
        <v>318</v>
      </c>
      <c r="B27" s="47" t="s">
        <v>80</v>
      </c>
      <c r="C27" s="275">
        <v>2</v>
      </c>
      <c r="D27" s="57">
        <v>0</v>
      </c>
      <c r="E27" s="779">
        <v>0</v>
      </c>
      <c r="F27" s="57">
        <v>0</v>
      </c>
      <c r="G27" s="276">
        <v>85.06</v>
      </c>
      <c r="H27" s="53">
        <f t="shared" si="4"/>
        <v>3.0119284192159617E-4</v>
      </c>
      <c r="I27" s="1471"/>
      <c r="J27" s="47" t="s">
        <v>318</v>
      </c>
      <c r="K27" s="47" t="s">
        <v>80</v>
      </c>
      <c r="L27" s="275">
        <v>5</v>
      </c>
      <c r="M27" s="57">
        <v>0</v>
      </c>
      <c r="N27" s="779">
        <v>0</v>
      </c>
      <c r="O27" s="57">
        <v>0</v>
      </c>
      <c r="P27" s="276">
        <v>212.85</v>
      </c>
      <c r="Q27" s="53">
        <f t="shared" si="5"/>
        <v>7.7519442803137718E-5</v>
      </c>
    </row>
    <row r="28" spans="1:17">
      <c r="A28" s="47" t="s">
        <v>319</v>
      </c>
      <c r="B28" s="47" t="s">
        <v>80</v>
      </c>
      <c r="C28" s="275">
        <v>0</v>
      </c>
      <c r="D28" s="57">
        <v>0</v>
      </c>
      <c r="E28" s="779">
        <v>0</v>
      </c>
      <c r="F28" s="57">
        <v>0</v>
      </c>
      <c r="G28" s="276">
        <v>0</v>
      </c>
      <c r="H28" s="53">
        <f t="shared" si="4"/>
        <v>0</v>
      </c>
      <c r="I28" s="1471"/>
      <c r="J28" s="47" t="s">
        <v>319</v>
      </c>
      <c r="K28" s="47" t="s">
        <v>80</v>
      </c>
      <c r="L28" s="275">
        <v>0</v>
      </c>
      <c r="M28" s="57">
        <v>0</v>
      </c>
      <c r="N28" s="779">
        <v>0</v>
      </c>
      <c r="O28" s="57">
        <v>0</v>
      </c>
      <c r="P28" s="276">
        <v>0</v>
      </c>
      <c r="Q28" s="53">
        <f t="shared" si="5"/>
        <v>0</v>
      </c>
    </row>
    <row r="29" spans="1:17">
      <c r="A29" s="47" t="s">
        <v>320</v>
      </c>
      <c r="B29" s="47" t="s">
        <v>80</v>
      </c>
      <c r="C29" s="275">
        <v>0</v>
      </c>
      <c r="D29" s="57">
        <v>0</v>
      </c>
      <c r="E29" s="779">
        <v>0</v>
      </c>
      <c r="F29" s="57">
        <v>0</v>
      </c>
      <c r="G29" s="276">
        <v>0</v>
      </c>
      <c r="H29" s="53">
        <f t="shared" si="4"/>
        <v>0</v>
      </c>
      <c r="I29" s="1471"/>
      <c r="J29" s="47" t="s">
        <v>320</v>
      </c>
      <c r="K29" s="47" t="s">
        <v>80</v>
      </c>
      <c r="L29" s="275">
        <v>0</v>
      </c>
      <c r="M29" s="57">
        <v>0</v>
      </c>
      <c r="N29" s="779">
        <v>0</v>
      </c>
      <c r="O29" s="57">
        <v>0</v>
      </c>
      <c r="P29" s="276">
        <v>0</v>
      </c>
      <c r="Q29" s="53">
        <f t="shared" si="5"/>
        <v>0</v>
      </c>
    </row>
    <row r="30" spans="1:17">
      <c r="A30" s="47" t="s">
        <v>321</v>
      </c>
      <c r="B30" s="47" t="s">
        <v>322</v>
      </c>
      <c r="C30" s="275">
        <v>0</v>
      </c>
      <c r="D30" s="57">
        <v>0</v>
      </c>
      <c r="E30" s="779">
        <v>0</v>
      </c>
      <c r="F30" s="57">
        <v>0</v>
      </c>
      <c r="G30" s="276">
        <v>0</v>
      </c>
      <c r="H30" s="53">
        <f t="shared" si="4"/>
        <v>0</v>
      </c>
      <c r="I30" s="1471"/>
      <c r="J30" s="47" t="s">
        <v>321</v>
      </c>
      <c r="K30" s="47" t="s">
        <v>322</v>
      </c>
      <c r="L30" s="275">
        <v>0</v>
      </c>
      <c r="M30" s="57">
        <v>0</v>
      </c>
      <c r="N30" s="779">
        <v>0</v>
      </c>
      <c r="O30" s="57">
        <v>0</v>
      </c>
      <c r="P30" s="276">
        <v>0</v>
      </c>
      <c r="Q30" s="53">
        <f>P30/$P$64</f>
        <v>0</v>
      </c>
    </row>
    <row r="31" spans="1:17">
      <c r="A31" s="44" t="s">
        <v>34</v>
      </c>
      <c r="B31" s="48"/>
      <c r="C31" s="101"/>
      <c r="D31" s="54"/>
      <c r="E31" s="731"/>
      <c r="F31" s="54"/>
      <c r="G31" s="54"/>
      <c r="H31" s="56"/>
      <c r="I31" s="1471"/>
      <c r="J31" s="44" t="s">
        <v>34</v>
      </c>
      <c r="K31" s="48"/>
      <c r="L31" s="101"/>
      <c r="M31" s="54"/>
      <c r="N31" s="731"/>
      <c r="O31" s="54"/>
      <c r="P31" s="54"/>
      <c r="Q31" s="56"/>
    </row>
    <row r="32" spans="1:17">
      <c r="A32" s="47" t="s">
        <v>106</v>
      </c>
      <c r="B32" s="277" t="s">
        <v>89</v>
      </c>
      <c r="C32" s="275">
        <v>8</v>
      </c>
      <c r="D32" s="57">
        <v>1048.4137985254431</v>
      </c>
      <c r="E32" s="779">
        <v>2.9896400969353962</v>
      </c>
      <c r="F32" s="57">
        <v>15.060412648976261</v>
      </c>
      <c r="G32" s="276">
        <v>18726.7</v>
      </c>
      <c r="H32" s="53">
        <f>G32/$G$64</f>
        <v>6.6310227989809026E-2</v>
      </c>
      <c r="I32" s="1471"/>
      <c r="J32" s="47" t="s">
        <v>106</v>
      </c>
      <c r="K32" s="277" t="s">
        <v>89</v>
      </c>
      <c r="L32" s="275">
        <v>42</v>
      </c>
      <c r="M32" s="57">
        <v>10859.602936622643</v>
      </c>
      <c r="N32" s="779">
        <v>29.540892744374109</v>
      </c>
      <c r="O32" s="57">
        <v>102.20881471015589</v>
      </c>
      <c r="P32" s="276">
        <v>114345.02999999998</v>
      </c>
      <c r="Q32" s="53">
        <f>P32/$P$64</f>
        <v>4.164417671086712E-2</v>
      </c>
    </row>
    <row r="33" spans="1:17">
      <c r="A33" s="277" t="s">
        <v>323</v>
      </c>
      <c r="B33" s="277" t="s">
        <v>89</v>
      </c>
      <c r="C33" s="275">
        <v>18</v>
      </c>
      <c r="D33" s="57">
        <v>-5.539974981013601</v>
      </c>
      <c r="E33" s="779">
        <v>1.287165149119579</v>
      </c>
      <c r="F33" s="57">
        <v>25.751781248630074</v>
      </c>
      <c r="G33" s="276">
        <v>14191.73</v>
      </c>
      <c r="H33" s="53">
        <f>G33/$G$64</f>
        <v>5.0252145432447375E-2</v>
      </c>
      <c r="I33" s="1471"/>
      <c r="J33" s="277" t="s">
        <v>323</v>
      </c>
      <c r="K33" s="277" t="s">
        <v>89</v>
      </c>
      <c r="L33" s="275">
        <v>120</v>
      </c>
      <c r="M33" s="57">
        <v>5110.1120092257988</v>
      </c>
      <c r="N33" s="779">
        <v>1.3617683208783991</v>
      </c>
      <c r="O33" s="57">
        <v>95.60370145266441</v>
      </c>
      <c r="P33" s="276">
        <v>102462.20999999999</v>
      </c>
      <c r="Q33" s="53">
        <f>P33/$P$64</f>
        <v>3.7316483098792978E-2</v>
      </c>
    </row>
    <row r="34" spans="1:17">
      <c r="A34" s="277" t="s">
        <v>324</v>
      </c>
      <c r="B34" s="277" t="s">
        <v>89</v>
      </c>
      <c r="C34" s="275">
        <v>0</v>
      </c>
      <c r="D34" s="57">
        <v>0</v>
      </c>
      <c r="E34" s="647">
        <v>0</v>
      </c>
      <c r="F34" s="57">
        <v>0</v>
      </c>
      <c r="G34" s="276">
        <v>0</v>
      </c>
      <c r="H34" s="53">
        <f>G34/$G$64</f>
        <v>0</v>
      </c>
      <c r="I34" s="1471"/>
      <c r="J34" s="277" t="s">
        <v>324</v>
      </c>
      <c r="K34" s="277" t="s">
        <v>89</v>
      </c>
      <c r="L34" s="275">
        <v>1</v>
      </c>
      <c r="M34" s="57">
        <v>505.70427720312</v>
      </c>
      <c r="N34" s="779">
        <v>0.34007860269589713</v>
      </c>
      <c r="O34" s="57">
        <v>39.978936985680001</v>
      </c>
      <c r="P34" s="276">
        <v>4301.6499999999996</v>
      </c>
      <c r="Q34" s="53">
        <f>P34/$P$64</f>
        <v>1.5666502754715403E-3</v>
      </c>
    </row>
    <row r="35" spans="1:17">
      <c r="A35" s="277" t="s">
        <v>325</v>
      </c>
      <c r="B35" s="277" t="s">
        <v>89</v>
      </c>
      <c r="C35" s="275">
        <v>0</v>
      </c>
      <c r="D35" s="57">
        <v>0</v>
      </c>
      <c r="E35" s="647">
        <v>0</v>
      </c>
      <c r="F35" s="57">
        <v>0</v>
      </c>
      <c r="G35" s="276">
        <v>0</v>
      </c>
      <c r="H35" s="53">
        <f>G35/$G$64</f>
        <v>0</v>
      </c>
      <c r="I35" s="1471"/>
      <c r="J35" s="277" t="s">
        <v>325</v>
      </c>
      <c r="K35" s="277" t="s">
        <v>89</v>
      </c>
      <c r="L35" s="275">
        <v>7</v>
      </c>
      <c r="M35" s="57">
        <v>800.80340015570016</v>
      </c>
      <c r="N35" s="647">
        <v>0</v>
      </c>
      <c r="O35" s="57">
        <v>52.732789704404972</v>
      </c>
      <c r="P35" s="276">
        <v>33487.270000000004</v>
      </c>
      <c r="Q35" s="53">
        <f>P35/$P$64</f>
        <v>1.2195980791159173E-2</v>
      </c>
    </row>
    <row r="36" spans="1:17">
      <c r="A36" s="44" t="s">
        <v>35</v>
      </c>
      <c r="B36" s="48"/>
      <c r="C36" s="101"/>
      <c r="D36" s="54"/>
      <c r="E36" s="731"/>
      <c r="F36" s="54"/>
      <c r="G36" s="54"/>
      <c r="H36" s="56"/>
      <c r="I36" s="1471"/>
      <c r="J36" s="44" t="s">
        <v>35</v>
      </c>
      <c r="K36" s="48"/>
      <c r="L36" s="101"/>
      <c r="M36" s="54"/>
      <c r="N36" s="731"/>
      <c r="O36" s="54"/>
      <c r="P36" s="54"/>
      <c r="Q36" s="56"/>
    </row>
    <row r="37" spans="1:17">
      <c r="A37" s="47" t="s">
        <v>326</v>
      </c>
      <c r="B37" s="47" t="s">
        <v>80</v>
      </c>
      <c r="C37" s="275">
        <v>6</v>
      </c>
      <c r="D37" s="57">
        <v>7982.10140947128</v>
      </c>
      <c r="E37" s="779">
        <v>1.2035850025622232</v>
      </c>
      <c r="F37" s="57">
        <v>0</v>
      </c>
      <c r="G37" s="276">
        <v>42720</v>
      </c>
      <c r="H37" s="53">
        <f t="shared" ref="H37:H50" si="6">G37/$G$64</f>
        <v>0.15126920064531613</v>
      </c>
      <c r="I37" s="1471"/>
      <c r="J37" s="47" t="s">
        <v>327</v>
      </c>
      <c r="K37" s="47" t="s">
        <v>80</v>
      </c>
      <c r="L37" s="275">
        <v>99</v>
      </c>
      <c r="M37" s="57">
        <v>64774.051429065483</v>
      </c>
      <c r="N37" s="779">
        <v>2.9417712826769169E-2</v>
      </c>
      <c r="O37" s="57">
        <v>6.1776000000000004E-14</v>
      </c>
      <c r="P37" s="276">
        <v>74327.5</v>
      </c>
      <c r="Q37" s="53">
        <f t="shared" ref="Q37:Q50" si="7">P37/$P$64</f>
        <v>2.7069891402162177E-2</v>
      </c>
    </row>
    <row r="38" spans="1:17">
      <c r="A38" s="47" t="s">
        <v>328</v>
      </c>
      <c r="B38" s="47" t="s">
        <v>80</v>
      </c>
      <c r="C38" s="275">
        <v>0</v>
      </c>
      <c r="D38" s="57">
        <v>0</v>
      </c>
      <c r="E38" s="779">
        <v>0</v>
      </c>
      <c r="F38" s="57">
        <v>0</v>
      </c>
      <c r="G38" s="276">
        <v>0</v>
      </c>
      <c r="H38" s="53">
        <f t="shared" si="6"/>
        <v>0</v>
      </c>
      <c r="I38" s="1471"/>
      <c r="J38" s="47" t="s">
        <v>328</v>
      </c>
      <c r="K38" s="47" t="s">
        <v>80</v>
      </c>
      <c r="L38" s="275">
        <v>0</v>
      </c>
      <c r="M38" s="57">
        <v>0</v>
      </c>
      <c r="N38" s="779">
        <v>0</v>
      </c>
      <c r="O38" s="57">
        <v>0</v>
      </c>
      <c r="P38" s="276">
        <v>0</v>
      </c>
      <c r="Q38" s="53">
        <f t="shared" si="7"/>
        <v>0</v>
      </c>
    </row>
    <row r="39" spans="1:17" ht="15.6">
      <c r="A39" s="47" t="s">
        <v>329</v>
      </c>
      <c r="B39" s="47" t="s">
        <v>80</v>
      </c>
      <c r="C39" s="275">
        <v>0</v>
      </c>
      <c r="D39" s="57">
        <v>0</v>
      </c>
      <c r="E39" s="779">
        <v>0</v>
      </c>
      <c r="F39" s="57">
        <v>0</v>
      </c>
      <c r="G39" s="276">
        <v>0</v>
      </c>
      <c r="H39" s="53">
        <f t="shared" si="6"/>
        <v>0</v>
      </c>
      <c r="I39" s="1471"/>
      <c r="J39" s="47" t="s">
        <v>329</v>
      </c>
      <c r="K39" s="47" t="s">
        <v>80</v>
      </c>
      <c r="L39" s="275">
        <v>0</v>
      </c>
      <c r="M39" s="57">
        <v>0</v>
      </c>
      <c r="N39" s="779">
        <v>0</v>
      </c>
      <c r="O39" s="57">
        <v>0</v>
      </c>
      <c r="P39" s="276">
        <v>0</v>
      </c>
      <c r="Q39" s="53">
        <f t="shared" si="7"/>
        <v>0</v>
      </c>
    </row>
    <row r="40" spans="1:17">
      <c r="A40" s="47" t="s">
        <v>330</v>
      </c>
      <c r="B40" s="47" t="s">
        <v>80</v>
      </c>
      <c r="C40" s="275">
        <v>5</v>
      </c>
      <c r="D40" s="57">
        <v>-3.238112973008862</v>
      </c>
      <c r="E40" s="779">
        <v>3.6757590494612614E-2</v>
      </c>
      <c r="F40" s="57">
        <v>19.191356414019594</v>
      </c>
      <c r="G40" s="276">
        <v>38050</v>
      </c>
      <c r="H40" s="53">
        <f t="shared" si="6"/>
        <v>0.13473298418900465</v>
      </c>
      <c r="I40" s="1471"/>
      <c r="J40" s="47" t="s">
        <v>330</v>
      </c>
      <c r="K40" s="47" t="s">
        <v>80</v>
      </c>
      <c r="L40" s="275">
        <v>12</v>
      </c>
      <c r="M40" s="57">
        <v>-7.2170632232251997</v>
      </c>
      <c r="N40" s="779">
        <v>5.804930610440396E-2</v>
      </c>
      <c r="O40" s="57">
        <v>91.745972572990695</v>
      </c>
      <c r="P40" s="276">
        <v>88027.5</v>
      </c>
      <c r="Q40" s="53">
        <f t="shared" si="7"/>
        <v>3.2059397469359673E-2</v>
      </c>
    </row>
    <row r="41" spans="1:17">
      <c r="A41" s="47" t="s">
        <v>331</v>
      </c>
      <c r="B41" s="47" t="s">
        <v>80</v>
      </c>
      <c r="C41" s="275">
        <v>15</v>
      </c>
      <c r="D41" s="57">
        <v>1564.1716900857803</v>
      </c>
      <c r="E41" s="779">
        <v>0.58268017286589713</v>
      </c>
      <c r="F41" s="57">
        <v>6.9787307060352486</v>
      </c>
      <c r="G41" s="276">
        <v>6846</v>
      </c>
      <c r="H41" s="53">
        <f t="shared" si="6"/>
        <v>2.4241314316896866E-2</v>
      </c>
      <c r="I41" s="1471"/>
      <c r="J41" s="47" t="s">
        <v>331</v>
      </c>
      <c r="K41" s="47" t="s">
        <v>80</v>
      </c>
      <c r="L41" s="275">
        <v>133</v>
      </c>
      <c r="M41" s="57">
        <v>18458.855472499436</v>
      </c>
      <c r="N41" s="779">
        <v>1.1044621747834613</v>
      </c>
      <c r="O41" s="57">
        <v>62.814866895782259</v>
      </c>
      <c r="P41" s="276">
        <v>52703.519999999997</v>
      </c>
      <c r="Q41" s="53">
        <f t="shared" si="7"/>
        <v>1.9194491445449963E-2</v>
      </c>
    </row>
    <row r="42" spans="1:17">
      <c r="A42" s="47" t="s">
        <v>332</v>
      </c>
      <c r="B42" s="47" t="s">
        <v>80</v>
      </c>
      <c r="C42" s="275">
        <v>0</v>
      </c>
      <c r="D42" s="57">
        <v>0</v>
      </c>
      <c r="E42" s="779">
        <v>0</v>
      </c>
      <c r="F42" s="57">
        <v>0</v>
      </c>
      <c r="G42" s="276">
        <v>0</v>
      </c>
      <c r="H42" s="53">
        <f t="shared" si="6"/>
        <v>0</v>
      </c>
      <c r="I42" s="1471"/>
      <c r="J42" s="47" t="s">
        <v>332</v>
      </c>
      <c r="K42" s="47" t="s">
        <v>80</v>
      </c>
      <c r="L42" s="275">
        <v>315.24</v>
      </c>
      <c r="M42" s="57">
        <v>1233.9411652339697</v>
      </c>
      <c r="N42" s="779">
        <v>-0.36052768009308944</v>
      </c>
      <c r="O42" s="57">
        <v>2.3438228646419708</v>
      </c>
      <c r="P42" s="276">
        <v>33043.29</v>
      </c>
      <c r="Q42" s="53">
        <f t="shared" si="7"/>
        <v>1.2034284374829658E-2</v>
      </c>
    </row>
    <row r="43" spans="1:17">
      <c r="A43" s="47" t="s">
        <v>333</v>
      </c>
      <c r="B43" s="47" t="s">
        <v>80</v>
      </c>
      <c r="C43" s="275">
        <v>0</v>
      </c>
      <c r="D43" s="57">
        <v>0</v>
      </c>
      <c r="E43" s="779">
        <v>0</v>
      </c>
      <c r="F43" s="57">
        <v>0</v>
      </c>
      <c r="G43" s="276">
        <v>0</v>
      </c>
      <c r="H43" s="53">
        <f t="shared" si="6"/>
        <v>0</v>
      </c>
      <c r="I43" s="1471"/>
      <c r="J43" s="47" t="s">
        <v>333</v>
      </c>
      <c r="K43" s="47" t="s">
        <v>80</v>
      </c>
      <c r="L43" s="275">
        <v>2</v>
      </c>
      <c r="M43" s="57">
        <v>465.78156797896594</v>
      </c>
      <c r="N43" s="779">
        <v>1.7584591542547253E-3</v>
      </c>
      <c r="O43" s="57">
        <v>0</v>
      </c>
      <c r="P43" s="276">
        <v>2416</v>
      </c>
      <c r="Q43" s="53">
        <f t="shared" si="7"/>
        <v>8.7990121593789397E-4</v>
      </c>
    </row>
    <row r="44" spans="1:17">
      <c r="A44" s="47" t="s">
        <v>334</v>
      </c>
      <c r="B44" s="47" t="s">
        <v>80</v>
      </c>
      <c r="C44" s="275">
        <v>0</v>
      </c>
      <c r="D44" s="57">
        <v>0</v>
      </c>
      <c r="E44" s="779">
        <v>0</v>
      </c>
      <c r="F44" s="57">
        <v>0</v>
      </c>
      <c r="G44" s="276">
        <v>0</v>
      </c>
      <c r="H44" s="53">
        <f t="shared" si="6"/>
        <v>0</v>
      </c>
      <c r="I44" s="1471"/>
      <c r="J44" s="47" t="s">
        <v>334</v>
      </c>
      <c r="K44" s="47" t="s">
        <v>80</v>
      </c>
      <c r="L44" s="275">
        <v>1</v>
      </c>
      <c r="M44" s="57">
        <v>-633.51693074596164</v>
      </c>
      <c r="N44" s="779">
        <v>-2.9752595975220741E-2</v>
      </c>
      <c r="O44" s="57">
        <v>79.502015902372293</v>
      </c>
      <c r="P44" s="276">
        <v>10770.66</v>
      </c>
      <c r="Q44" s="53">
        <f t="shared" si="7"/>
        <v>3.9226476947241875E-3</v>
      </c>
    </row>
    <row r="45" spans="1:17">
      <c r="A45" s="47" t="s">
        <v>335</v>
      </c>
      <c r="B45" s="47" t="s">
        <v>80</v>
      </c>
      <c r="C45" s="275">
        <v>3</v>
      </c>
      <c r="D45" s="57">
        <v>-2102.9957993126254</v>
      </c>
      <c r="E45" s="779">
        <v>1.5944128259316612</v>
      </c>
      <c r="F45" s="57">
        <v>272.35077869639287</v>
      </c>
      <c r="G45" s="276">
        <v>38319.21</v>
      </c>
      <c r="H45" s="53">
        <f t="shared" si="6"/>
        <v>0.13568624218305253</v>
      </c>
      <c r="I45" s="1471"/>
      <c r="J45" s="47" t="s">
        <v>335</v>
      </c>
      <c r="K45" s="47" t="s">
        <v>80</v>
      </c>
      <c r="L45" s="275">
        <v>98</v>
      </c>
      <c r="M45" s="57">
        <v>-104268.38607489566</v>
      </c>
      <c r="N45" s="779">
        <v>66.333643606123374</v>
      </c>
      <c r="O45" s="57">
        <v>13556.181722913714</v>
      </c>
      <c r="P45" s="276">
        <v>1244396.1700000002</v>
      </c>
      <c r="Q45" s="53">
        <f t="shared" si="7"/>
        <v>0.4532060029352063</v>
      </c>
    </row>
    <row r="46" spans="1:17">
      <c r="A46" s="47" t="s">
        <v>336</v>
      </c>
      <c r="B46" s="47" t="s">
        <v>80</v>
      </c>
      <c r="C46" s="275">
        <v>0</v>
      </c>
      <c r="D46" s="57">
        <v>0</v>
      </c>
      <c r="E46" s="779">
        <v>0</v>
      </c>
      <c r="F46" s="57">
        <v>0</v>
      </c>
      <c r="G46" s="276">
        <v>0</v>
      </c>
      <c r="H46" s="53">
        <f t="shared" si="6"/>
        <v>0</v>
      </c>
      <c r="I46" s="1471"/>
      <c r="J46" s="47" t="s">
        <v>336</v>
      </c>
      <c r="K46" s="47" t="s">
        <v>80</v>
      </c>
      <c r="L46" s="275">
        <v>0</v>
      </c>
      <c r="M46" s="57">
        <v>0</v>
      </c>
      <c r="N46" s="779">
        <v>0</v>
      </c>
      <c r="O46" s="57">
        <v>0</v>
      </c>
      <c r="P46" s="276">
        <v>0</v>
      </c>
      <c r="Q46" s="53">
        <f t="shared" si="7"/>
        <v>0</v>
      </c>
    </row>
    <row r="47" spans="1:17">
      <c r="A47" s="47" t="s">
        <v>337</v>
      </c>
      <c r="B47" s="47" t="s">
        <v>80</v>
      </c>
      <c r="C47" s="275">
        <v>0</v>
      </c>
      <c r="D47" s="57">
        <v>0</v>
      </c>
      <c r="E47" s="779">
        <v>0</v>
      </c>
      <c r="F47" s="57">
        <v>0</v>
      </c>
      <c r="G47" s="276">
        <v>0</v>
      </c>
      <c r="H47" s="53">
        <f t="shared" si="6"/>
        <v>0</v>
      </c>
      <c r="I47" s="1471"/>
      <c r="J47" s="47" t="s">
        <v>337</v>
      </c>
      <c r="K47" s="47" t="s">
        <v>80</v>
      </c>
      <c r="L47" s="275">
        <v>0</v>
      </c>
      <c r="M47" s="57">
        <v>0</v>
      </c>
      <c r="N47" s="779">
        <v>0</v>
      </c>
      <c r="O47" s="57">
        <v>0</v>
      </c>
      <c r="P47" s="276">
        <v>0</v>
      </c>
      <c r="Q47" s="53">
        <f t="shared" si="7"/>
        <v>0</v>
      </c>
    </row>
    <row r="48" spans="1:17">
      <c r="A48" s="47" t="s">
        <v>130</v>
      </c>
      <c r="B48" s="47" t="s">
        <v>80</v>
      </c>
      <c r="C48" s="275">
        <v>8</v>
      </c>
      <c r="D48" s="57">
        <v>915.67545979439751</v>
      </c>
      <c r="E48" s="779">
        <v>0.1154468196078712</v>
      </c>
      <c r="F48" s="57">
        <v>-5.8095584361546706</v>
      </c>
      <c r="G48" s="276">
        <v>2572.16</v>
      </c>
      <c r="H48" s="53">
        <f t="shared" si="6"/>
        <v>9.1078789122625535E-3</v>
      </c>
      <c r="I48" s="1471"/>
      <c r="J48" s="47" t="s">
        <v>130</v>
      </c>
      <c r="K48" s="47" t="s">
        <v>80</v>
      </c>
      <c r="L48" s="275">
        <v>75</v>
      </c>
      <c r="M48" s="57">
        <v>6881.8541767059714</v>
      </c>
      <c r="N48" s="779">
        <v>2.1247430922787993E-2</v>
      </c>
      <c r="O48" s="57">
        <v>12.173258861910321</v>
      </c>
      <c r="P48" s="276">
        <v>23591.769999999997</v>
      </c>
      <c r="Q48" s="53">
        <f t="shared" si="7"/>
        <v>8.592064200797651E-3</v>
      </c>
    </row>
    <row r="49" spans="1:17">
      <c r="A49" s="47" t="s">
        <v>338</v>
      </c>
      <c r="B49" s="47" t="s">
        <v>80</v>
      </c>
      <c r="C49" s="275">
        <v>0</v>
      </c>
      <c r="D49" s="57">
        <v>0</v>
      </c>
      <c r="E49" s="779">
        <v>0</v>
      </c>
      <c r="F49" s="57">
        <v>0</v>
      </c>
      <c r="G49" s="276">
        <v>0</v>
      </c>
      <c r="H49" s="53">
        <f t="shared" si="6"/>
        <v>0</v>
      </c>
      <c r="I49" s="1471"/>
      <c r="J49" s="47" t="s">
        <v>338</v>
      </c>
      <c r="K49" s="47" t="s">
        <v>80</v>
      </c>
      <c r="L49" s="275">
        <v>0</v>
      </c>
      <c r="M49" s="57">
        <v>0</v>
      </c>
      <c r="N49" s="779">
        <v>0</v>
      </c>
      <c r="O49" s="57">
        <v>0</v>
      </c>
      <c r="P49" s="276">
        <v>0</v>
      </c>
      <c r="Q49" s="53">
        <f t="shared" si="7"/>
        <v>0</v>
      </c>
    </row>
    <row r="50" spans="1:17" ht="15.6">
      <c r="A50" s="47" t="s">
        <v>339</v>
      </c>
      <c r="B50" s="47" t="s">
        <v>80</v>
      </c>
      <c r="C50" s="275">
        <v>2</v>
      </c>
      <c r="D50" s="57">
        <v>147.95687737257401</v>
      </c>
      <c r="E50" s="779">
        <v>0</v>
      </c>
      <c r="F50" s="57">
        <v>0.43619091051896997</v>
      </c>
      <c r="G50" s="276">
        <v>27800</v>
      </c>
      <c r="H50" s="53">
        <f t="shared" si="6"/>
        <v>9.8438290682111143E-2</v>
      </c>
      <c r="I50" s="1471"/>
      <c r="J50" s="47" t="s">
        <v>339</v>
      </c>
      <c r="K50" s="47" t="s">
        <v>80</v>
      </c>
      <c r="L50" s="275">
        <v>3</v>
      </c>
      <c r="M50" s="57">
        <v>950.86854153019021</v>
      </c>
      <c r="N50" s="779">
        <v>0</v>
      </c>
      <c r="O50" s="57">
        <v>4.2627609753301963</v>
      </c>
      <c r="P50" s="276">
        <v>24188.75</v>
      </c>
      <c r="Q50" s="53">
        <f t="shared" si="7"/>
        <v>8.8094828381695914E-3</v>
      </c>
    </row>
    <row r="51" spans="1:17">
      <c r="A51" s="44" t="s">
        <v>36</v>
      </c>
      <c r="B51" s="48"/>
      <c r="C51" s="101"/>
      <c r="D51" s="54"/>
      <c r="E51" s="731"/>
      <c r="F51" s="54"/>
      <c r="G51" s="55"/>
      <c r="H51" s="56"/>
      <c r="I51" s="1471"/>
      <c r="J51" s="44" t="s">
        <v>36</v>
      </c>
      <c r="K51" s="48"/>
      <c r="L51" s="101"/>
      <c r="M51" s="54"/>
      <c r="N51" s="731"/>
      <c r="O51" s="54"/>
      <c r="P51" s="55"/>
      <c r="Q51" s="56"/>
    </row>
    <row r="52" spans="1:17">
      <c r="A52" s="47" t="s">
        <v>340</v>
      </c>
      <c r="B52" s="47" t="s">
        <v>89</v>
      </c>
      <c r="C52" s="275">
        <v>11</v>
      </c>
      <c r="D52" s="57">
        <v>0</v>
      </c>
      <c r="E52" s="647">
        <v>0</v>
      </c>
      <c r="F52" s="57">
        <v>0</v>
      </c>
      <c r="G52" s="276">
        <v>9470.48</v>
      </c>
      <c r="H52" s="53">
        <f>G52/$G$64</f>
        <v>3.3534455508601436E-2</v>
      </c>
      <c r="I52" s="1471"/>
      <c r="J52" s="47" t="s">
        <v>340</v>
      </c>
      <c r="K52" s="47" t="s">
        <v>89</v>
      </c>
      <c r="L52" s="275">
        <v>107</v>
      </c>
      <c r="M52" s="57">
        <v>0</v>
      </c>
      <c r="N52" s="779">
        <v>0</v>
      </c>
      <c r="O52" s="57">
        <v>0</v>
      </c>
      <c r="P52" s="276">
        <v>90158.250000000058</v>
      </c>
      <c r="Q52" s="53">
        <f>P52/$P$64</f>
        <v>3.2835411341818166E-2</v>
      </c>
    </row>
    <row r="53" spans="1:17">
      <c r="A53" s="44" t="s">
        <v>144</v>
      </c>
      <c r="B53" s="48"/>
      <c r="C53" s="101"/>
      <c r="D53" s="54"/>
      <c r="E53" s="731"/>
      <c r="F53" s="54"/>
      <c r="G53" s="54"/>
      <c r="H53" s="56"/>
      <c r="I53" s="1471"/>
      <c r="J53" s="44" t="s">
        <v>144</v>
      </c>
      <c r="K53" s="48"/>
      <c r="L53" s="101"/>
      <c r="M53" s="54"/>
      <c r="N53" s="731"/>
      <c r="O53" s="54"/>
      <c r="P53" s="54"/>
      <c r="Q53" s="56"/>
    </row>
    <row r="54" spans="1:17">
      <c r="A54" s="47" t="s">
        <v>341</v>
      </c>
      <c r="B54" s="47" t="s">
        <v>80</v>
      </c>
      <c r="C54" s="275">
        <v>92</v>
      </c>
      <c r="D54" s="57">
        <v>867.21407999999997</v>
      </c>
      <c r="E54" s="779">
        <v>1.6559999999999998E-2</v>
      </c>
      <c r="F54" s="57">
        <v>-3.2606640000000007</v>
      </c>
      <c r="G54" s="276">
        <v>1531.1799999999998</v>
      </c>
      <c r="H54" s="53">
        <f>G54/$G$64</f>
        <v>5.4218252491595297E-3</v>
      </c>
      <c r="I54" s="1471"/>
      <c r="J54" s="47" t="s">
        <v>341</v>
      </c>
      <c r="K54" s="47" t="s">
        <v>80</v>
      </c>
      <c r="L54" s="275">
        <v>324</v>
      </c>
      <c r="M54" s="57">
        <v>2441.0419200000001</v>
      </c>
      <c r="N54" s="779">
        <v>5.8319999999999983E-2</v>
      </c>
      <c r="O54" s="57">
        <v>-16.936128000000004</v>
      </c>
      <c r="P54" s="276">
        <v>5919.2299999999987</v>
      </c>
      <c r="Q54" s="53">
        <f>P54/$P$64</f>
        <v>2.1557689049735342E-3</v>
      </c>
    </row>
    <row r="55" spans="1:17">
      <c r="A55" s="47" t="s">
        <v>342</v>
      </c>
      <c r="B55" s="47" t="s">
        <v>80</v>
      </c>
      <c r="C55" s="275">
        <v>0</v>
      </c>
      <c r="D55" s="57">
        <v>0</v>
      </c>
      <c r="E55" s="647">
        <v>0</v>
      </c>
      <c r="F55" s="57">
        <v>0</v>
      </c>
      <c r="G55" s="276">
        <v>0</v>
      </c>
      <c r="H55" s="53">
        <f>G55/$G$64</f>
        <v>0</v>
      </c>
      <c r="I55" s="1471"/>
      <c r="J55" s="47" t="s">
        <v>342</v>
      </c>
      <c r="K55" s="47" t="s">
        <v>80</v>
      </c>
      <c r="L55" s="275">
        <v>7</v>
      </c>
      <c r="M55" s="57">
        <v>62.412789599999996</v>
      </c>
      <c r="N55" s="647">
        <v>1.2600000000000001E-3</v>
      </c>
      <c r="O55" s="57">
        <v>-0.42893928000000003</v>
      </c>
      <c r="P55" s="276">
        <v>47.88</v>
      </c>
      <c r="Q55" s="53">
        <v>0</v>
      </c>
    </row>
    <row r="56" spans="1:17">
      <c r="A56" s="44" t="s">
        <v>38</v>
      </c>
      <c r="B56" s="48"/>
      <c r="C56" s="101"/>
      <c r="D56" s="54"/>
      <c r="E56" s="731"/>
      <c r="F56" s="54"/>
      <c r="G56" s="54"/>
      <c r="H56" s="56"/>
      <c r="I56" s="1471"/>
      <c r="J56" s="44" t="s">
        <v>38</v>
      </c>
      <c r="K56" s="48"/>
      <c r="L56" s="101"/>
      <c r="M56" s="54"/>
      <c r="N56" s="731"/>
      <c r="O56" s="54"/>
      <c r="P56" s="54"/>
      <c r="Q56" s="56"/>
    </row>
    <row r="57" spans="1:17">
      <c r="A57" s="277" t="s">
        <v>343</v>
      </c>
      <c r="B57" s="277" t="s">
        <v>80</v>
      </c>
      <c r="C57" s="275">
        <v>1</v>
      </c>
      <c r="D57" s="57">
        <v>0</v>
      </c>
      <c r="E57" s="647">
        <v>0</v>
      </c>
      <c r="F57" s="57">
        <v>0</v>
      </c>
      <c r="G57" s="276">
        <v>4250</v>
      </c>
      <c r="H57" s="53">
        <f>G57/$G$64</f>
        <v>1.504901925895584E-2</v>
      </c>
      <c r="I57" s="1471"/>
      <c r="J57" s="277" t="s">
        <v>343</v>
      </c>
      <c r="K57" s="277" t="s">
        <v>80</v>
      </c>
      <c r="L57" s="1314">
        <v>5</v>
      </c>
      <c r="M57" s="1315">
        <v>0</v>
      </c>
      <c r="N57" s="1316">
        <v>0</v>
      </c>
      <c r="O57" s="1315">
        <v>0</v>
      </c>
      <c r="P57" s="1315">
        <v>22446</v>
      </c>
      <c r="Q57" s="53">
        <f>P57/$P$64</f>
        <v>8.174777604694523E-3</v>
      </c>
    </row>
    <row r="58" spans="1:17" ht="15.6">
      <c r="A58" s="47" t="s">
        <v>344</v>
      </c>
      <c r="B58" s="47" t="s">
        <v>80</v>
      </c>
      <c r="C58" s="275">
        <v>0</v>
      </c>
      <c r="D58" s="57">
        <v>0</v>
      </c>
      <c r="E58" s="647">
        <v>0</v>
      </c>
      <c r="F58" s="57">
        <v>0</v>
      </c>
      <c r="G58" s="276">
        <v>0</v>
      </c>
      <c r="H58" s="53">
        <f>G58/$G$64</f>
        <v>0</v>
      </c>
      <c r="I58" s="1471"/>
      <c r="J58" s="47" t="s">
        <v>344</v>
      </c>
      <c r="K58" s="47" t="s">
        <v>80</v>
      </c>
      <c r="L58" s="275">
        <v>0</v>
      </c>
      <c r="M58" s="57">
        <v>0</v>
      </c>
      <c r="N58" s="647">
        <v>0</v>
      </c>
      <c r="O58" s="57">
        <v>0</v>
      </c>
      <c r="P58" s="276">
        <v>0</v>
      </c>
      <c r="Q58" s="53">
        <f>P58/$P$64</f>
        <v>0</v>
      </c>
    </row>
    <row r="59" spans="1:17" ht="15.6">
      <c r="A59" s="47" t="s">
        <v>345</v>
      </c>
      <c r="B59" s="47" t="s">
        <v>80</v>
      </c>
      <c r="C59" s="275">
        <v>0</v>
      </c>
      <c r="D59" s="57">
        <v>0</v>
      </c>
      <c r="E59" s="647">
        <v>0</v>
      </c>
      <c r="F59" s="57">
        <v>0</v>
      </c>
      <c r="G59" s="276">
        <v>0</v>
      </c>
      <c r="H59" s="53">
        <f>G59/$G$64</f>
        <v>0</v>
      </c>
      <c r="I59" s="1471"/>
      <c r="J59" s="47" t="s">
        <v>346</v>
      </c>
      <c r="K59" s="47" t="s">
        <v>80</v>
      </c>
      <c r="L59" s="275">
        <v>0</v>
      </c>
      <c r="M59" s="57">
        <v>0</v>
      </c>
      <c r="N59" s="647">
        <v>0</v>
      </c>
      <c r="O59" s="57">
        <v>0</v>
      </c>
      <c r="P59" s="276">
        <v>0</v>
      </c>
      <c r="Q59" s="53">
        <f>P59/$P$64</f>
        <v>0</v>
      </c>
    </row>
    <row r="60" spans="1:17" ht="15.6">
      <c r="A60" s="44" t="s">
        <v>347</v>
      </c>
      <c r="B60" s="48"/>
      <c r="C60" s="101"/>
      <c r="D60" s="54"/>
      <c r="E60" s="731"/>
      <c r="F60" s="54"/>
      <c r="G60" s="54"/>
      <c r="H60" s="56"/>
      <c r="I60" s="1471"/>
      <c r="J60" s="44" t="s">
        <v>347</v>
      </c>
      <c r="K60" s="48"/>
      <c r="L60" s="101"/>
      <c r="M60" s="54"/>
      <c r="N60" s="731"/>
      <c r="O60" s="54"/>
      <c r="P60" s="54"/>
      <c r="Q60" s="56"/>
    </row>
    <row r="61" spans="1:17">
      <c r="A61" s="47" t="s">
        <v>160</v>
      </c>
      <c r="B61" s="47" t="s">
        <v>89</v>
      </c>
      <c r="C61" s="275">
        <v>18</v>
      </c>
      <c r="D61" s="54"/>
      <c r="E61" s="780"/>
      <c r="F61" s="54"/>
      <c r="G61" s="276">
        <v>12400</v>
      </c>
      <c r="H61" s="53">
        <f>G61/$G$64</f>
        <v>4.3907726779071156E-2</v>
      </c>
      <c r="I61" s="1471"/>
      <c r="J61" s="47" t="s">
        <v>160</v>
      </c>
      <c r="K61" s="47" t="s">
        <v>89</v>
      </c>
      <c r="L61" s="275">
        <v>134</v>
      </c>
      <c r="M61" s="54"/>
      <c r="N61" s="780"/>
      <c r="O61" s="54"/>
      <c r="P61" s="276">
        <v>98595</v>
      </c>
      <c r="Q61" s="53">
        <f>P61/$P$64</f>
        <v>3.5908054795280073E-2</v>
      </c>
    </row>
    <row r="62" spans="1:17">
      <c r="A62" s="47" t="s">
        <v>161</v>
      </c>
      <c r="B62" s="47" t="s">
        <v>89</v>
      </c>
      <c r="C62" s="275"/>
      <c r="D62" s="54"/>
      <c r="E62" s="780"/>
      <c r="F62" s="54"/>
      <c r="G62" s="276"/>
      <c r="H62" s="53"/>
      <c r="I62" s="1471"/>
      <c r="J62" s="47" t="s">
        <v>161</v>
      </c>
      <c r="K62" s="47" t="s">
        <v>89</v>
      </c>
      <c r="L62" s="275"/>
      <c r="M62" s="54"/>
      <c r="N62" s="780"/>
      <c r="O62" s="54"/>
      <c r="P62" s="276"/>
      <c r="Q62" s="53"/>
    </row>
    <row r="63" spans="1:17">
      <c r="A63" s="48"/>
      <c r="B63" s="48"/>
      <c r="C63" s="52"/>
      <c r="D63" s="52"/>
      <c r="E63" s="731"/>
      <c r="F63" s="52"/>
      <c r="G63" s="52"/>
      <c r="H63" s="56"/>
      <c r="I63" s="1471"/>
      <c r="J63" s="48"/>
      <c r="K63" s="48"/>
      <c r="L63" s="52"/>
      <c r="M63" s="52"/>
      <c r="N63" s="731"/>
      <c r="O63" s="52"/>
      <c r="P63" s="52"/>
      <c r="Q63" s="56"/>
    </row>
    <row r="64" spans="1:17" ht="15.6">
      <c r="A64" s="45" t="s">
        <v>348</v>
      </c>
      <c r="B64" s="47"/>
      <c r="C64" s="57"/>
      <c r="D64" s="57">
        <f>SUM(D9:D59)</f>
        <v>11307.362759423157</v>
      </c>
      <c r="E64" s="1351">
        <f>SUM(E9:E59)</f>
        <v>7.9320600000000008</v>
      </c>
      <c r="F64" s="57">
        <f>SUM(F9:F59)</f>
        <v>492.63910852356128</v>
      </c>
      <c r="G64" s="1152">
        <f>SUM(G9:G62)</f>
        <v>282410.43</v>
      </c>
      <c r="H64" s="1377">
        <f>SUM(H9:H62)</f>
        <v>1.0000000000000002</v>
      </c>
      <c r="I64" s="1471"/>
      <c r="J64" s="45" t="s">
        <v>348</v>
      </c>
      <c r="K64" s="47"/>
      <c r="L64" s="59"/>
      <c r="M64" s="57">
        <f>SUM(M9:M59)</f>
        <v>10609.787413605205</v>
      </c>
      <c r="N64" s="57">
        <f>SUM(N9:N59)</f>
        <v>99.09648</v>
      </c>
      <c r="O64" s="57">
        <f>SUM(O9:O59)</f>
        <v>18583.915505253586</v>
      </c>
      <c r="P64" s="1152">
        <f>SUM(P9:P62)</f>
        <v>2745762.77</v>
      </c>
      <c r="Q64" s="53">
        <f>SUM(Q9:Q62)</f>
        <v>0.9999825622225913</v>
      </c>
    </row>
    <row r="65" spans="1:17">
      <c r="A65" s="135"/>
      <c r="B65" s="47"/>
      <c r="C65" s="57"/>
      <c r="D65" s="59"/>
      <c r="E65" s="59"/>
      <c r="F65" s="59"/>
      <c r="G65" s="59"/>
      <c r="H65" s="58"/>
      <c r="I65" s="1471"/>
      <c r="J65" s="135"/>
      <c r="K65" s="47"/>
      <c r="L65" s="57"/>
      <c r="M65" s="59"/>
      <c r="N65" s="59"/>
      <c r="O65" s="59"/>
      <c r="P65" s="59"/>
      <c r="Q65" s="58"/>
    </row>
    <row r="66" spans="1:17" ht="13.8" thickBot="1">
      <c r="A66" s="708"/>
      <c r="B66" s="706"/>
      <c r="C66" s="27"/>
      <c r="D66" s="27"/>
      <c r="E66" s="28"/>
      <c r="F66" s="28"/>
      <c r="G66" s="27"/>
      <c r="H66" s="29"/>
      <c r="I66" s="1472"/>
      <c r="J66" s="708"/>
      <c r="K66" s="706"/>
      <c r="L66" s="27"/>
      <c r="M66" s="27"/>
      <c r="N66" s="28"/>
      <c r="O66" s="28"/>
      <c r="P66" s="27"/>
      <c r="Q66" s="29"/>
    </row>
    <row r="67" spans="1:17" ht="13.8" thickBot="1">
      <c r="A67" s="1032" t="s">
        <v>164</v>
      </c>
      <c r="B67" s="707"/>
      <c r="C67" s="705" t="s">
        <v>10</v>
      </c>
      <c r="D67" s="6"/>
      <c r="E67" s="6"/>
      <c r="F67" s="6"/>
      <c r="G67" s="15"/>
      <c r="H67" s="15"/>
      <c r="I67" s="1451"/>
      <c r="J67" s="697" t="s">
        <v>164</v>
      </c>
      <c r="K67" s="1013"/>
      <c r="L67" s="705" t="s">
        <v>10</v>
      </c>
      <c r="M67" s="6"/>
      <c r="N67" s="6"/>
      <c r="O67" s="6"/>
      <c r="P67" s="15"/>
      <c r="Q67" s="15"/>
    </row>
    <row r="68" spans="1:17">
      <c r="A68" s="698" t="s">
        <v>166</v>
      </c>
      <c r="B68" s="698" t="s">
        <v>89</v>
      </c>
      <c r="C68" s="99">
        <v>18</v>
      </c>
      <c r="D68" s="6"/>
      <c r="E68" s="9"/>
      <c r="F68" s="9"/>
      <c r="G68" s="15"/>
      <c r="H68" s="15"/>
      <c r="I68" s="1452"/>
      <c r="J68" s="698" t="s">
        <v>166</v>
      </c>
      <c r="K68" s="698" t="s">
        <v>89</v>
      </c>
      <c r="L68" s="702">
        <v>134</v>
      </c>
      <c r="M68" s="6"/>
      <c r="N68" s="9"/>
      <c r="O68" s="9"/>
      <c r="P68" s="15"/>
      <c r="Q68" s="15"/>
    </row>
    <row r="69" spans="1:17">
      <c r="A69" s="83" t="s">
        <v>168</v>
      </c>
      <c r="B69" s="83" t="s">
        <v>89</v>
      </c>
      <c r="C69" s="703">
        <v>0</v>
      </c>
      <c r="E69" s="9"/>
      <c r="F69" s="9"/>
      <c r="G69" s="15"/>
      <c r="H69" s="15"/>
      <c r="I69" s="1452"/>
      <c r="J69" s="83" t="s">
        <v>168</v>
      </c>
      <c r="K69" s="83" t="s">
        <v>89</v>
      </c>
      <c r="L69" s="703">
        <v>0</v>
      </c>
      <c r="N69" s="9"/>
      <c r="O69" s="9"/>
      <c r="P69" s="15"/>
      <c r="Q69" s="15"/>
    </row>
    <row r="70" spans="1:17">
      <c r="A70" s="104" t="s">
        <v>169</v>
      </c>
      <c r="B70" s="83" t="s">
        <v>89</v>
      </c>
      <c r="C70" s="704">
        <v>18</v>
      </c>
      <c r="E70" s="6"/>
      <c r="F70" s="15"/>
      <c r="G70" s="15"/>
      <c r="H70" s="15"/>
      <c r="I70" s="1452"/>
      <c r="J70" s="104" t="s">
        <v>169</v>
      </c>
      <c r="K70" s="83" t="s">
        <v>89</v>
      </c>
      <c r="L70" s="704">
        <v>134</v>
      </c>
      <c r="M70" s="6"/>
      <c r="N70" s="6"/>
      <c r="O70" s="15"/>
      <c r="P70" s="15"/>
      <c r="Q70" s="15"/>
    </row>
    <row r="71" spans="1:17" ht="13.8" thickBot="1">
      <c r="A71" s="699"/>
      <c r="B71" s="701"/>
      <c r="C71" s="700"/>
      <c r="E71" s="16"/>
      <c r="F71" s="15"/>
      <c r="G71" s="15"/>
      <c r="H71" s="15"/>
      <c r="I71" s="1453"/>
      <c r="J71" s="699"/>
      <c r="K71" s="701"/>
      <c r="L71" s="700"/>
      <c r="N71" s="16"/>
      <c r="O71" s="15"/>
      <c r="P71" s="15"/>
      <c r="Q71" s="15"/>
    </row>
    <row r="72" spans="1:17" ht="13.8" thickBot="1">
      <c r="A72" s="1410"/>
      <c r="B72" s="1410"/>
      <c r="C72" s="1410"/>
      <c r="D72" s="1410"/>
      <c r="E72" s="1410"/>
      <c r="F72" s="1410"/>
      <c r="G72" s="1410"/>
      <c r="H72" s="1410"/>
      <c r="J72" s="1410"/>
      <c r="K72" s="1410"/>
      <c r="L72" s="1410"/>
      <c r="M72" s="1410"/>
      <c r="N72" s="1410"/>
      <c r="O72" s="1410"/>
      <c r="P72" s="1410"/>
      <c r="Q72" s="1410"/>
    </row>
    <row r="73" spans="1:17">
      <c r="A73" s="613"/>
      <c r="B73" s="1436" t="s">
        <v>5</v>
      </c>
      <c r="C73" s="1437"/>
      <c r="D73" s="1438"/>
      <c r="E73" s="2"/>
      <c r="F73" s="204"/>
      <c r="G73" s="204"/>
      <c r="H73" s="204"/>
      <c r="J73" s="204"/>
      <c r="K73" s="204"/>
      <c r="L73" s="204"/>
      <c r="M73" s="204"/>
      <c r="N73" s="204"/>
      <c r="O73" s="204"/>
      <c r="P73" s="204"/>
      <c r="Q73" s="204"/>
    </row>
    <row r="74" spans="1:17" ht="13.8" thickBot="1">
      <c r="A74" s="614" t="s">
        <v>349</v>
      </c>
      <c r="B74" s="615" t="s">
        <v>8</v>
      </c>
      <c r="C74" s="616" t="s">
        <v>9</v>
      </c>
      <c r="D74" s="617" t="s">
        <v>10</v>
      </c>
      <c r="E74" s="204"/>
      <c r="F74" s="727"/>
      <c r="G74" s="204"/>
      <c r="H74" s="204"/>
      <c r="J74" s="204"/>
      <c r="K74" s="204"/>
      <c r="L74" s="204"/>
      <c r="M74" s="204"/>
      <c r="N74" s="204"/>
      <c r="O74" s="204"/>
      <c r="P74" s="204"/>
      <c r="Q74" s="204"/>
    </row>
    <row r="75" spans="1:17" ht="15.6">
      <c r="A75" s="660" t="s">
        <v>350</v>
      </c>
      <c r="B75" s="1190">
        <f>+B83+B84+B85+B87+B92</f>
        <v>122648.03139999999</v>
      </c>
      <c r="C75" s="1191">
        <f>+C83+C84+C85+C87+C92</f>
        <v>108763.3486</v>
      </c>
      <c r="D75" s="1192">
        <f>+D83+D84+D85+D87+D92</f>
        <v>231411.38</v>
      </c>
      <c r="E75" s="204"/>
      <c r="G75" s="204"/>
      <c r="H75" s="204"/>
      <c r="J75" s="204"/>
      <c r="K75" s="204"/>
      <c r="L75" s="204"/>
      <c r="M75" s="204"/>
      <c r="N75" s="204"/>
      <c r="O75" s="204"/>
      <c r="P75" s="204"/>
      <c r="Q75" s="204"/>
    </row>
    <row r="76" spans="1:17" ht="15.6">
      <c r="A76" s="248" t="s">
        <v>351</v>
      </c>
      <c r="B76" s="955">
        <f>B86</f>
        <v>323293.6188</v>
      </c>
      <c r="C76" s="966">
        <f t="shared" ref="C76" si="8">C86</f>
        <v>286694.34120000002</v>
      </c>
      <c r="D76" s="1238">
        <f>D86</f>
        <v>609987.96000000008</v>
      </c>
      <c r="E76" s="204"/>
      <c r="F76" s="204"/>
      <c r="G76" s="204"/>
      <c r="H76" s="204"/>
      <c r="J76" s="204"/>
      <c r="K76" s="204"/>
      <c r="L76" s="204"/>
      <c r="M76" s="204"/>
      <c r="N76" s="204"/>
      <c r="O76" s="204"/>
      <c r="P76" s="204"/>
    </row>
    <row r="77" spans="1:17" ht="16.2" thickBot="1">
      <c r="A77" s="249" t="s">
        <v>352</v>
      </c>
      <c r="B77" s="955">
        <f>SUM(B88:B91)</f>
        <v>2728370.8774000001</v>
      </c>
      <c r="C77" s="966">
        <f t="shared" ref="C77:D77" si="9">SUM(C88:C91)</f>
        <v>2419498.7025999995</v>
      </c>
      <c r="D77" s="1000">
        <f t="shared" si="9"/>
        <v>5147869.58</v>
      </c>
      <c r="E77" s="218" t="s">
        <v>179</v>
      </c>
      <c r="F77" s="204"/>
      <c r="G77" s="204"/>
      <c r="H77" s="204"/>
      <c r="J77" s="204"/>
      <c r="K77" s="204"/>
      <c r="L77" s="204"/>
      <c r="M77" s="204"/>
      <c r="N77" s="204"/>
      <c r="O77" s="204"/>
      <c r="P77" s="204"/>
    </row>
    <row r="78" spans="1:17" ht="15" thickBot="1">
      <c r="A78" s="219"/>
      <c r="B78" s="1136"/>
      <c r="C78" s="1135"/>
      <c r="D78" s="1134"/>
      <c r="E78" s="1055"/>
      <c r="F78" s="204"/>
      <c r="G78" s="204"/>
      <c r="H78" s="204"/>
      <c r="J78" s="204"/>
      <c r="K78" s="204"/>
      <c r="L78" s="204"/>
      <c r="M78" s="204"/>
      <c r="N78" s="204"/>
      <c r="O78" s="204"/>
      <c r="P78" s="204"/>
    </row>
    <row r="79" spans="1:17" ht="13.8" thickBot="1">
      <c r="A79" s="247" t="s">
        <v>353</v>
      </c>
      <c r="B79" s="1133">
        <f>SUM(B75:B77)</f>
        <v>3174312.5276000001</v>
      </c>
      <c r="C79" s="1132">
        <f t="shared" ref="C79:D79" si="10">SUM(C75:C77)</f>
        <v>2814956.3923999993</v>
      </c>
      <c r="D79" s="1131">
        <f t="shared" si="10"/>
        <v>5989268.9199999999</v>
      </c>
      <c r="E79" s="732"/>
      <c r="F79" s="732"/>
      <c r="G79" s="732"/>
      <c r="H79" s="204"/>
      <c r="J79" s="204"/>
      <c r="K79" s="204"/>
      <c r="L79" s="204"/>
      <c r="M79" s="204"/>
      <c r="N79" s="204"/>
      <c r="O79" s="204"/>
      <c r="P79" s="204"/>
      <c r="Q79" s="204"/>
    </row>
    <row r="80" spans="1:17" ht="15" thickBot="1">
      <c r="A80" s="621"/>
      <c r="B80" s="622"/>
      <c r="C80" s="623"/>
      <c r="D80" s="623"/>
      <c r="E80" s="1056"/>
      <c r="F80" s="204"/>
      <c r="G80" s="204"/>
      <c r="H80" s="204"/>
      <c r="J80" s="204"/>
      <c r="K80" s="204"/>
      <c r="L80" s="204"/>
      <c r="M80" s="204"/>
      <c r="N80" s="204"/>
      <c r="O80" s="204"/>
      <c r="P80" s="204"/>
      <c r="Q80" s="204"/>
    </row>
    <row r="81" spans="1:17" ht="15.6">
      <c r="A81" s="613"/>
      <c r="B81" s="1436" t="s">
        <v>354</v>
      </c>
      <c r="C81" s="1437"/>
      <c r="D81" s="1438"/>
      <c r="E81" s="204"/>
      <c r="F81" s="204"/>
      <c r="G81" s="204"/>
      <c r="H81" s="204"/>
      <c r="J81" s="204"/>
      <c r="K81" s="204"/>
      <c r="L81" s="204"/>
      <c r="M81" s="204"/>
      <c r="N81" s="204"/>
      <c r="O81" s="204"/>
      <c r="P81" s="204"/>
      <c r="Q81" s="204"/>
    </row>
    <row r="82" spans="1:17" ht="13.8" thickBot="1">
      <c r="A82" s="614" t="s">
        <v>349</v>
      </c>
      <c r="B82" s="615" t="s">
        <v>8</v>
      </c>
      <c r="C82" s="616" t="s">
        <v>9</v>
      </c>
      <c r="D82" s="857" t="s">
        <v>10</v>
      </c>
      <c r="E82" s="204"/>
      <c r="F82" s="204"/>
      <c r="G82" s="204"/>
      <c r="H82" s="204"/>
      <c r="J82" s="204"/>
      <c r="K82" s="204"/>
      <c r="L82" s="204"/>
      <c r="M82" s="204"/>
      <c r="N82" s="204"/>
      <c r="O82" s="204"/>
      <c r="P82" s="204"/>
      <c r="Q82" s="204"/>
    </row>
    <row r="83" spans="1:17">
      <c r="A83" s="803" t="s">
        <v>47</v>
      </c>
      <c r="B83" s="1248">
        <v>8019.2656999999999</v>
      </c>
      <c r="C83" s="1249">
        <v>7111.4242999999997</v>
      </c>
      <c r="D83" s="1250">
        <v>15130.689999999999</v>
      </c>
      <c r="F83" s="204"/>
      <c r="G83" s="204"/>
      <c r="H83" s="204"/>
      <c r="J83" s="204"/>
      <c r="K83" s="204"/>
      <c r="L83" s="204"/>
      <c r="M83" s="204"/>
      <c r="N83" s="204"/>
      <c r="O83" s="204"/>
      <c r="P83" s="204"/>
      <c r="Q83" s="204"/>
    </row>
    <row r="84" spans="1:17">
      <c r="A84" s="45" t="s">
        <v>48</v>
      </c>
      <c r="B84" s="492">
        <v>806.96209999999996</v>
      </c>
      <c r="C84" s="1251">
        <v>715.60789999999997</v>
      </c>
      <c r="D84" s="1252">
        <v>1522.57</v>
      </c>
      <c r="F84" s="204"/>
      <c r="G84" s="204"/>
      <c r="H84" s="204"/>
      <c r="J84" s="204"/>
      <c r="K84" s="204"/>
      <c r="L84" s="204"/>
      <c r="M84" s="204"/>
      <c r="N84" s="204"/>
      <c r="O84" s="204"/>
      <c r="P84" s="204"/>
      <c r="Q84" s="204"/>
    </row>
    <row r="85" spans="1:17">
      <c r="A85" s="45" t="s">
        <v>355</v>
      </c>
      <c r="B85" s="1253">
        <v>87889.566099999996</v>
      </c>
      <c r="C85" s="1254">
        <v>77939.803899999999</v>
      </c>
      <c r="D85" s="1252">
        <v>165829.37</v>
      </c>
      <c r="F85" s="204"/>
      <c r="G85" s="204"/>
      <c r="H85" s="204"/>
      <c r="J85" s="204"/>
      <c r="K85" s="204"/>
      <c r="L85" s="204"/>
      <c r="M85" s="204"/>
      <c r="N85" s="204"/>
      <c r="O85" s="204"/>
      <c r="P85" s="204"/>
      <c r="Q85" s="204"/>
    </row>
    <row r="86" spans="1:17">
      <c r="A86" s="804" t="s">
        <v>356</v>
      </c>
      <c r="B86" s="1253">
        <v>323293.6188</v>
      </c>
      <c r="C86" s="1254">
        <v>286694.34120000002</v>
      </c>
      <c r="D86" s="1252">
        <v>609987.96000000008</v>
      </c>
      <c r="F86" s="204"/>
      <c r="G86" s="204"/>
      <c r="H86" s="204"/>
      <c r="J86" s="204"/>
      <c r="K86" s="204"/>
      <c r="L86" s="204"/>
      <c r="M86" s="204"/>
      <c r="N86" s="204"/>
      <c r="O86" s="204"/>
      <c r="P86" s="204"/>
      <c r="Q86" s="204"/>
    </row>
    <row r="87" spans="1:17">
      <c r="A87" s="805" t="s">
        <v>357</v>
      </c>
      <c r="B87" s="1253">
        <v>25932.237499999999</v>
      </c>
      <c r="C87" s="1254">
        <v>22996.512500000001</v>
      </c>
      <c r="D87" s="1252">
        <v>48928.75</v>
      </c>
      <c r="F87" s="204"/>
      <c r="G87" s="204"/>
      <c r="H87" s="204"/>
      <c r="J87" s="204"/>
      <c r="K87" s="204"/>
      <c r="L87" s="204"/>
      <c r="M87" s="204"/>
      <c r="N87" s="204"/>
      <c r="O87" s="204"/>
      <c r="P87" s="204"/>
      <c r="Q87" s="204"/>
    </row>
    <row r="88" spans="1:17">
      <c r="A88" s="805" t="s">
        <v>358</v>
      </c>
      <c r="B88" s="1253">
        <v>2184172.2462999998</v>
      </c>
      <c r="C88" s="1254">
        <v>1936907.4637</v>
      </c>
      <c r="D88" s="1252">
        <v>4121079.7099999995</v>
      </c>
      <c r="E88" s="732"/>
      <c r="F88" s="732"/>
      <c r="G88" s="732"/>
      <c r="H88" s="204"/>
      <c r="J88" s="204"/>
      <c r="K88" s="204"/>
      <c r="L88" s="204"/>
      <c r="M88" s="204"/>
      <c r="N88" s="204"/>
      <c r="O88" s="204"/>
      <c r="P88" s="204"/>
      <c r="Q88" s="204"/>
    </row>
    <row r="89" spans="1:17">
      <c r="A89" s="45" t="s">
        <v>359</v>
      </c>
      <c r="B89" s="1253">
        <v>432568.05419999996</v>
      </c>
      <c r="C89" s="1254">
        <v>383598.0858</v>
      </c>
      <c r="D89" s="1252">
        <v>816166.14</v>
      </c>
      <c r="E89" s="204"/>
      <c r="F89" s="204"/>
      <c r="G89" s="204"/>
      <c r="H89" s="204"/>
      <c r="J89" s="204"/>
      <c r="K89" s="204"/>
      <c r="L89" s="204"/>
      <c r="M89" s="204"/>
      <c r="N89" s="204"/>
      <c r="O89" s="204"/>
      <c r="P89" s="204"/>
      <c r="Q89" s="204"/>
    </row>
    <row r="90" spans="1:17">
      <c r="A90" s="45" t="s">
        <v>360</v>
      </c>
      <c r="B90" s="1253">
        <v>58827.350000000006</v>
      </c>
      <c r="C90" s="1254">
        <v>52167.65</v>
      </c>
      <c r="D90" s="1252">
        <v>110995</v>
      </c>
      <c r="E90" s="204"/>
      <c r="F90" s="204"/>
      <c r="G90" s="204"/>
      <c r="H90" s="204"/>
      <c r="J90" s="204"/>
      <c r="K90" s="204"/>
      <c r="L90" s="204"/>
      <c r="M90" s="204"/>
      <c r="N90" s="204"/>
      <c r="O90" s="204"/>
      <c r="P90" s="204"/>
      <c r="Q90" s="204"/>
    </row>
    <row r="91" spans="1:17">
      <c r="A91" s="804" t="s">
        <v>361</v>
      </c>
      <c r="B91" s="1253">
        <v>52803.226900000031</v>
      </c>
      <c r="C91" s="1254">
        <v>46825.503100000031</v>
      </c>
      <c r="D91" s="1252">
        <v>99628.730000000054</v>
      </c>
      <c r="E91" s="204"/>
      <c r="F91" s="204"/>
      <c r="G91" s="204"/>
      <c r="H91" s="204"/>
      <c r="J91" s="204"/>
      <c r="K91" s="204"/>
      <c r="L91" s="204"/>
      <c r="M91" s="204"/>
      <c r="N91" s="204"/>
      <c r="O91" s="204"/>
      <c r="P91" s="204"/>
      <c r="Q91" s="204"/>
    </row>
    <row r="92" spans="1:17" ht="13.8" thickBot="1">
      <c r="A92" s="746" t="s">
        <v>362</v>
      </c>
      <c r="B92" s="1276">
        <v>0</v>
      </c>
      <c r="C92" s="1277">
        <v>0</v>
      </c>
      <c r="D92" s="1278">
        <v>0</v>
      </c>
      <c r="E92" s="204"/>
      <c r="F92" s="204"/>
      <c r="G92" s="204"/>
      <c r="H92" s="204"/>
      <c r="J92" s="204"/>
      <c r="K92" s="204"/>
      <c r="L92" s="204"/>
      <c r="M92" s="204"/>
      <c r="N92" s="204"/>
      <c r="O92" s="204"/>
      <c r="P92" s="204"/>
      <c r="Q92" s="204"/>
    </row>
    <row r="93" spans="1:17" ht="14.4">
      <c r="A93" s="621"/>
      <c r="B93" s="622"/>
      <c r="C93" s="622"/>
      <c r="D93" s="622"/>
      <c r="E93" s="204"/>
      <c r="F93" s="204"/>
      <c r="G93" s="204"/>
      <c r="H93" s="204"/>
      <c r="J93" s="204"/>
      <c r="K93" s="204"/>
      <c r="L93" s="204"/>
      <c r="M93" s="204"/>
      <c r="N93" s="204"/>
      <c r="O93" s="204"/>
      <c r="P93" s="204"/>
      <c r="Q93" s="204"/>
    </row>
    <row r="94" spans="1:17">
      <c r="A94" s="1439" t="s">
        <v>363</v>
      </c>
      <c r="B94" s="1439"/>
      <c r="C94" s="1439"/>
      <c r="D94" s="1439"/>
      <c r="E94" s="1439"/>
      <c r="F94" s="1439"/>
      <c r="G94" s="1439"/>
      <c r="H94" s="1439"/>
      <c r="I94" s="1439"/>
      <c r="J94" s="1439"/>
      <c r="K94" s="1439"/>
      <c r="L94" s="1439"/>
      <c r="M94" s="1439"/>
      <c r="N94" s="1439"/>
      <c r="O94" s="1439"/>
      <c r="P94" s="1439"/>
      <c r="Q94" s="1439"/>
    </row>
    <row r="95" spans="1:17" ht="15.75" customHeight="1">
      <c r="A95" s="1439"/>
      <c r="B95" s="1439"/>
      <c r="C95" s="1439"/>
      <c r="D95" s="1439"/>
      <c r="E95" s="1439"/>
      <c r="F95" s="1439"/>
      <c r="G95" s="1439"/>
      <c r="H95" s="1439"/>
      <c r="I95" s="1439"/>
      <c r="J95" s="1439"/>
      <c r="K95" s="1439"/>
      <c r="L95" s="1439"/>
      <c r="M95" s="1439"/>
      <c r="N95" s="1439"/>
      <c r="O95" s="1439"/>
      <c r="P95" s="1439"/>
      <c r="Q95" s="1439"/>
    </row>
    <row r="96" spans="1:17">
      <c r="A96" s="1449" t="s">
        <v>364</v>
      </c>
      <c r="B96" s="1449"/>
      <c r="C96" s="1449"/>
      <c r="D96" s="1449"/>
      <c r="E96" s="1449"/>
      <c r="F96" s="1449"/>
      <c r="G96" s="1449"/>
      <c r="H96" s="1449"/>
      <c r="I96" s="1449"/>
      <c r="J96" s="1449"/>
      <c r="K96" s="1449"/>
      <c r="L96" s="1449"/>
      <c r="M96" s="1449"/>
      <c r="N96" s="1449"/>
      <c r="O96" s="1449"/>
      <c r="P96" s="1449"/>
      <c r="Q96" s="1449"/>
    </row>
    <row r="97" spans="1:17">
      <c r="A97" s="1439" t="s">
        <v>365</v>
      </c>
      <c r="B97" s="1439"/>
      <c r="C97" s="1439"/>
      <c r="D97" s="1439"/>
      <c r="E97" s="1439"/>
      <c r="F97" s="1439"/>
      <c r="G97" s="1439"/>
      <c r="H97" s="1439"/>
      <c r="I97" s="1439"/>
      <c r="J97" s="1439"/>
      <c r="K97" s="1439"/>
      <c r="L97" s="1439"/>
      <c r="M97" s="1439"/>
      <c r="N97" s="1439"/>
      <c r="O97" s="1439"/>
      <c r="P97" s="1439"/>
      <c r="Q97" s="1439"/>
    </row>
    <row r="98" spans="1:17" ht="29.25" customHeight="1">
      <c r="A98" s="1439" t="s">
        <v>366</v>
      </c>
      <c r="B98" s="1439"/>
      <c r="C98" s="1439"/>
      <c r="D98" s="1439"/>
      <c r="E98" s="1439"/>
      <c r="F98" s="1439"/>
      <c r="G98" s="1439"/>
      <c r="H98" s="1439"/>
      <c r="I98" s="1439"/>
      <c r="J98" s="1439"/>
      <c r="K98" s="1439"/>
      <c r="L98" s="1439"/>
      <c r="M98" s="1439"/>
      <c r="N98" s="1439"/>
      <c r="O98" s="1439"/>
      <c r="P98" s="1439"/>
      <c r="Q98" s="1439"/>
    </row>
    <row r="99" spans="1:17">
      <c r="A99" s="1439" t="s">
        <v>367</v>
      </c>
      <c r="B99" s="1439"/>
      <c r="C99" s="1439"/>
      <c r="D99" s="1439"/>
      <c r="E99" s="1439"/>
      <c r="F99" s="1439"/>
      <c r="G99" s="1439"/>
      <c r="H99" s="1439"/>
      <c r="I99" s="1439"/>
      <c r="J99" s="1439"/>
      <c r="K99" s="1439"/>
      <c r="L99" s="1439"/>
      <c r="M99" s="1439"/>
      <c r="N99" s="1439"/>
      <c r="O99" s="1439"/>
      <c r="P99" s="1439"/>
      <c r="Q99" s="1439"/>
    </row>
    <row r="100" spans="1:17">
      <c r="A100" s="1449" t="s">
        <v>368</v>
      </c>
      <c r="B100" s="1449"/>
      <c r="C100" s="1449"/>
      <c r="D100" s="1449"/>
      <c r="E100" s="1449"/>
      <c r="F100" s="1449"/>
      <c r="G100" s="1449"/>
      <c r="H100" s="1449"/>
      <c r="I100" s="1449"/>
      <c r="J100" s="1449"/>
      <c r="K100" s="1449"/>
      <c r="L100" s="1449"/>
      <c r="M100" s="1449"/>
      <c r="N100" s="1449"/>
      <c r="O100" s="1449"/>
      <c r="P100" s="1449"/>
      <c r="Q100" s="1449"/>
    </row>
    <row r="101" spans="1:17" ht="15.75" customHeight="1">
      <c r="A101" s="1449"/>
      <c r="B101" s="1449"/>
      <c r="C101" s="1449"/>
      <c r="D101" s="1449"/>
      <c r="E101" s="1449"/>
      <c r="F101" s="1449"/>
      <c r="G101" s="1449"/>
      <c r="H101" s="1449"/>
      <c r="I101" s="1449"/>
      <c r="J101" s="1449"/>
      <c r="K101" s="1449"/>
      <c r="L101" s="1449"/>
      <c r="M101" s="1449"/>
      <c r="N101" s="1449"/>
      <c r="O101" s="1449"/>
      <c r="P101" s="1449"/>
      <c r="Q101" s="1449"/>
    </row>
    <row r="102" spans="1:17">
      <c r="A102" s="1449" t="s">
        <v>369</v>
      </c>
      <c r="B102" s="1449"/>
      <c r="C102" s="1449"/>
      <c r="D102" s="1449"/>
      <c r="E102" s="1449"/>
      <c r="F102" s="1449"/>
      <c r="G102" s="1449"/>
      <c r="H102" s="1449"/>
      <c r="I102" s="1449"/>
      <c r="J102" s="1449"/>
      <c r="K102" s="1449"/>
      <c r="L102" s="1449"/>
      <c r="M102" s="1449"/>
      <c r="N102" s="1449"/>
      <c r="O102" s="1449"/>
      <c r="P102" s="1449"/>
      <c r="Q102" s="1449"/>
    </row>
    <row r="103" spans="1:17">
      <c r="A103" s="1439" t="s">
        <v>370</v>
      </c>
      <c r="B103" s="1439"/>
      <c r="C103" s="1439"/>
      <c r="D103" s="1439"/>
      <c r="E103" s="1439"/>
      <c r="F103" s="1439"/>
      <c r="G103" s="1439"/>
      <c r="H103" s="1439"/>
      <c r="I103" s="1439"/>
      <c r="J103" s="1439"/>
      <c r="K103" s="1439"/>
      <c r="L103" s="1439"/>
      <c r="M103" s="1439"/>
      <c r="N103" s="1439"/>
      <c r="O103" s="1439"/>
      <c r="P103" s="1439"/>
      <c r="Q103" s="1439"/>
    </row>
    <row r="104" spans="1:17">
      <c r="A104" s="1439" t="s">
        <v>371</v>
      </c>
      <c r="B104" s="1439"/>
      <c r="C104" s="1439"/>
      <c r="D104" s="1439"/>
      <c r="E104" s="1439"/>
      <c r="F104" s="1439"/>
      <c r="G104" s="1439"/>
      <c r="H104" s="1439"/>
      <c r="I104" s="1439"/>
      <c r="J104" s="1439"/>
      <c r="K104" s="1439"/>
      <c r="L104" s="1439"/>
      <c r="M104" s="1439"/>
      <c r="N104" s="1439"/>
      <c r="O104" s="1439"/>
      <c r="P104" s="1439"/>
      <c r="Q104" s="1439"/>
    </row>
    <row r="105" spans="1:17">
      <c r="A105" s="1454" t="s">
        <v>372</v>
      </c>
      <c r="B105" s="1454"/>
      <c r="C105" s="1454"/>
      <c r="D105" s="1454"/>
      <c r="E105" s="1454"/>
      <c r="F105" s="1454"/>
      <c r="G105" s="1454"/>
      <c r="H105" s="1454"/>
      <c r="I105" s="1454"/>
      <c r="J105" s="1454"/>
      <c r="K105" s="1454"/>
      <c r="L105" s="1454"/>
      <c r="M105" s="1454"/>
      <c r="N105" s="1454"/>
      <c r="O105" s="1454"/>
      <c r="P105" s="1454"/>
      <c r="Q105" s="1454"/>
    </row>
    <row r="106" spans="1:17" ht="28.5" customHeight="1">
      <c r="A106" s="1410" t="s">
        <v>373</v>
      </c>
      <c r="B106" s="1410"/>
      <c r="C106" s="1410"/>
      <c r="D106" s="1410"/>
      <c r="E106" s="1410"/>
      <c r="F106" s="1410"/>
      <c r="G106" s="1410"/>
      <c r="H106" s="1410"/>
      <c r="I106" s="1410"/>
      <c r="J106" s="1410"/>
      <c r="K106" s="1410"/>
      <c r="L106" s="1410"/>
      <c r="M106" s="1410"/>
      <c r="N106" s="1410"/>
      <c r="O106" s="1410"/>
      <c r="P106" s="1410"/>
      <c r="Q106" s="1410"/>
    </row>
    <row r="107" spans="1:17">
      <c r="A107" s="1410" t="s">
        <v>374</v>
      </c>
      <c r="B107" s="1410"/>
      <c r="C107" s="1410"/>
      <c r="D107" s="1410"/>
      <c r="E107" s="1410"/>
      <c r="F107" s="1410"/>
      <c r="G107" s="1410"/>
      <c r="H107" s="1410"/>
      <c r="I107" s="1410"/>
      <c r="J107" s="1410"/>
      <c r="K107" s="1410"/>
      <c r="L107" s="1410"/>
      <c r="M107" s="1410"/>
      <c r="N107" s="1410"/>
      <c r="O107" s="1410"/>
      <c r="P107" s="1410"/>
      <c r="Q107" s="1410"/>
    </row>
    <row r="108" spans="1:17">
      <c r="A108" s="209" t="s">
        <v>190</v>
      </c>
      <c r="B108" s="180"/>
      <c r="C108" s="180"/>
      <c r="D108" s="180"/>
      <c r="E108" s="180"/>
      <c r="F108" s="180"/>
      <c r="G108" s="180"/>
      <c r="H108" s="180"/>
    </row>
    <row r="109" spans="1:17">
      <c r="A109" s="204"/>
      <c r="B109" s="204"/>
      <c r="C109" s="204"/>
      <c r="D109" s="204"/>
      <c r="E109" s="204"/>
      <c r="F109" s="204"/>
      <c r="G109" s="204"/>
      <c r="H109" s="204"/>
    </row>
    <row r="111" spans="1:17">
      <c r="A111" s="180"/>
      <c r="B111" s="180"/>
      <c r="C111" s="180"/>
      <c r="D111" s="180"/>
      <c r="E111" s="180"/>
      <c r="F111" s="180"/>
      <c r="G111" s="180"/>
      <c r="H111" s="180"/>
    </row>
    <row r="112" spans="1:17" ht="12.75" customHeight="1"/>
    <row r="113" spans="1:12" ht="35.25" customHeight="1"/>
    <row r="114" spans="1:12">
      <c r="A114" s="1410"/>
      <c r="B114" s="1410"/>
      <c r="C114" s="1410"/>
      <c r="D114" s="1410"/>
      <c r="E114" s="1410"/>
      <c r="F114" s="1410"/>
      <c r="G114" s="1410"/>
      <c r="J114" s="26"/>
    </row>
    <row r="116" spans="1:12">
      <c r="A116" s="1410"/>
      <c r="B116" s="1410"/>
      <c r="C116" s="1410"/>
      <c r="D116" s="1410"/>
      <c r="E116" s="1410"/>
      <c r="F116" s="1410"/>
      <c r="G116" s="1410"/>
      <c r="H116" s="1410"/>
      <c r="I116" s="1410"/>
      <c r="J116" s="1410"/>
      <c r="K116" s="1410"/>
      <c r="L116" s="1410"/>
    </row>
    <row r="117" spans="1:12">
      <c r="A117" s="1449"/>
      <c r="B117" s="1449"/>
      <c r="C117" s="1449"/>
      <c r="D117" s="1449"/>
      <c r="E117" s="1449"/>
      <c r="F117" s="1449"/>
      <c r="G117" s="1449"/>
      <c r="H117" s="1449"/>
      <c r="I117" s="1449"/>
      <c r="J117" s="1449"/>
      <c r="K117" s="1449"/>
      <c r="L117" s="1449"/>
    </row>
    <row r="118" spans="1:12">
      <c r="A118" s="1449"/>
      <c r="B118" s="1449"/>
      <c r="C118" s="1449"/>
      <c r="D118" s="1449"/>
      <c r="E118" s="1449"/>
      <c r="F118" s="1449"/>
      <c r="G118" s="1449"/>
      <c r="H118" s="1449"/>
      <c r="I118" s="1449"/>
      <c r="J118" s="1449"/>
      <c r="K118" s="1449"/>
      <c r="L118" s="1449"/>
    </row>
    <row r="119" spans="1:12">
      <c r="A119" s="1450"/>
      <c r="B119" s="1432"/>
      <c r="C119" s="1432"/>
      <c r="D119" s="1432"/>
      <c r="E119" s="1432"/>
      <c r="F119" s="1432"/>
      <c r="G119" s="1432"/>
      <c r="H119" s="1432"/>
      <c r="I119" s="1432"/>
      <c r="J119" s="203"/>
      <c r="K119" s="203"/>
      <c r="L119" s="203"/>
    </row>
    <row r="120" spans="1:12">
      <c r="A120" s="1425"/>
      <c r="B120" s="1425"/>
      <c r="C120" s="1425"/>
      <c r="D120" s="1425"/>
      <c r="E120" s="137"/>
      <c r="F120" s="137"/>
      <c r="G120" s="137"/>
      <c r="H120" s="137"/>
      <c r="I120" s="137"/>
      <c r="J120" s="137"/>
      <c r="K120" s="137"/>
      <c r="L120" s="137"/>
    </row>
    <row r="125" spans="1:12">
      <c r="D125" s="25"/>
    </row>
    <row r="134" spans="1:4">
      <c r="A134" s="204"/>
      <c r="B134" s="204"/>
      <c r="D134" s="26"/>
    </row>
  </sheetData>
  <mergeCells count="34">
    <mergeCell ref="C5:H5"/>
    <mergeCell ref="C6:H6"/>
    <mergeCell ref="A5:A7"/>
    <mergeCell ref="B5:B7"/>
    <mergeCell ref="A1:Q1"/>
    <mergeCell ref="A2:Q2"/>
    <mergeCell ref="A3:Q3"/>
    <mergeCell ref="L5:Q5"/>
    <mergeCell ref="L6:Q6"/>
    <mergeCell ref="I5:I66"/>
    <mergeCell ref="J5:J7"/>
    <mergeCell ref="K5:K7"/>
    <mergeCell ref="I67:I71"/>
    <mergeCell ref="A97:Q97"/>
    <mergeCell ref="A98:Q98"/>
    <mergeCell ref="A99:Q99"/>
    <mergeCell ref="A107:Q107"/>
    <mergeCell ref="A106:Q106"/>
    <mergeCell ref="J72:Q72"/>
    <mergeCell ref="A72:H72"/>
    <mergeCell ref="A94:Q95"/>
    <mergeCell ref="B73:D73"/>
    <mergeCell ref="A102:Q102"/>
    <mergeCell ref="A105:Q105"/>
    <mergeCell ref="B81:D81"/>
    <mergeCell ref="A96:Q96"/>
    <mergeCell ref="A100:Q101"/>
    <mergeCell ref="A103:Q103"/>
    <mergeCell ref="A104:Q104"/>
    <mergeCell ref="A117:L118"/>
    <mergeCell ref="A119:I119"/>
    <mergeCell ref="A120:D120"/>
    <mergeCell ref="A114:G114"/>
    <mergeCell ref="A116:L116"/>
  </mergeCells>
  <printOptions headings="1"/>
  <pageMargins left="0.7" right="0.7" top="0.75" bottom="0.75" header="0.3" footer="0.3"/>
  <pageSetup scale="35"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D5779-E33A-4F01-9DE7-CA0E49A65C71}">
  <sheetPr>
    <pageSetUpPr fitToPage="1"/>
  </sheetPr>
  <dimension ref="A1:J84"/>
  <sheetViews>
    <sheetView tabSelected="1" view="pageBreakPreview" zoomScaleNormal="69" zoomScaleSheetLayoutView="100" workbookViewId="0">
      <selection sqref="A1:M1"/>
    </sheetView>
  </sheetViews>
  <sheetFormatPr defaultColWidth="8.5546875" defaultRowHeight="13.2"/>
  <cols>
    <col min="1" max="1" width="40.5546875" bestFit="1" customWidth="1"/>
    <col min="2" max="2" width="15.5546875" customWidth="1"/>
    <col min="3" max="3" width="19.5546875" bestFit="1" customWidth="1"/>
    <col min="4" max="4" width="15.44140625" bestFit="1" customWidth="1"/>
    <col min="5" max="5" width="16.5546875" bestFit="1" customWidth="1"/>
    <col min="6" max="6" width="21.5546875" bestFit="1" customWidth="1"/>
    <col min="7" max="7" width="15" bestFit="1" customWidth="1"/>
    <col min="8" max="8" width="18.5546875" bestFit="1" customWidth="1"/>
  </cols>
  <sheetData>
    <row r="1" spans="1:10" ht="15.75" customHeight="1">
      <c r="A1" s="1412" t="s">
        <v>375</v>
      </c>
      <c r="B1" s="1412"/>
      <c r="C1" s="1412"/>
      <c r="D1" s="1412"/>
      <c r="E1" s="1412"/>
      <c r="F1" s="1412"/>
      <c r="G1" s="1412"/>
      <c r="H1" s="1412"/>
    </row>
    <row r="2" spans="1:10" ht="15.75" customHeight="1">
      <c r="A2" s="1412" t="s">
        <v>1</v>
      </c>
      <c r="B2" s="1412"/>
      <c r="C2" s="1412"/>
      <c r="D2" s="1412"/>
      <c r="E2" s="1412"/>
      <c r="F2" s="1412"/>
      <c r="G2" s="1412"/>
      <c r="H2" s="1412"/>
    </row>
    <row r="3" spans="1:10" ht="15.75" customHeight="1">
      <c r="A3" s="1414" t="s">
        <v>2</v>
      </c>
      <c r="B3" s="1414"/>
      <c r="C3" s="1414"/>
      <c r="D3" s="1414"/>
      <c r="E3" s="1414"/>
      <c r="F3" s="1414"/>
      <c r="G3" s="1414"/>
      <c r="H3" s="1414"/>
    </row>
    <row r="4" spans="1:10" ht="13.5" customHeight="1" thickBot="1">
      <c r="A4" s="267"/>
      <c r="B4" s="267"/>
      <c r="C4" s="267"/>
      <c r="D4" s="267"/>
      <c r="E4" s="267"/>
      <c r="F4" s="267"/>
      <c r="G4" s="267"/>
      <c r="H4" s="267"/>
    </row>
    <row r="5" spans="1:10" ht="18.600000000000001" thickBot="1">
      <c r="A5" s="1461" t="s">
        <v>69</v>
      </c>
      <c r="B5" s="1464" t="s">
        <v>72</v>
      </c>
      <c r="C5" s="1455" t="s">
        <v>376</v>
      </c>
      <c r="D5" s="1456"/>
      <c r="E5" s="1456"/>
      <c r="F5" s="1456"/>
      <c r="G5" s="1456"/>
      <c r="H5" s="1457"/>
    </row>
    <row r="6" spans="1:10">
      <c r="A6" s="1462"/>
      <c r="B6" s="1476"/>
      <c r="C6" s="1473" t="s">
        <v>68</v>
      </c>
      <c r="D6" s="1474"/>
      <c r="E6" s="1474"/>
      <c r="F6" s="1474"/>
      <c r="G6" s="1474"/>
      <c r="H6" s="1475"/>
    </row>
    <row r="7" spans="1:10" ht="13.8" thickBot="1">
      <c r="A7" s="1463" t="s">
        <v>69</v>
      </c>
      <c r="B7" s="1477" t="s">
        <v>72</v>
      </c>
      <c r="C7" s="696" t="s">
        <v>73</v>
      </c>
      <c r="D7" s="269" t="s">
        <v>196</v>
      </c>
      <c r="E7" s="269" t="s">
        <v>197</v>
      </c>
      <c r="F7" s="269" t="s">
        <v>198</v>
      </c>
      <c r="G7" s="269" t="s">
        <v>77</v>
      </c>
      <c r="H7" s="270" t="s">
        <v>78</v>
      </c>
      <c r="J7" s="742"/>
    </row>
    <row r="8" spans="1:10">
      <c r="A8" s="43" t="s">
        <v>29</v>
      </c>
      <c r="B8" s="46"/>
      <c r="C8" s="272"/>
      <c r="D8" s="273"/>
      <c r="E8" s="273"/>
      <c r="F8" s="273"/>
      <c r="G8" s="273"/>
      <c r="H8" s="274"/>
    </row>
    <row r="9" spans="1:10">
      <c r="A9" s="47" t="s">
        <v>377</v>
      </c>
      <c r="B9" s="47" t="s">
        <v>80</v>
      </c>
      <c r="C9" s="54"/>
      <c r="D9" s="54"/>
      <c r="E9" s="54"/>
      <c r="F9" s="54"/>
      <c r="G9" s="54"/>
      <c r="H9" s="820"/>
    </row>
    <row r="10" spans="1:10">
      <c r="A10" s="47" t="s">
        <v>305</v>
      </c>
      <c r="B10" s="47" t="s">
        <v>80</v>
      </c>
      <c r="C10" s="54"/>
      <c r="D10" s="54"/>
      <c r="E10" s="54"/>
      <c r="F10" s="54"/>
      <c r="G10" s="54"/>
      <c r="H10" s="820"/>
    </row>
    <row r="11" spans="1:10">
      <c r="A11" s="47" t="s">
        <v>378</v>
      </c>
      <c r="B11" s="47" t="s">
        <v>80</v>
      </c>
      <c r="C11" s="54"/>
      <c r="D11" s="54"/>
      <c r="E11" s="54"/>
      <c r="F11" s="54"/>
      <c r="G11" s="54"/>
      <c r="H11" s="820"/>
    </row>
    <row r="12" spans="1:10">
      <c r="A12" s="47" t="s">
        <v>379</v>
      </c>
      <c r="B12" s="47" t="s">
        <v>80</v>
      </c>
      <c r="C12" s="54"/>
      <c r="D12" s="54"/>
      <c r="E12" s="54"/>
      <c r="F12" s="54"/>
      <c r="G12" s="54"/>
      <c r="H12" s="820"/>
    </row>
    <row r="13" spans="1:10">
      <c r="A13" s="44" t="s">
        <v>33</v>
      </c>
      <c r="B13" s="48"/>
      <c r="C13" s="54"/>
      <c r="D13" s="54"/>
      <c r="E13" s="54"/>
      <c r="F13" s="54"/>
      <c r="G13" s="54"/>
      <c r="H13" s="820"/>
    </row>
    <row r="14" spans="1:10">
      <c r="A14" s="47" t="s">
        <v>94</v>
      </c>
      <c r="B14" s="47" t="s">
        <v>80</v>
      </c>
      <c r="C14" s="54"/>
      <c r="D14" s="54"/>
      <c r="E14" s="54"/>
      <c r="F14" s="54"/>
      <c r="G14" s="54"/>
      <c r="H14" s="820"/>
    </row>
    <row r="15" spans="1:10">
      <c r="A15" s="44" t="s">
        <v>34</v>
      </c>
      <c r="B15" s="48"/>
      <c r="C15" s="54"/>
      <c r="D15" s="54"/>
      <c r="E15" s="54"/>
      <c r="F15" s="54"/>
      <c r="G15" s="54"/>
      <c r="H15" s="820"/>
    </row>
    <row r="16" spans="1:10">
      <c r="A16" s="47" t="s">
        <v>106</v>
      </c>
      <c r="B16" s="47" t="s">
        <v>89</v>
      </c>
      <c r="C16" s="54"/>
      <c r="D16" s="54"/>
      <c r="E16" s="54"/>
      <c r="F16" s="54"/>
      <c r="G16" s="54"/>
      <c r="H16" s="820"/>
    </row>
    <row r="17" spans="1:8">
      <c r="A17" s="44" t="s">
        <v>35</v>
      </c>
      <c r="B17" s="48"/>
      <c r="C17" s="54"/>
      <c r="D17" s="54"/>
      <c r="E17" s="54"/>
      <c r="F17" s="54"/>
      <c r="G17" s="54"/>
      <c r="H17" s="820"/>
    </row>
    <row r="18" spans="1:8">
      <c r="A18" s="47" t="s">
        <v>380</v>
      </c>
      <c r="B18" s="47" t="s">
        <v>80</v>
      </c>
      <c r="C18" s="54"/>
      <c r="D18" s="54"/>
      <c r="E18" s="54"/>
      <c r="F18" s="54"/>
      <c r="G18" s="54"/>
      <c r="H18" s="820"/>
    </row>
    <row r="19" spans="1:8">
      <c r="A19" s="47" t="s">
        <v>381</v>
      </c>
      <c r="B19" s="47" t="s">
        <v>80</v>
      </c>
      <c r="C19" s="54"/>
      <c r="D19" s="54"/>
      <c r="E19" s="54"/>
      <c r="F19" s="54"/>
      <c r="G19" s="54"/>
      <c r="H19" s="820"/>
    </row>
    <row r="20" spans="1:8">
      <c r="A20" s="47" t="s">
        <v>130</v>
      </c>
      <c r="B20" s="47" t="s">
        <v>80</v>
      </c>
      <c r="C20" s="54"/>
      <c r="D20" s="54"/>
      <c r="E20" s="54"/>
      <c r="F20" s="54"/>
      <c r="G20" s="54"/>
      <c r="H20" s="820"/>
    </row>
    <row r="21" spans="1:8" ht="15.6">
      <c r="A21" s="44" t="s">
        <v>382</v>
      </c>
      <c r="B21" s="48"/>
      <c r="C21" s="54"/>
      <c r="D21" s="54"/>
      <c r="E21" s="54"/>
      <c r="F21" s="54"/>
      <c r="G21" s="54"/>
      <c r="H21" s="820"/>
    </row>
    <row r="22" spans="1:8">
      <c r="A22" s="47" t="s">
        <v>340</v>
      </c>
      <c r="B22" s="47" t="s">
        <v>89</v>
      </c>
      <c r="C22" s="54"/>
      <c r="D22" s="54"/>
      <c r="E22" s="54"/>
      <c r="F22" s="54"/>
      <c r="G22" s="54"/>
      <c r="H22" s="820"/>
    </row>
    <row r="23" spans="1:8">
      <c r="A23" s="47" t="s">
        <v>383</v>
      </c>
      <c r="B23" s="47" t="s">
        <v>80</v>
      </c>
      <c r="C23" s="54"/>
      <c r="D23" s="54"/>
      <c r="E23" s="54"/>
      <c r="F23" s="54"/>
      <c r="G23" s="54"/>
      <c r="H23" s="820"/>
    </row>
    <row r="24" spans="1:8">
      <c r="A24" s="47" t="s">
        <v>384</v>
      </c>
      <c r="B24" s="47" t="s">
        <v>80</v>
      </c>
      <c r="C24" s="54"/>
      <c r="D24" s="54"/>
      <c r="E24" s="54"/>
      <c r="F24" s="54"/>
      <c r="G24" s="54"/>
      <c r="H24" s="820"/>
    </row>
    <row r="25" spans="1:8">
      <c r="A25" s="47" t="s">
        <v>385</v>
      </c>
      <c r="B25" s="47" t="s">
        <v>80</v>
      </c>
      <c r="C25" s="54"/>
      <c r="D25" s="54"/>
      <c r="E25" s="54"/>
      <c r="F25" s="54"/>
      <c r="G25" s="54"/>
      <c r="H25" s="820"/>
    </row>
    <row r="26" spans="1:8">
      <c r="A26" s="47" t="s">
        <v>386</v>
      </c>
      <c r="B26" s="47" t="s">
        <v>80</v>
      </c>
      <c r="C26" s="54"/>
      <c r="D26" s="54"/>
      <c r="E26" s="54"/>
      <c r="F26" s="54"/>
      <c r="G26" s="54"/>
      <c r="H26" s="820"/>
    </row>
    <row r="27" spans="1:8">
      <c r="A27" s="47" t="s">
        <v>387</v>
      </c>
      <c r="B27" s="47" t="s">
        <v>89</v>
      </c>
      <c r="C27" s="54"/>
      <c r="D27" s="54"/>
      <c r="E27" s="54"/>
      <c r="F27" s="54"/>
      <c r="G27" s="54"/>
      <c r="H27" s="820"/>
    </row>
    <row r="28" spans="1:8">
      <c r="A28" s="44" t="s">
        <v>39</v>
      </c>
      <c r="B28" s="48"/>
      <c r="C28" s="54"/>
      <c r="D28" s="54"/>
      <c r="E28" s="54"/>
      <c r="F28" s="54"/>
      <c r="G28" s="54"/>
      <c r="H28" s="820"/>
    </row>
    <row r="29" spans="1:8">
      <c r="A29" s="47" t="s">
        <v>388</v>
      </c>
      <c r="B29" s="47" t="s">
        <v>89</v>
      </c>
      <c r="C29" s="54"/>
      <c r="D29" s="54"/>
      <c r="E29" s="54"/>
      <c r="F29" s="54"/>
      <c r="G29" s="54"/>
      <c r="H29" s="820"/>
    </row>
    <row r="30" spans="1:8">
      <c r="A30" s="48"/>
      <c r="B30" s="48"/>
      <c r="C30" s="54"/>
      <c r="D30" s="54"/>
      <c r="E30" s="54"/>
      <c r="F30" s="54"/>
      <c r="G30" s="54"/>
      <c r="H30" s="820"/>
    </row>
    <row r="31" spans="1:8" ht="13.8" thickBot="1">
      <c r="A31" s="746" t="s">
        <v>162</v>
      </c>
      <c r="B31" s="278"/>
      <c r="C31" s="822"/>
      <c r="D31" s="822"/>
      <c r="E31" s="822"/>
      <c r="F31" s="822"/>
      <c r="G31" s="822"/>
      <c r="H31" s="821"/>
    </row>
    <row r="32" spans="1:8" ht="13.8" thickBot="1">
      <c r="A32" s="180"/>
      <c r="B32" s="180"/>
      <c r="C32" s="180"/>
      <c r="D32" s="180"/>
      <c r="E32" s="180"/>
      <c r="F32" s="180"/>
      <c r="G32" s="180"/>
      <c r="H32" s="180"/>
    </row>
    <row r="33" spans="1:8" ht="13.8" thickBot="1">
      <c r="A33" s="747" t="s">
        <v>164</v>
      </c>
      <c r="B33" s="748"/>
      <c r="C33" s="823" t="s">
        <v>10</v>
      </c>
      <c r="E33" s="9"/>
      <c r="F33" s="9"/>
      <c r="G33" s="15"/>
      <c r="H33" s="15"/>
    </row>
    <row r="34" spans="1:8">
      <c r="A34" s="749" t="s">
        <v>389</v>
      </c>
      <c r="B34" s="826" t="s">
        <v>89</v>
      </c>
      <c r="C34" s="824"/>
      <c r="E34" s="9"/>
      <c r="F34" s="9"/>
      <c r="G34" s="15"/>
      <c r="H34" s="15"/>
    </row>
    <row r="35" spans="1:8" ht="16.2" thickBot="1">
      <c r="A35" s="61" t="s">
        <v>390</v>
      </c>
      <c r="B35" s="827" t="s">
        <v>89</v>
      </c>
      <c r="C35" s="825"/>
      <c r="E35" s="9"/>
      <c r="F35" s="9"/>
      <c r="G35" s="15"/>
      <c r="H35" s="15"/>
    </row>
    <row r="36" spans="1:8">
      <c r="A36" s="180"/>
      <c r="B36" s="180"/>
      <c r="C36" s="180"/>
      <c r="D36" s="180"/>
      <c r="E36" s="180"/>
      <c r="F36" s="180"/>
      <c r="G36" s="180"/>
      <c r="H36" s="180"/>
    </row>
    <row r="37" spans="1:8" ht="13.8" thickBot="1">
      <c r="A37" s="204"/>
      <c r="B37" s="204"/>
      <c r="C37" s="204"/>
      <c r="D37" s="204"/>
      <c r="E37" s="204"/>
      <c r="F37" s="204"/>
      <c r="G37" s="204"/>
      <c r="H37" s="204"/>
    </row>
    <row r="38" spans="1:8">
      <c r="A38" s="262"/>
      <c r="B38" s="1478" t="s">
        <v>5</v>
      </c>
      <c r="C38" s="1479"/>
      <c r="D38" s="1480"/>
      <c r="F38" s="204"/>
      <c r="G38" s="204"/>
      <c r="H38" s="204"/>
    </row>
    <row r="39" spans="1:8" ht="13.8" thickBot="1">
      <c r="A39" s="263" t="s">
        <v>391</v>
      </c>
      <c r="B39" s="620" t="s">
        <v>8</v>
      </c>
      <c r="C39" s="264" t="s">
        <v>9</v>
      </c>
      <c r="D39" s="265" t="s">
        <v>10</v>
      </c>
      <c r="F39" s="204"/>
      <c r="G39" s="204"/>
      <c r="H39" s="204"/>
    </row>
    <row r="40" spans="1:8" ht="13.8" thickBot="1">
      <c r="A40" s="261" t="s">
        <v>285</v>
      </c>
      <c r="B40" s="828"/>
      <c r="C40" s="830"/>
      <c r="D40" s="824"/>
      <c r="E40" s="2"/>
      <c r="F40" s="204"/>
      <c r="G40" s="204"/>
      <c r="H40" s="204"/>
    </row>
    <row r="41" spans="1:8" ht="13.8" thickBot="1">
      <c r="A41" s="248" t="s">
        <v>286</v>
      </c>
      <c r="B41" s="828"/>
      <c r="C41" s="830"/>
      <c r="D41" s="824"/>
      <c r="F41" s="204"/>
      <c r="G41" s="204"/>
      <c r="H41" s="204"/>
    </row>
    <row r="42" spans="1:8" ht="13.8" thickBot="1">
      <c r="A42" s="249" t="s">
        <v>287</v>
      </c>
      <c r="B42" s="829"/>
      <c r="C42" s="831"/>
      <c r="D42" s="824"/>
      <c r="E42" s="750" t="s">
        <v>179</v>
      </c>
      <c r="F42" s="204"/>
      <c r="G42" s="204"/>
      <c r="H42" s="204"/>
    </row>
    <row r="43" spans="1:8" ht="15" thickBot="1">
      <c r="A43" s="219"/>
      <c r="B43" s="220"/>
      <c r="C43" s="221"/>
      <c r="D43" s="222"/>
      <c r="F43" s="204"/>
      <c r="G43" s="204"/>
      <c r="H43" s="204"/>
    </row>
    <row r="44" spans="1:8" ht="13.8" thickBot="1">
      <c r="A44" s="247" t="s">
        <v>392</v>
      </c>
      <c r="B44" s="829"/>
      <c r="C44" s="829"/>
      <c r="D44" s="832"/>
      <c r="F44" s="204"/>
      <c r="G44" s="204"/>
      <c r="H44" s="204"/>
    </row>
    <row r="45" spans="1:8">
      <c r="A45" s="204"/>
      <c r="B45" s="204"/>
      <c r="C45" s="204"/>
      <c r="D45" s="204"/>
      <c r="E45" s="204"/>
      <c r="F45" s="204"/>
      <c r="G45" s="204"/>
      <c r="H45" s="204"/>
    </row>
    <row r="46" spans="1:8">
      <c r="A46" s="1439" t="s">
        <v>393</v>
      </c>
      <c r="B46" s="1439"/>
      <c r="C46" s="1439"/>
      <c r="D46" s="1439"/>
      <c r="E46" s="1439"/>
      <c r="F46" s="1439"/>
      <c r="G46" s="1439"/>
      <c r="H46" s="1439"/>
    </row>
    <row r="47" spans="1:8">
      <c r="A47" s="1449" t="s">
        <v>394</v>
      </c>
      <c r="B47" s="1449"/>
      <c r="C47" s="1449"/>
      <c r="D47" s="1449"/>
      <c r="E47" s="1449"/>
      <c r="F47" s="1449"/>
      <c r="G47" s="1449"/>
      <c r="H47" s="1449"/>
    </row>
    <row r="48" spans="1:8" ht="19.5" customHeight="1">
      <c r="A48" s="1449" t="s">
        <v>395</v>
      </c>
      <c r="B48" s="1449"/>
      <c r="C48" s="1449"/>
      <c r="D48" s="1449"/>
      <c r="E48" s="1449"/>
      <c r="F48" s="1449"/>
      <c r="G48" s="1449"/>
      <c r="H48" s="1449"/>
    </row>
    <row r="49" spans="1:8">
      <c r="A49" s="9"/>
      <c r="C49" s="6"/>
      <c r="E49" s="6"/>
      <c r="F49" s="15"/>
      <c r="G49" s="15"/>
      <c r="H49" s="15"/>
    </row>
    <row r="50" spans="1:8">
      <c r="A50" s="209"/>
      <c r="B50" s="16"/>
      <c r="C50" s="16"/>
      <c r="E50" s="16"/>
      <c r="F50" s="15"/>
      <c r="G50" s="15"/>
      <c r="H50" s="15"/>
    </row>
    <row r="51" spans="1:8">
      <c r="A51" s="1410"/>
      <c r="B51" s="1410"/>
      <c r="C51" s="1410"/>
      <c r="D51" s="1410"/>
      <c r="E51" s="1410"/>
      <c r="F51" s="1410"/>
      <c r="G51" s="1410"/>
      <c r="H51" s="1410"/>
    </row>
    <row r="52" spans="1:8">
      <c r="A52" s="9"/>
      <c r="B52" s="1481"/>
      <c r="C52" s="1481"/>
      <c r="D52" s="1481"/>
      <c r="E52" s="2"/>
      <c r="F52" s="35"/>
      <c r="G52" s="35"/>
      <c r="H52" s="35"/>
    </row>
    <row r="53" spans="1:8">
      <c r="A53" s="9"/>
      <c r="B53" s="174"/>
      <c r="C53" s="174"/>
      <c r="D53" s="174"/>
      <c r="E53" s="2"/>
      <c r="F53" s="35"/>
      <c r="G53" s="35"/>
      <c r="H53" s="35"/>
    </row>
    <row r="54" spans="1:8">
      <c r="A54" s="9"/>
      <c r="B54" s="6"/>
      <c r="C54" s="6"/>
      <c r="D54" s="743"/>
      <c r="E54" s="1206"/>
      <c r="F54" s="35"/>
      <c r="G54" s="35"/>
      <c r="H54" s="35"/>
    </row>
    <row r="55" spans="1:8">
      <c r="A55" s="9"/>
      <c r="B55" s="6"/>
      <c r="C55" s="6"/>
      <c r="D55" s="743"/>
      <c r="E55" s="1206"/>
      <c r="F55" s="35"/>
      <c r="G55" s="35"/>
      <c r="H55" s="35"/>
    </row>
    <row r="56" spans="1:8">
      <c r="A56" s="9"/>
      <c r="B56" s="6"/>
      <c r="C56" s="6"/>
      <c r="D56" s="743"/>
      <c r="E56" s="218"/>
      <c r="F56" s="35"/>
      <c r="G56" s="35"/>
      <c r="H56" s="35"/>
    </row>
    <row r="57" spans="1:8" ht="14.4">
      <c r="B57" s="751"/>
      <c r="C57" s="751"/>
      <c r="D57" s="751"/>
      <c r="E57" s="1206"/>
      <c r="F57" s="35"/>
      <c r="G57" s="35"/>
      <c r="H57" s="35"/>
    </row>
    <row r="58" spans="1:8" ht="14.4">
      <c r="A58" s="223"/>
      <c r="B58" s="224"/>
      <c r="C58" s="225"/>
      <c r="D58" s="225"/>
      <c r="E58" s="2"/>
      <c r="F58" s="35"/>
      <c r="G58" s="35"/>
      <c r="H58" s="35"/>
    </row>
    <row r="59" spans="1:8" ht="24" customHeight="1">
      <c r="A59" s="35"/>
      <c r="B59" s="35"/>
      <c r="C59" s="35"/>
      <c r="D59" s="35"/>
      <c r="E59" s="35"/>
      <c r="F59" s="35"/>
      <c r="G59" s="35"/>
      <c r="H59" s="35"/>
    </row>
    <row r="60" spans="1:8">
      <c r="A60" s="1432"/>
      <c r="B60" s="1432"/>
      <c r="C60" s="1432"/>
      <c r="D60" s="1432"/>
      <c r="E60" s="1432"/>
      <c r="F60" s="1432"/>
      <c r="G60" s="1432"/>
      <c r="H60" s="1432"/>
    </row>
    <row r="61" spans="1:8">
      <c r="A61" s="1425"/>
      <c r="B61" s="1425"/>
      <c r="C61" s="1425"/>
      <c r="D61" s="1425"/>
      <c r="E61" s="1425"/>
      <c r="F61" s="1425"/>
      <c r="G61" s="1425"/>
      <c r="H61" s="1425"/>
    </row>
    <row r="62" spans="1:8" ht="12.75" customHeight="1"/>
    <row r="63" spans="1:8" ht="35.25" customHeight="1"/>
    <row r="64" spans="1:8">
      <c r="A64" s="1410"/>
      <c r="B64" s="1410"/>
      <c r="C64" s="1410"/>
      <c r="D64" s="1410"/>
      <c r="E64" s="1410"/>
      <c r="F64" s="1410"/>
      <c r="G64" s="1410"/>
    </row>
    <row r="66" spans="1:8">
      <c r="A66" s="1410"/>
      <c r="B66" s="1410"/>
      <c r="C66" s="1410"/>
      <c r="D66" s="1410"/>
      <c r="E66" s="1410"/>
      <c r="F66" s="1410"/>
      <c r="G66" s="1410"/>
      <c r="H66" s="1410"/>
    </row>
    <row r="67" spans="1:8">
      <c r="A67" s="1449"/>
      <c r="B67" s="1449"/>
      <c r="C67" s="1449"/>
      <c r="D67" s="1449"/>
      <c r="E67" s="1449"/>
      <c r="F67" s="1449"/>
      <c r="G67" s="1449"/>
      <c r="H67" s="1449"/>
    </row>
    <row r="68" spans="1:8">
      <c r="A68" s="1449"/>
      <c r="B68" s="1449"/>
      <c r="C68" s="1449"/>
      <c r="D68" s="1449"/>
      <c r="E68" s="1449"/>
      <c r="F68" s="1449"/>
      <c r="G68" s="1449"/>
      <c r="H68" s="1449"/>
    </row>
    <row r="69" spans="1:8">
      <c r="A69" s="1450"/>
      <c r="B69" s="1432"/>
      <c r="C69" s="1432"/>
      <c r="D69" s="1432"/>
      <c r="E69" s="1432"/>
      <c r="F69" s="1432"/>
      <c r="G69" s="1432"/>
      <c r="H69" s="1432"/>
    </row>
    <row r="70" spans="1:8">
      <c r="A70" s="1425"/>
      <c r="B70" s="1425"/>
      <c r="C70" s="1425"/>
      <c r="D70" s="1425"/>
      <c r="E70" s="137"/>
      <c r="F70" s="137"/>
      <c r="G70" s="137"/>
      <c r="H70" s="137"/>
    </row>
    <row r="75" spans="1:8">
      <c r="D75" s="25"/>
    </row>
    <row r="84" spans="1:4">
      <c r="A84" s="204"/>
      <c r="B84" s="204"/>
      <c r="D84" s="26"/>
    </row>
  </sheetData>
  <mergeCells count="20">
    <mergeCell ref="A66:H66"/>
    <mergeCell ref="A67:H68"/>
    <mergeCell ref="A69:H69"/>
    <mergeCell ref="A70:D70"/>
    <mergeCell ref="B52:D52"/>
    <mergeCell ref="A60:H60"/>
    <mergeCell ref="A61:H61"/>
    <mergeCell ref="A64:G64"/>
    <mergeCell ref="C6:H6"/>
    <mergeCell ref="A51:H51"/>
    <mergeCell ref="A1:H1"/>
    <mergeCell ref="A2:H2"/>
    <mergeCell ref="A3:H3"/>
    <mergeCell ref="A5:A7"/>
    <mergeCell ref="B5:B7"/>
    <mergeCell ref="C5:H5"/>
    <mergeCell ref="B38:D38"/>
    <mergeCell ref="A46:H46"/>
    <mergeCell ref="A47:H47"/>
    <mergeCell ref="A48:H48"/>
  </mergeCells>
  <printOptions headings="1"/>
  <pageMargins left="0.7" right="0.7" top="0.75" bottom="0.75" header="0.3" footer="0.3"/>
  <pageSetup scale="54"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4770-815E-4F27-AD13-223843FD9391}">
  <sheetPr>
    <pageSetUpPr fitToPage="1"/>
  </sheetPr>
  <dimension ref="A1:AG66"/>
  <sheetViews>
    <sheetView tabSelected="1" view="pageBreakPreview" zoomScaleNormal="69" zoomScaleSheetLayoutView="100" workbookViewId="0">
      <selection sqref="A1:M1"/>
    </sheetView>
  </sheetViews>
  <sheetFormatPr defaultColWidth="8.5546875" defaultRowHeight="13.2"/>
  <cols>
    <col min="1" max="1" width="41.5546875" bestFit="1" customWidth="1"/>
    <col min="2" max="2" width="14.5546875" customWidth="1"/>
    <col min="3" max="3" width="19.5546875" bestFit="1" customWidth="1"/>
    <col min="4" max="4" width="18.44140625" bestFit="1" customWidth="1"/>
    <col min="5" max="5" width="41.5546875" bestFit="1" customWidth="1"/>
    <col min="6" max="6" width="21.5546875" bestFit="1" customWidth="1"/>
    <col min="7" max="7" width="15" bestFit="1" customWidth="1"/>
    <col min="8" max="8" width="18.5546875" bestFit="1" customWidth="1"/>
  </cols>
  <sheetData>
    <row r="1" spans="1:17" ht="15.75" customHeight="1">
      <c r="A1" s="1412" t="s">
        <v>396</v>
      </c>
      <c r="B1" s="1412"/>
      <c r="C1" s="1412"/>
      <c r="D1" s="1412"/>
      <c r="E1" s="1412"/>
      <c r="F1" s="1412"/>
      <c r="G1" s="1412"/>
      <c r="H1" s="1412"/>
      <c r="I1" s="564"/>
      <c r="J1" s="564"/>
      <c r="K1" s="564"/>
      <c r="L1" s="564"/>
      <c r="M1" s="564"/>
      <c r="N1" s="564"/>
      <c r="O1" s="564"/>
      <c r="P1" s="564"/>
      <c r="Q1" s="564"/>
    </row>
    <row r="2" spans="1:17" ht="15.75" customHeight="1">
      <c r="A2" s="1412" t="s">
        <v>1</v>
      </c>
      <c r="B2" s="1412"/>
      <c r="C2" s="1412"/>
      <c r="D2" s="1412"/>
      <c r="E2" s="1412"/>
      <c r="F2" s="1412"/>
      <c r="G2" s="1412"/>
      <c r="H2" s="1412"/>
      <c r="I2" s="586"/>
      <c r="J2" s="586"/>
      <c r="K2" s="586"/>
      <c r="L2" s="586"/>
      <c r="M2" s="586"/>
      <c r="N2" s="586"/>
      <c r="O2" s="586"/>
      <c r="P2" s="586"/>
      <c r="Q2" s="586"/>
    </row>
    <row r="3" spans="1:17" ht="15.75" customHeight="1">
      <c r="A3" s="1414" t="s">
        <v>2</v>
      </c>
      <c r="B3" s="1414"/>
      <c r="C3" s="1414"/>
      <c r="D3" s="1414"/>
      <c r="E3" s="1414"/>
      <c r="F3" s="1414"/>
      <c r="G3" s="1414"/>
      <c r="H3" s="1414"/>
      <c r="I3" s="585"/>
      <c r="J3" s="585"/>
      <c r="K3" s="585"/>
      <c r="L3" s="585"/>
      <c r="M3" s="585"/>
      <c r="N3" s="585"/>
      <c r="O3" s="585"/>
      <c r="P3" s="585"/>
      <c r="Q3" s="585"/>
    </row>
    <row r="4" spans="1:17" ht="28.5" customHeight="1" thickBot="1">
      <c r="A4" s="267"/>
      <c r="B4" s="267"/>
      <c r="C4" s="267"/>
      <c r="D4" s="267"/>
      <c r="E4" s="267"/>
    </row>
    <row r="5" spans="1:17" ht="13.8" thickBot="1">
      <c r="A5" s="752"/>
      <c r="B5" s="753"/>
      <c r="C5" s="1485" t="s">
        <v>397</v>
      </c>
      <c r="D5" s="1486"/>
      <c r="E5" s="1486"/>
      <c r="F5" s="1486"/>
      <c r="G5" s="1486"/>
      <c r="H5" s="1487"/>
    </row>
    <row r="6" spans="1:17" ht="40.200000000000003" thickBot="1">
      <c r="A6" s="754"/>
      <c r="B6" s="755" t="s">
        <v>72</v>
      </c>
      <c r="C6" s="756" t="s">
        <v>398</v>
      </c>
      <c r="D6" s="756" t="s">
        <v>399</v>
      </c>
      <c r="E6" s="756" t="s">
        <v>400</v>
      </c>
      <c r="F6" s="756" t="s">
        <v>401</v>
      </c>
      <c r="G6" s="756" t="s">
        <v>402</v>
      </c>
      <c r="H6" s="756" t="s">
        <v>403</v>
      </c>
    </row>
    <row r="7" spans="1:17" ht="13.8" thickBot="1">
      <c r="A7" s="136" t="s">
        <v>404</v>
      </c>
      <c r="B7" s="757" t="s">
        <v>405</v>
      </c>
      <c r="C7" s="833"/>
      <c r="D7" s="833"/>
      <c r="E7" s="833"/>
      <c r="F7" s="833"/>
      <c r="G7" s="833"/>
      <c r="H7" s="834"/>
    </row>
    <row r="8" spans="1:17" ht="13.8" thickBot="1">
      <c r="A8" s="136" t="s">
        <v>406</v>
      </c>
      <c r="B8" s="757" t="s">
        <v>405</v>
      </c>
      <c r="C8" s="833"/>
      <c r="D8" s="833"/>
      <c r="E8" s="833"/>
      <c r="F8" s="833"/>
      <c r="G8" s="833"/>
      <c r="H8" s="834"/>
    </row>
    <row r="9" spans="1:17" ht="13.8" thickBot="1">
      <c r="A9" s="136" t="s">
        <v>407</v>
      </c>
      <c r="B9" s="757" t="s">
        <v>405</v>
      </c>
      <c r="C9" s="833"/>
      <c r="D9" s="833"/>
      <c r="E9" s="833"/>
      <c r="F9" s="833"/>
      <c r="G9" s="833"/>
      <c r="H9" s="833"/>
    </row>
    <row r="10" spans="1:17" ht="13.8" thickBot="1">
      <c r="A10" s="136" t="s">
        <v>408</v>
      </c>
      <c r="B10" s="757" t="s">
        <v>405</v>
      </c>
      <c r="C10" s="833"/>
      <c r="D10" s="833"/>
      <c r="E10" s="833"/>
      <c r="F10" s="833"/>
      <c r="G10" s="833"/>
      <c r="H10" s="833"/>
    </row>
    <row r="11" spans="1:17" ht="13.8" thickBot="1">
      <c r="A11" s="136" t="s">
        <v>409</v>
      </c>
      <c r="B11" s="757" t="s">
        <v>405</v>
      </c>
      <c r="C11" s="833"/>
      <c r="D11" s="833"/>
      <c r="E11" s="833"/>
      <c r="F11" s="833"/>
      <c r="G11" s="833"/>
      <c r="H11" s="833"/>
      <c r="K11" s="2"/>
    </row>
    <row r="12" spans="1:17" ht="13.8" thickBot="1">
      <c r="A12" s="136" t="s">
        <v>410</v>
      </c>
      <c r="B12" s="757" t="s">
        <v>405</v>
      </c>
      <c r="C12" s="833"/>
      <c r="D12" s="833"/>
      <c r="E12" s="833"/>
      <c r="F12" s="833"/>
      <c r="G12" s="833"/>
      <c r="H12" s="833"/>
    </row>
    <row r="13" spans="1:17" ht="13.8" thickBot="1">
      <c r="A13" s="136" t="s">
        <v>411</v>
      </c>
      <c r="B13" s="757" t="s">
        <v>405</v>
      </c>
      <c r="C13" s="833"/>
      <c r="D13" s="833"/>
      <c r="E13" s="833"/>
      <c r="F13" s="833"/>
      <c r="G13" s="833"/>
      <c r="H13" s="833"/>
    </row>
    <row r="14" spans="1:17" ht="13.8" thickBot="1">
      <c r="A14" s="533" t="s">
        <v>412</v>
      </c>
      <c r="B14" s="757" t="s">
        <v>405</v>
      </c>
      <c r="C14" s="833"/>
      <c r="D14" s="833"/>
      <c r="E14" s="833"/>
      <c r="F14" s="833"/>
      <c r="G14" s="833"/>
      <c r="H14" s="833"/>
    </row>
    <row r="15" spans="1:17" ht="13.8" thickBot="1">
      <c r="A15" s="758" t="s">
        <v>162</v>
      </c>
      <c r="B15" s="759" t="s">
        <v>413</v>
      </c>
      <c r="C15" s="833"/>
      <c r="D15" s="833"/>
      <c r="E15" s="833"/>
      <c r="F15" s="833"/>
      <c r="G15" s="833"/>
      <c r="H15" s="834"/>
    </row>
    <row r="16" spans="1:17" ht="13.8" thickBot="1">
      <c r="A16" s="760" t="s">
        <v>413</v>
      </c>
      <c r="B16" s="761" t="s">
        <v>413</v>
      </c>
      <c r="C16" s="762"/>
      <c r="D16" s="762"/>
      <c r="E16" s="762"/>
      <c r="F16" s="762"/>
      <c r="G16" s="762"/>
      <c r="H16" s="762"/>
    </row>
    <row r="17" spans="1:33" ht="13.8" thickBot="1">
      <c r="A17" s="763"/>
      <c r="B17" s="763"/>
      <c r="C17" s="763"/>
      <c r="D17" s="763"/>
    </row>
    <row r="18" spans="1:33" ht="13.8" thickBot="1">
      <c r="A18" s="764" t="s">
        <v>414</v>
      </c>
      <c r="B18" s="756" t="s">
        <v>72</v>
      </c>
      <c r="C18" s="756" t="s">
        <v>415</v>
      </c>
      <c r="D18" s="756" t="s">
        <v>416</v>
      </c>
    </row>
    <row r="19" spans="1:33" ht="29.4" thickBot="1">
      <c r="A19" s="765" t="s">
        <v>417</v>
      </c>
      <c r="B19" s="766" t="s">
        <v>418</v>
      </c>
      <c r="C19" s="835"/>
      <c r="D19" s="835"/>
    </row>
    <row r="20" spans="1:33" ht="29.4" thickBot="1">
      <c r="A20" s="765" t="s">
        <v>419</v>
      </c>
      <c r="B20" s="766" t="s">
        <v>420</v>
      </c>
      <c r="C20" s="835"/>
      <c r="D20" s="835"/>
    </row>
    <row r="21" spans="1:33" ht="15.6">
      <c r="Q21" s="564"/>
      <c r="R21" s="564"/>
      <c r="S21" s="564"/>
      <c r="T21" s="564"/>
      <c r="U21" s="564"/>
      <c r="V21" s="564"/>
      <c r="W21" s="564"/>
      <c r="X21" s="564"/>
      <c r="Y21" s="564"/>
      <c r="Z21" s="564"/>
      <c r="AA21" s="564"/>
      <c r="AB21" s="564"/>
      <c r="AC21" s="564"/>
      <c r="AD21" s="564"/>
      <c r="AE21" s="564"/>
      <c r="AF21" s="564"/>
      <c r="AG21" s="564"/>
    </row>
    <row r="22" spans="1:33" ht="16.2" thickBot="1">
      <c r="A22" s="763"/>
      <c r="B22" s="763"/>
      <c r="C22" s="763"/>
      <c r="D22" s="763"/>
      <c r="E22" s="763"/>
      <c r="F22" s="763"/>
      <c r="G22" s="763"/>
      <c r="H22" s="763"/>
      <c r="Q22" s="586"/>
      <c r="R22" s="586"/>
      <c r="S22" s="586"/>
      <c r="T22" s="586"/>
      <c r="U22" s="586"/>
      <c r="V22" s="586"/>
      <c r="W22" s="586"/>
      <c r="X22" s="586"/>
      <c r="Y22" s="586"/>
      <c r="Z22" s="586"/>
      <c r="AA22" s="586"/>
      <c r="AB22" s="586"/>
      <c r="AC22" s="586"/>
      <c r="AD22" s="586"/>
      <c r="AE22" s="586"/>
      <c r="AF22" s="586"/>
      <c r="AG22" s="586"/>
    </row>
    <row r="23" spans="1:33" ht="40.200000000000003" thickBot="1">
      <c r="A23" s="764" t="s">
        <v>421</v>
      </c>
      <c r="B23" s="756" t="s">
        <v>72</v>
      </c>
      <c r="C23" s="756" t="s">
        <v>422</v>
      </c>
      <c r="D23" s="756" t="s">
        <v>423</v>
      </c>
      <c r="E23" s="756" t="s">
        <v>424</v>
      </c>
      <c r="F23" s="756" t="s">
        <v>425</v>
      </c>
      <c r="G23" s="756" t="s">
        <v>402</v>
      </c>
      <c r="H23" s="756" t="s">
        <v>403</v>
      </c>
      <c r="Q23" s="585"/>
      <c r="R23" s="585"/>
      <c r="S23" s="585"/>
      <c r="T23" s="585"/>
      <c r="U23" s="585"/>
      <c r="V23" s="585"/>
      <c r="W23" s="585"/>
      <c r="X23" s="585"/>
      <c r="Y23" s="585"/>
      <c r="Z23" s="585"/>
      <c r="AA23" s="585"/>
      <c r="AB23" s="585"/>
      <c r="AC23" s="585"/>
      <c r="AD23" s="585"/>
      <c r="AE23" s="585"/>
      <c r="AF23" s="585"/>
      <c r="AG23" s="585"/>
    </row>
    <row r="24" spans="1:33" ht="15" thickBot="1">
      <c r="A24" s="767" t="s">
        <v>413</v>
      </c>
      <c r="B24" s="768" t="s">
        <v>405</v>
      </c>
      <c r="C24" s="836" t="s">
        <v>413</v>
      </c>
      <c r="D24" s="836" t="s">
        <v>413</v>
      </c>
      <c r="E24" s="836" t="s">
        <v>413</v>
      </c>
      <c r="F24" s="836" t="s">
        <v>413</v>
      </c>
      <c r="G24" s="836" t="s">
        <v>426</v>
      </c>
      <c r="H24" s="837">
        <v>0</v>
      </c>
    </row>
    <row r="25" spans="1:33" ht="15" thickBot="1">
      <c r="A25" s="767" t="s">
        <v>413</v>
      </c>
      <c r="B25" s="768" t="s">
        <v>405</v>
      </c>
      <c r="C25" s="836" t="s">
        <v>413</v>
      </c>
      <c r="D25" s="836" t="s">
        <v>413</v>
      </c>
      <c r="E25" s="836" t="s">
        <v>413</v>
      </c>
      <c r="F25" s="836" t="s">
        <v>413</v>
      </c>
      <c r="G25" s="836" t="s">
        <v>427</v>
      </c>
      <c r="H25" s="837">
        <v>0</v>
      </c>
    </row>
    <row r="26" spans="1:33" ht="15" thickBot="1">
      <c r="A26" s="769" t="s">
        <v>162</v>
      </c>
      <c r="B26" s="770" t="s">
        <v>413</v>
      </c>
      <c r="C26" s="770" t="s">
        <v>413</v>
      </c>
      <c r="D26" s="770" t="s">
        <v>428</v>
      </c>
      <c r="E26" s="771" t="s">
        <v>413</v>
      </c>
      <c r="F26" s="771" t="s">
        <v>413</v>
      </c>
      <c r="G26" s="770" t="s">
        <v>427</v>
      </c>
      <c r="H26" s="772">
        <v>0</v>
      </c>
    </row>
    <row r="27" spans="1:33" ht="13.8" thickBot="1"/>
    <row r="28" spans="1:33" ht="13.8" thickBot="1">
      <c r="A28" s="262"/>
      <c r="B28" s="1482" t="s">
        <v>5</v>
      </c>
      <c r="C28" s="1483"/>
      <c r="D28" s="1484"/>
    </row>
    <row r="29" spans="1:33" ht="13.8" thickBot="1">
      <c r="A29" s="773" t="s">
        <v>429</v>
      </c>
      <c r="B29" s="774" t="s">
        <v>8</v>
      </c>
      <c r="C29" s="775" t="s">
        <v>9</v>
      </c>
      <c r="D29" s="776" t="s">
        <v>10</v>
      </c>
    </row>
    <row r="30" spans="1:33">
      <c r="A30" s="261" t="s">
        <v>285</v>
      </c>
      <c r="B30" s="838">
        <v>0</v>
      </c>
      <c r="C30" s="839">
        <v>0</v>
      </c>
      <c r="D30" s="840">
        <f>B30+C30</f>
        <v>0</v>
      </c>
    </row>
    <row r="31" spans="1:33">
      <c r="A31" s="248" t="s">
        <v>286</v>
      </c>
      <c r="B31" s="841">
        <v>0</v>
      </c>
      <c r="C31" s="842"/>
      <c r="D31" s="843">
        <f t="shared" ref="D31:D32" si="0">B31+C31</f>
        <v>0</v>
      </c>
    </row>
    <row r="32" spans="1:33" ht="13.8" thickBot="1">
      <c r="A32" s="249" t="s">
        <v>287</v>
      </c>
      <c r="B32" s="841">
        <v>0</v>
      </c>
      <c r="C32" s="842"/>
      <c r="D32" s="844">
        <f t="shared" si="0"/>
        <v>0</v>
      </c>
      <c r="E32" s="750" t="s">
        <v>179</v>
      </c>
    </row>
    <row r="33" spans="1:29" ht="13.8" thickBot="1">
      <c r="A33" s="219"/>
      <c r="B33" s="219"/>
      <c r="C33" s="777"/>
      <c r="D33" s="778"/>
    </row>
    <row r="34" spans="1:29" ht="13.8" thickBot="1">
      <c r="A34" s="247" t="s">
        <v>430</v>
      </c>
      <c r="B34" s="845">
        <f>SUM(B30:B32)</f>
        <v>0</v>
      </c>
      <c r="C34" s="846">
        <f>SUM(C30:C32)</f>
        <v>0</v>
      </c>
      <c r="D34" s="847">
        <f>SUM(D30:D32)</f>
        <v>0</v>
      </c>
    </row>
    <row r="35" spans="1:29">
      <c r="C35" s="6"/>
      <c r="D35" s="6"/>
      <c r="E35" s="6"/>
      <c r="F35" s="6"/>
      <c r="G35" s="744"/>
      <c r="H35" s="745"/>
    </row>
    <row r="36" spans="1:29">
      <c r="A36" s="9"/>
      <c r="C36" s="511"/>
      <c r="D36" s="511"/>
      <c r="E36" s="511"/>
      <c r="F36" s="511"/>
      <c r="G36" s="511"/>
    </row>
    <row r="37" spans="1:29">
      <c r="C37" s="6"/>
      <c r="D37" s="6"/>
      <c r="E37" s="6"/>
      <c r="F37" s="6"/>
      <c r="G37" s="744"/>
      <c r="H37" s="745"/>
    </row>
    <row r="38" spans="1:29">
      <c r="C38" s="6"/>
      <c r="D38" s="6"/>
      <c r="E38" s="6"/>
      <c r="F38" s="6"/>
      <c r="G38" s="744"/>
      <c r="H38" s="745"/>
    </row>
    <row r="39" spans="1:29">
      <c r="A39" s="9"/>
      <c r="C39" s="511"/>
      <c r="D39" s="511"/>
      <c r="E39" s="511"/>
      <c r="F39" s="511"/>
      <c r="G39" s="511"/>
    </row>
    <row r="40" spans="1:29">
      <c r="C40" s="6"/>
      <c r="D40" s="511"/>
      <c r="E40" s="511"/>
      <c r="F40" s="511"/>
      <c r="G40" s="744"/>
      <c r="H40" s="745"/>
    </row>
    <row r="41" spans="1:29">
      <c r="C41" s="6"/>
      <c r="D41" s="511"/>
      <c r="E41" s="511"/>
      <c r="F41" s="511"/>
      <c r="G41" s="744"/>
      <c r="H41" s="745"/>
    </row>
    <row r="42" spans="1:29">
      <c r="E42" s="511"/>
    </row>
    <row r="43" spans="1:29">
      <c r="A43" s="9"/>
      <c r="C43" s="6"/>
      <c r="D43" s="511"/>
      <c r="E43" s="511"/>
      <c r="F43" s="511"/>
      <c r="G43" s="17"/>
      <c r="H43" s="745"/>
    </row>
    <row r="44" spans="1:29">
      <c r="C44" s="6"/>
    </row>
    <row r="45" spans="1:29">
      <c r="A45" s="15"/>
      <c r="C45" s="15"/>
      <c r="D45" s="15"/>
      <c r="E45" s="15"/>
      <c r="F45" s="15"/>
      <c r="G45" s="15"/>
      <c r="H45" s="15"/>
    </row>
    <row r="46" spans="1:29">
      <c r="A46" s="9"/>
      <c r="B46" s="9"/>
      <c r="C46" s="9"/>
      <c r="E46" s="9"/>
      <c r="F46" s="9"/>
      <c r="G46" s="15"/>
      <c r="H46" s="15"/>
    </row>
    <row r="47" spans="1:29">
      <c r="C47" s="6"/>
      <c r="E47" s="9"/>
      <c r="F47" s="9"/>
      <c r="G47" s="15"/>
      <c r="H47" s="15"/>
    </row>
    <row r="48" spans="1:29">
      <c r="C48" s="6"/>
      <c r="E48" s="9"/>
      <c r="F48" s="9"/>
      <c r="G48" s="15"/>
      <c r="H48" s="15"/>
      <c r="O48" s="180"/>
      <c r="P48" s="180"/>
      <c r="Q48" s="180"/>
      <c r="R48" s="180"/>
      <c r="S48" s="180"/>
      <c r="T48" s="180"/>
      <c r="U48" s="180"/>
      <c r="V48" s="180"/>
      <c r="W48" s="180"/>
      <c r="X48" s="180"/>
      <c r="Y48" s="180"/>
      <c r="Z48" s="180"/>
      <c r="AA48" s="180"/>
      <c r="AB48" s="180"/>
      <c r="AC48" s="180"/>
    </row>
    <row r="49" spans="1:29">
      <c r="A49" s="9"/>
      <c r="C49" s="6"/>
      <c r="E49" s="6"/>
      <c r="F49" s="15"/>
      <c r="G49" s="15"/>
      <c r="H49" s="15"/>
      <c r="O49" s="180"/>
      <c r="P49" s="180"/>
      <c r="Q49" s="180"/>
      <c r="R49" s="180"/>
      <c r="S49" s="180"/>
      <c r="T49" s="180"/>
      <c r="U49" s="180"/>
      <c r="V49" s="180"/>
      <c r="W49" s="180"/>
      <c r="X49" s="180"/>
      <c r="Y49" s="180"/>
      <c r="Z49" s="180"/>
      <c r="AA49" s="180"/>
      <c r="AB49" s="180"/>
      <c r="AC49" s="180"/>
    </row>
    <row r="50" spans="1:29">
      <c r="A50" s="209"/>
      <c r="B50" s="16"/>
      <c r="C50" s="16"/>
      <c r="E50" s="16"/>
      <c r="F50" s="15"/>
      <c r="G50" s="15"/>
      <c r="H50" s="15"/>
    </row>
    <row r="51" spans="1:29">
      <c r="A51" s="1410"/>
      <c r="B51" s="1410"/>
      <c r="C51" s="1410"/>
      <c r="D51" s="1410"/>
      <c r="E51" s="1410"/>
      <c r="F51" s="1410"/>
      <c r="G51" s="1410"/>
      <c r="H51" s="1410"/>
    </row>
    <row r="52" spans="1:29" ht="24" customHeight="1">
      <c r="A52" s="9"/>
      <c r="B52" s="1481"/>
      <c r="C52" s="1481"/>
      <c r="D52" s="1481"/>
      <c r="E52" s="9"/>
      <c r="F52" s="1481"/>
      <c r="G52" s="1481"/>
      <c r="H52" s="1481"/>
    </row>
    <row r="53" spans="1:29" ht="16.5" customHeight="1">
      <c r="A53" s="9"/>
      <c r="B53" s="174"/>
      <c r="C53" s="174"/>
      <c r="D53" s="174"/>
      <c r="E53" s="9"/>
      <c r="F53" s="174"/>
      <c r="G53" s="174"/>
      <c r="H53" s="174"/>
    </row>
    <row r="54" spans="1:29" ht="15.75" customHeight="1">
      <c r="A54" s="9"/>
      <c r="B54" s="6"/>
      <c r="C54" s="6"/>
      <c r="D54" s="743"/>
      <c r="E54" s="9"/>
      <c r="F54" s="6"/>
      <c r="G54" s="6"/>
      <c r="H54" s="743"/>
    </row>
    <row r="55" spans="1:29">
      <c r="A55" s="9"/>
      <c r="B55" s="6"/>
      <c r="C55" s="6"/>
      <c r="D55" s="743"/>
      <c r="E55" s="9"/>
      <c r="F55" s="6"/>
      <c r="G55" s="6"/>
      <c r="H55" s="743"/>
    </row>
    <row r="56" spans="1:29">
      <c r="A56" s="9"/>
      <c r="B56" s="6"/>
      <c r="C56" s="6"/>
      <c r="D56" s="743"/>
      <c r="E56" s="9"/>
      <c r="F56" s="6"/>
      <c r="G56" s="6"/>
      <c r="H56" s="743"/>
      <c r="I56" s="218"/>
    </row>
    <row r="57" spans="1:29" ht="14.4">
      <c r="B57" s="751"/>
      <c r="C57" s="751"/>
      <c r="D57" s="751"/>
      <c r="F57" s="751"/>
      <c r="G57" s="751"/>
      <c r="H57" s="751"/>
    </row>
    <row r="58" spans="1:29" ht="12.75" customHeight="1">
      <c r="A58" s="223"/>
      <c r="B58" s="224"/>
      <c r="C58" s="225"/>
      <c r="D58" s="225"/>
      <c r="E58" s="223"/>
      <c r="F58" s="224"/>
      <c r="G58" s="225"/>
      <c r="H58" s="225"/>
    </row>
    <row r="59" spans="1:29" ht="35.25" customHeight="1"/>
    <row r="60" spans="1:29" ht="13.5" customHeight="1">
      <c r="A60" s="1410"/>
      <c r="B60" s="1410"/>
      <c r="C60" s="1410"/>
      <c r="D60" s="1410"/>
      <c r="E60" s="1410"/>
      <c r="F60" s="1410"/>
      <c r="G60" s="1410"/>
      <c r="H60" s="1410"/>
      <c r="I60" s="180"/>
      <c r="J60" s="180"/>
      <c r="K60" s="180"/>
      <c r="L60" s="180"/>
      <c r="M60" s="180"/>
      <c r="N60" s="180"/>
      <c r="O60" s="180"/>
    </row>
    <row r="61" spans="1:29" ht="13.5" customHeight="1">
      <c r="A61" s="1410"/>
      <c r="B61" s="1410"/>
      <c r="C61" s="1410"/>
      <c r="D61" s="1410"/>
      <c r="E61" s="1410"/>
      <c r="F61" s="1410"/>
      <c r="G61" s="1410"/>
      <c r="H61" s="1410"/>
      <c r="I61" s="180"/>
      <c r="J61" s="180"/>
      <c r="K61" s="180"/>
      <c r="L61" s="180"/>
      <c r="M61" s="180"/>
      <c r="N61" s="180"/>
      <c r="O61" s="180"/>
    </row>
    <row r="62" spans="1:29">
      <c r="A62" s="1410"/>
      <c r="B62" s="1410"/>
      <c r="C62" s="1410"/>
    </row>
    <row r="63" spans="1:29">
      <c r="A63" s="1449"/>
      <c r="B63" s="1449"/>
      <c r="C63" s="1449"/>
    </row>
    <row r="64" spans="1:29">
      <c r="A64" s="1449"/>
      <c r="B64" s="1449"/>
      <c r="C64" s="1449"/>
    </row>
    <row r="65" spans="1:3">
      <c r="A65" s="203"/>
      <c r="B65" s="203"/>
      <c r="C65" s="203"/>
    </row>
    <row r="66" spans="1:3">
      <c r="A66" s="137"/>
      <c r="B66" s="137"/>
      <c r="C66" s="137"/>
    </row>
  </sheetData>
  <mergeCells count="12">
    <mergeCell ref="B28:D28"/>
    <mergeCell ref="A1:H1"/>
    <mergeCell ref="C5:H5"/>
    <mergeCell ref="A2:H2"/>
    <mergeCell ref="A3:H3"/>
    <mergeCell ref="A62:C62"/>
    <mergeCell ref="A63:C64"/>
    <mergeCell ref="B52:D52"/>
    <mergeCell ref="F52:H52"/>
    <mergeCell ref="A51:H51"/>
    <mergeCell ref="A60:H60"/>
    <mergeCell ref="A61:H61"/>
  </mergeCells>
  <printOptions headings="1"/>
  <pageMargins left="0.7" right="0.7" top="0.75" bottom="0.75" header="0.3" footer="0.3"/>
  <pageSetup scale="46"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19C48-F95E-4748-8609-D9E22BE0D474}">
  <sheetPr>
    <pageSetUpPr fitToPage="1"/>
  </sheetPr>
  <dimension ref="A1:L131"/>
  <sheetViews>
    <sheetView tabSelected="1" view="pageBreakPreview" zoomScaleNormal="69" zoomScaleSheetLayoutView="100" workbookViewId="0">
      <selection sqref="A1:M1"/>
    </sheetView>
  </sheetViews>
  <sheetFormatPr defaultColWidth="9.44140625" defaultRowHeight="13.2"/>
  <cols>
    <col min="1" max="1" width="54" customWidth="1"/>
    <col min="2" max="2" width="5.5546875" bestFit="1" customWidth="1"/>
    <col min="3" max="3" width="4.5546875" bestFit="1" customWidth="1"/>
    <col min="4" max="4" width="12.44140625" customWidth="1"/>
    <col min="5" max="5" width="14" customWidth="1"/>
    <col min="6" max="6" width="13.44140625" customWidth="1"/>
    <col min="7" max="7" width="9.5546875" customWidth="1"/>
    <col min="8" max="8" width="10.5546875" customWidth="1"/>
    <col min="9" max="9" width="15" bestFit="1" customWidth="1"/>
    <col min="10" max="10" width="15.5546875" customWidth="1"/>
  </cols>
  <sheetData>
    <row r="1" spans="1:12" ht="15.6">
      <c r="A1" s="1412" t="s">
        <v>431</v>
      </c>
      <c r="B1" s="1412"/>
      <c r="C1" s="1412"/>
      <c r="D1" s="1412"/>
      <c r="E1" s="1412"/>
      <c r="F1" s="1412"/>
      <c r="G1" s="1412"/>
      <c r="H1" s="1412"/>
      <c r="I1" s="1412"/>
      <c r="J1" s="1412"/>
    </row>
    <row r="2" spans="1:12" ht="15.75" customHeight="1">
      <c r="A2" s="1412" t="s">
        <v>1</v>
      </c>
      <c r="B2" s="1412"/>
      <c r="C2" s="1412"/>
      <c r="D2" s="1412"/>
      <c r="E2" s="1412"/>
      <c r="F2" s="1412"/>
      <c r="G2" s="1412"/>
      <c r="H2" s="1412"/>
      <c r="I2" s="1412"/>
      <c r="J2" s="1412"/>
    </row>
    <row r="3" spans="1:12" ht="15.75" customHeight="1">
      <c r="A3" s="1414" t="s">
        <v>2</v>
      </c>
      <c r="B3" s="1414"/>
      <c r="C3" s="1414"/>
      <c r="D3" s="1414"/>
      <c r="E3" s="1414"/>
      <c r="F3" s="1414"/>
      <c r="G3" s="1414"/>
      <c r="H3" s="1414"/>
      <c r="I3" s="1414"/>
      <c r="J3" s="1414"/>
    </row>
    <row r="4" spans="1:12" ht="15.75" customHeight="1" thickBot="1">
      <c r="A4" s="39"/>
      <c r="B4" s="39"/>
      <c r="C4" s="39"/>
      <c r="D4" s="39"/>
      <c r="E4" s="5"/>
      <c r="F4" s="5"/>
      <c r="G4" s="5"/>
      <c r="H4" s="5"/>
      <c r="I4" s="5"/>
      <c r="J4" s="5"/>
    </row>
    <row r="5" spans="1:12" ht="15.75" customHeight="1" thickBot="1">
      <c r="A5" s="40"/>
      <c r="B5" s="40"/>
      <c r="C5" s="40"/>
      <c r="D5" s="1490" t="s">
        <v>432</v>
      </c>
      <c r="E5" s="1490"/>
      <c r="F5" s="1490"/>
      <c r="G5" s="1490"/>
      <c r="H5" s="1490"/>
      <c r="I5" s="1490"/>
      <c r="J5" s="1491"/>
      <c r="L5" s="2"/>
    </row>
    <row r="6" spans="1:12" ht="12.75" customHeight="1" thickBot="1">
      <c r="A6" s="132"/>
      <c r="B6" s="132"/>
      <c r="C6" s="132"/>
      <c r="D6" s="132"/>
      <c r="E6" s="1492" t="s">
        <v>68</v>
      </c>
      <c r="F6" s="1492"/>
      <c r="G6" s="1492"/>
      <c r="H6" s="1492"/>
      <c r="I6" s="1492"/>
      <c r="J6" s="1493"/>
    </row>
    <row r="7" spans="1:12" ht="26.4">
      <c r="A7" s="41" t="s">
        <v>433</v>
      </c>
      <c r="B7" s="588" t="s">
        <v>70</v>
      </c>
      <c r="C7" s="588" t="s">
        <v>71</v>
      </c>
      <c r="D7" s="42" t="s">
        <v>72</v>
      </c>
      <c r="E7" s="237" t="s">
        <v>73</v>
      </c>
      <c r="F7" s="237" t="s">
        <v>196</v>
      </c>
      <c r="G7" s="237" t="s">
        <v>197</v>
      </c>
      <c r="H7" s="237" t="s">
        <v>434</v>
      </c>
      <c r="I7" s="238" t="s">
        <v>77</v>
      </c>
      <c r="J7" s="237" t="s">
        <v>78</v>
      </c>
    </row>
    <row r="8" spans="1:12" ht="12.75" customHeight="1">
      <c r="A8" s="482" t="s">
        <v>29</v>
      </c>
      <c r="B8" s="482"/>
      <c r="C8" s="482"/>
      <c r="D8" s="46"/>
      <c r="E8" s="98"/>
      <c r="F8" s="98"/>
      <c r="G8" s="98"/>
      <c r="H8" s="98"/>
      <c r="I8" s="98"/>
      <c r="J8" s="98"/>
    </row>
    <row r="9" spans="1:12">
      <c r="A9" s="315" t="s">
        <v>435</v>
      </c>
      <c r="B9" s="315"/>
      <c r="C9" s="315"/>
      <c r="D9" s="315" t="s">
        <v>80</v>
      </c>
      <c r="E9" s="99">
        <v>0</v>
      </c>
      <c r="F9" s="99">
        <v>0</v>
      </c>
      <c r="G9" s="99">
        <v>0</v>
      </c>
      <c r="H9" s="99">
        <v>0</v>
      </c>
      <c r="I9" s="99">
        <v>0</v>
      </c>
      <c r="J9" s="99">
        <v>0</v>
      </c>
    </row>
    <row r="10" spans="1:12">
      <c r="A10" s="315" t="s">
        <v>436</v>
      </c>
      <c r="B10" s="315"/>
      <c r="C10" s="315"/>
      <c r="D10" s="315" t="s">
        <v>80</v>
      </c>
      <c r="E10" s="99">
        <v>0</v>
      </c>
      <c r="F10" s="99">
        <v>0</v>
      </c>
      <c r="G10" s="99">
        <v>0</v>
      </c>
      <c r="H10" s="99">
        <v>0</v>
      </c>
      <c r="I10" s="99">
        <v>0</v>
      </c>
      <c r="J10" s="99">
        <v>0</v>
      </c>
    </row>
    <row r="11" spans="1:12" ht="12.75" customHeight="1">
      <c r="A11" s="315" t="s">
        <v>437</v>
      </c>
      <c r="B11" s="315"/>
      <c r="C11" s="315"/>
      <c r="D11" s="315" t="s">
        <v>80</v>
      </c>
      <c r="E11" s="99">
        <v>0</v>
      </c>
      <c r="F11" s="99">
        <v>0</v>
      </c>
      <c r="G11" s="99">
        <v>0</v>
      </c>
      <c r="H11" s="99">
        <v>0</v>
      </c>
      <c r="I11" s="99">
        <v>0</v>
      </c>
      <c r="J11" s="99">
        <v>0</v>
      </c>
    </row>
    <row r="12" spans="1:12" ht="12.75" customHeight="1">
      <c r="A12" s="315" t="s">
        <v>83</v>
      </c>
      <c r="B12" s="315"/>
      <c r="C12" s="315"/>
      <c r="D12" s="315" t="s">
        <v>80</v>
      </c>
      <c r="E12" s="99">
        <v>0</v>
      </c>
      <c r="F12" s="99">
        <v>0</v>
      </c>
      <c r="G12" s="99">
        <v>0</v>
      </c>
      <c r="H12" s="99">
        <v>0</v>
      </c>
      <c r="I12" s="99">
        <v>0</v>
      </c>
      <c r="J12" s="99">
        <v>0</v>
      </c>
    </row>
    <row r="13" spans="1:12" ht="12.75" customHeight="1">
      <c r="A13" s="315" t="s">
        <v>86</v>
      </c>
      <c r="B13" s="315"/>
      <c r="C13" s="315"/>
      <c r="D13" s="315" t="s">
        <v>80</v>
      </c>
      <c r="E13" s="99"/>
      <c r="F13" s="99"/>
      <c r="G13" s="99"/>
      <c r="H13" s="99"/>
      <c r="I13" s="99"/>
      <c r="J13" s="99"/>
    </row>
    <row r="14" spans="1:12" ht="12.75" customHeight="1">
      <c r="A14" s="315" t="s">
        <v>87</v>
      </c>
      <c r="B14" s="315"/>
      <c r="C14" s="315"/>
      <c r="D14" s="315" t="s">
        <v>80</v>
      </c>
      <c r="E14" s="99">
        <v>0</v>
      </c>
      <c r="F14" s="99">
        <v>0</v>
      </c>
      <c r="G14" s="99">
        <v>0</v>
      </c>
      <c r="H14" s="99">
        <v>0</v>
      </c>
      <c r="I14" s="99">
        <v>0</v>
      </c>
      <c r="J14" s="99">
        <v>0</v>
      </c>
    </row>
    <row r="15" spans="1:12">
      <c r="A15" s="316" t="s">
        <v>33</v>
      </c>
      <c r="B15" s="316"/>
      <c r="C15" s="316"/>
      <c r="D15" s="317"/>
      <c r="E15" s="48"/>
      <c r="F15" s="48"/>
      <c r="G15" s="48"/>
      <c r="H15" s="48"/>
      <c r="I15" s="48"/>
      <c r="J15" s="48"/>
    </row>
    <row r="16" spans="1:12">
      <c r="A16" s="315" t="s">
        <v>88</v>
      </c>
      <c r="B16" s="315"/>
      <c r="C16" s="315"/>
      <c r="D16" s="315" t="s">
        <v>89</v>
      </c>
      <c r="E16" s="99">
        <v>0</v>
      </c>
      <c r="F16" s="99">
        <v>0</v>
      </c>
      <c r="G16" s="99">
        <v>0</v>
      </c>
      <c r="H16" s="99">
        <v>0</v>
      </c>
      <c r="I16" s="99">
        <v>0</v>
      </c>
      <c r="J16" s="99">
        <v>0</v>
      </c>
    </row>
    <row r="17" spans="1:10">
      <c r="A17" s="315" t="s">
        <v>90</v>
      </c>
      <c r="B17" s="315"/>
      <c r="C17" s="315"/>
      <c r="D17" s="315" t="s">
        <v>80</v>
      </c>
      <c r="E17" s="99">
        <v>0</v>
      </c>
      <c r="F17" s="99">
        <v>0</v>
      </c>
      <c r="G17" s="99">
        <v>0</v>
      </c>
      <c r="H17" s="99">
        <v>0</v>
      </c>
      <c r="I17" s="99">
        <v>0</v>
      </c>
      <c r="J17" s="99">
        <v>0</v>
      </c>
    </row>
    <row r="18" spans="1:10">
      <c r="A18" s="315" t="s">
        <v>94</v>
      </c>
      <c r="B18" s="315"/>
      <c r="C18" s="315"/>
      <c r="D18" s="315" t="s">
        <v>80</v>
      </c>
      <c r="E18" s="99">
        <v>0</v>
      </c>
      <c r="F18" s="99">
        <v>0</v>
      </c>
      <c r="G18" s="99">
        <v>0</v>
      </c>
      <c r="H18" s="99">
        <v>0</v>
      </c>
      <c r="I18" s="99">
        <v>0</v>
      </c>
      <c r="J18" s="99">
        <v>0</v>
      </c>
    </row>
    <row r="19" spans="1:10">
      <c r="A19" s="315" t="s">
        <v>91</v>
      </c>
      <c r="B19" s="315"/>
      <c r="C19" s="315"/>
      <c r="D19" s="315" t="s">
        <v>80</v>
      </c>
      <c r="E19" s="99">
        <v>0</v>
      </c>
      <c r="F19" s="99">
        <v>0</v>
      </c>
      <c r="G19" s="99">
        <v>0</v>
      </c>
      <c r="H19" s="99">
        <v>0</v>
      </c>
      <c r="I19" s="99">
        <v>0</v>
      </c>
      <c r="J19" s="99">
        <v>0</v>
      </c>
    </row>
    <row r="20" spans="1:10">
      <c r="A20" s="315" t="s">
        <v>92</v>
      </c>
      <c r="B20" s="315"/>
      <c r="C20" s="315"/>
      <c r="D20" s="315" t="s">
        <v>80</v>
      </c>
      <c r="E20" s="99">
        <v>0</v>
      </c>
      <c r="F20" s="99">
        <v>0</v>
      </c>
      <c r="G20" s="99">
        <v>0</v>
      </c>
      <c r="H20" s="99">
        <v>0</v>
      </c>
      <c r="I20" s="99">
        <v>0</v>
      </c>
      <c r="J20" s="99">
        <v>0</v>
      </c>
    </row>
    <row r="21" spans="1:10">
      <c r="A21" s="315" t="s">
        <v>93</v>
      </c>
      <c r="B21" s="315"/>
      <c r="C21" s="315"/>
      <c r="D21" s="315" t="s">
        <v>80</v>
      </c>
      <c r="E21" s="99">
        <v>0</v>
      </c>
      <c r="F21" s="99">
        <v>0</v>
      </c>
      <c r="G21" s="99">
        <v>0</v>
      </c>
      <c r="H21" s="99">
        <v>0</v>
      </c>
      <c r="I21" s="99">
        <v>0</v>
      </c>
      <c r="J21" s="99">
        <v>0</v>
      </c>
    </row>
    <row r="22" spans="1:10">
      <c r="A22" s="315" t="s">
        <v>95</v>
      </c>
      <c r="B22" s="315"/>
      <c r="C22" s="315"/>
      <c r="D22" s="315" t="s">
        <v>89</v>
      </c>
      <c r="E22" s="99">
        <v>0</v>
      </c>
      <c r="F22" s="99">
        <v>0</v>
      </c>
      <c r="G22" s="99">
        <v>0</v>
      </c>
      <c r="H22" s="99">
        <v>0</v>
      </c>
      <c r="I22" s="99">
        <v>0</v>
      </c>
      <c r="J22" s="99">
        <v>0</v>
      </c>
    </row>
    <row r="23" spans="1:10">
      <c r="A23" s="315" t="s">
        <v>96</v>
      </c>
      <c r="B23" s="315"/>
      <c r="C23" s="315"/>
      <c r="D23" s="315" t="s">
        <v>89</v>
      </c>
      <c r="E23" s="99">
        <v>0</v>
      </c>
      <c r="F23" s="99">
        <v>0</v>
      </c>
      <c r="G23" s="99">
        <v>0</v>
      </c>
      <c r="H23" s="99">
        <v>0</v>
      </c>
      <c r="I23" s="99">
        <v>0</v>
      </c>
      <c r="J23" s="99">
        <v>0</v>
      </c>
    </row>
    <row r="24" spans="1:10">
      <c r="A24" s="315" t="s">
        <v>438</v>
      </c>
      <c r="B24" s="315"/>
      <c r="C24" s="315"/>
      <c r="D24" s="315" t="s">
        <v>89</v>
      </c>
      <c r="E24" s="99">
        <v>0</v>
      </c>
      <c r="F24" s="99">
        <v>0</v>
      </c>
      <c r="G24" s="99">
        <v>0</v>
      </c>
      <c r="H24" s="99">
        <v>0</v>
      </c>
      <c r="I24" s="99">
        <v>0</v>
      </c>
      <c r="J24" s="99">
        <v>0</v>
      </c>
    </row>
    <row r="25" spans="1:10">
      <c r="A25" s="315" t="s">
        <v>98</v>
      </c>
      <c r="B25" s="315"/>
      <c r="C25" s="315"/>
      <c r="D25" s="315" t="s">
        <v>80</v>
      </c>
      <c r="E25" s="99">
        <v>0</v>
      </c>
      <c r="F25" s="99">
        <v>0</v>
      </c>
      <c r="G25" s="99">
        <v>0</v>
      </c>
      <c r="H25" s="99">
        <v>0</v>
      </c>
      <c r="I25" s="99">
        <v>0</v>
      </c>
      <c r="J25" s="99">
        <v>0</v>
      </c>
    </row>
    <row r="26" spans="1:10">
      <c r="A26" s="315" t="s">
        <v>99</v>
      </c>
      <c r="B26" s="315"/>
      <c r="C26" s="315"/>
      <c r="D26" s="315" t="s">
        <v>80</v>
      </c>
      <c r="E26" s="99">
        <v>0</v>
      </c>
      <c r="F26" s="99">
        <v>0</v>
      </c>
      <c r="G26" s="99">
        <v>0</v>
      </c>
      <c r="H26" s="99">
        <v>0</v>
      </c>
      <c r="I26" s="99">
        <v>0</v>
      </c>
      <c r="J26" s="99">
        <v>0</v>
      </c>
    </row>
    <row r="27" spans="1:10">
      <c r="A27" s="315" t="s">
        <v>439</v>
      </c>
      <c r="B27" s="315"/>
      <c r="C27" s="315"/>
      <c r="D27" s="315" t="s">
        <v>80</v>
      </c>
      <c r="E27" s="99">
        <v>0</v>
      </c>
      <c r="F27" s="99">
        <v>0</v>
      </c>
      <c r="G27" s="99">
        <v>0</v>
      </c>
      <c r="H27" s="99">
        <v>0</v>
      </c>
      <c r="I27" s="99">
        <v>0</v>
      </c>
      <c r="J27" s="99">
        <v>0</v>
      </c>
    </row>
    <row r="28" spans="1:10">
      <c r="A28" s="315" t="s">
        <v>101</v>
      </c>
      <c r="B28" s="315"/>
      <c r="C28" s="315"/>
      <c r="D28" s="315" t="s">
        <v>80</v>
      </c>
      <c r="E28" s="99">
        <v>0</v>
      </c>
      <c r="F28" s="99">
        <v>0</v>
      </c>
      <c r="G28" s="99">
        <v>0</v>
      </c>
      <c r="H28" s="99">
        <v>0</v>
      </c>
      <c r="I28" s="99">
        <v>0</v>
      </c>
      <c r="J28" s="99">
        <v>0</v>
      </c>
    </row>
    <row r="29" spans="1:10">
      <c r="A29" s="315" t="s">
        <v>102</v>
      </c>
      <c r="B29" s="315"/>
      <c r="C29" s="315"/>
      <c r="D29" s="315" t="s">
        <v>80</v>
      </c>
      <c r="E29" s="99">
        <v>0</v>
      </c>
      <c r="F29" s="99">
        <v>0</v>
      </c>
      <c r="G29" s="99">
        <v>0</v>
      </c>
      <c r="H29" s="99">
        <v>0</v>
      </c>
      <c r="I29" s="99">
        <v>0</v>
      </c>
      <c r="J29" s="99">
        <v>0</v>
      </c>
    </row>
    <row r="30" spans="1:10">
      <c r="A30" s="315" t="s">
        <v>103</v>
      </c>
      <c r="B30" s="315"/>
      <c r="C30" s="315"/>
      <c r="D30" s="315" t="s">
        <v>80</v>
      </c>
      <c r="E30" s="99">
        <v>0</v>
      </c>
      <c r="F30" s="99">
        <v>0</v>
      </c>
      <c r="G30" s="99">
        <v>0</v>
      </c>
      <c r="H30" s="99">
        <v>0</v>
      </c>
      <c r="I30" s="99">
        <v>0</v>
      </c>
      <c r="J30" s="99">
        <v>0</v>
      </c>
    </row>
    <row r="31" spans="1:10">
      <c r="A31" s="315" t="s">
        <v>104</v>
      </c>
      <c r="B31" s="315"/>
      <c r="C31" s="315"/>
      <c r="D31" s="315" t="s">
        <v>80</v>
      </c>
      <c r="E31" s="99">
        <v>0</v>
      </c>
      <c r="F31" s="99">
        <v>0</v>
      </c>
      <c r="G31" s="99">
        <v>0</v>
      </c>
      <c r="H31" s="99">
        <v>0</v>
      </c>
      <c r="I31" s="99">
        <v>0</v>
      </c>
      <c r="J31" s="99">
        <v>0</v>
      </c>
    </row>
    <row r="32" spans="1:10">
      <c r="A32" s="316" t="s">
        <v>34</v>
      </c>
      <c r="B32" s="316"/>
      <c r="C32" s="316"/>
      <c r="D32" s="317"/>
      <c r="E32" s="48"/>
      <c r="F32" s="48"/>
      <c r="G32" s="48"/>
      <c r="H32" s="48"/>
      <c r="I32" s="48"/>
      <c r="J32" s="48"/>
    </row>
    <row r="33" spans="1:10">
      <c r="A33" s="315" t="s">
        <v>105</v>
      </c>
      <c r="B33" s="315"/>
      <c r="C33" s="315"/>
      <c r="D33" s="315" t="s">
        <v>89</v>
      </c>
      <c r="E33" s="99">
        <v>0</v>
      </c>
      <c r="F33" s="99">
        <v>0</v>
      </c>
      <c r="G33" s="99">
        <v>0</v>
      </c>
      <c r="H33" s="99">
        <v>0</v>
      </c>
      <c r="I33" s="99">
        <v>0</v>
      </c>
      <c r="J33" s="99">
        <v>0</v>
      </c>
    </row>
    <row r="34" spans="1:10">
      <c r="A34" s="315" t="s">
        <v>106</v>
      </c>
      <c r="B34" s="315"/>
      <c r="C34" s="315"/>
      <c r="D34" s="315" t="s">
        <v>89</v>
      </c>
      <c r="E34" s="99">
        <v>0</v>
      </c>
      <c r="F34" s="99">
        <v>0</v>
      </c>
      <c r="G34" s="99">
        <v>0</v>
      </c>
      <c r="H34" s="99">
        <v>0</v>
      </c>
      <c r="I34" s="99">
        <v>0</v>
      </c>
      <c r="J34" s="99">
        <v>0</v>
      </c>
    </row>
    <row r="35" spans="1:10">
      <c r="A35" s="315" t="s">
        <v>440</v>
      </c>
      <c r="B35" s="315"/>
      <c r="C35" s="315"/>
      <c r="D35" s="315" t="s">
        <v>89</v>
      </c>
      <c r="E35" s="99"/>
      <c r="F35" s="99"/>
      <c r="G35" s="99"/>
      <c r="H35" s="99"/>
      <c r="I35" s="99"/>
      <c r="J35" s="99"/>
    </row>
    <row r="36" spans="1:10">
      <c r="A36" s="315" t="s">
        <v>107</v>
      </c>
      <c r="B36" s="315"/>
      <c r="C36" s="315"/>
      <c r="D36" s="315" t="s">
        <v>89</v>
      </c>
      <c r="E36" s="99">
        <v>0</v>
      </c>
      <c r="F36" s="99">
        <v>0</v>
      </c>
      <c r="G36" s="99">
        <v>0</v>
      </c>
      <c r="H36" s="99">
        <v>0</v>
      </c>
      <c r="I36" s="99">
        <v>0</v>
      </c>
      <c r="J36" s="99">
        <v>0</v>
      </c>
    </row>
    <row r="37" spans="1:10" s="4" customFormat="1" ht="12" customHeight="1">
      <c r="A37" s="315" t="s">
        <v>441</v>
      </c>
      <c r="B37" s="315"/>
      <c r="C37" s="315"/>
      <c r="D37" s="315" t="s">
        <v>89</v>
      </c>
      <c r="E37" s="99">
        <v>0</v>
      </c>
      <c r="F37" s="99">
        <v>0</v>
      </c>
      <c r="G37" s="99">
        <v>0</v>
      </c>
      <c r="H37" s="99">
        <v>0</v>
      </c>
      <c r="I37" s="99">
        <v>0</v>
      </c>
      <c r="J37" s="99">
        <v>0</v>
      </c>
    </row>
    <row r="38" spans="1:10" s="4" customFormat="1" ht="12" customHeight="1">
      <c r="A38" s="315" t="s">
        <v>442</v>
      </c>
      <c r="B38" s="315"/>
      <c r="C38" s="315"/>
      <c r="D38" s="315" t="s">
        <v>89</v>
      </c>
      <c r="E38" s="99">
        <v>0</v>
      </c>
      <c r="F38" s="99">
        <v>0</v>
      </c>
      <c r="G38" s="99">
        <v>0</v>
      </c>
      <c r="H38" s="99">
        <v>0</v>
      </c>
      <c r="I38" s="99">
        <v>0</v>
      </c>
      <c r="J38" s="99">
        <v>0</v>
      </c>
    </row>
    <row r="39" spans="1:10" s="4" customFormat="1">
      <c r="A39" s="315" t="s">
        <v>110</v>
      </c>
      <c r="B39" s="315"/>
      <c r="C39" s="315"/>
      <c r="D39" s="315" t="s">
        <v>89</v>
      </c>
      <c r="E39" s="99"/>
      <c r="F39" s="99"/>
      <c r="G39" s="99"/>
      <c r="H39" s="99"/>
      <c r="I39" s="99"/>
      <c r="J39" s="99"/>
    </row>
    <row r="40" spans="1:10">
      <c r="A40" s="316" t="s">
        <v>35</v>
      </c>
      <c r="B40" s="316"/>
      <c r="C40" s="316"/>
      <c r="D40" s="317"/>
      <c r="E40" s="48"/>
      <c r="F40" s="48"/>
      <c r="G40" s="48"/>
      <c r="H40" s="48"/>
      <c r="I40" s="48"/>
      <c r="J40" s="48"/>
    </row>
    <row r="41" spans="1:10">
      <c r="A41" s="315" t="s">
        <v>111</v>
      </c>
      <c r="B41" s="315"/>
      <c r="C41" s="315"/>
      <c r="D41" s="315" t="s">
        <v>80</v>
      </c>
      <c r="E41" s="99">
        <v>0</v>
      </c>
      <c r="F41" s="99">
        <v>0</v>
      </c>
      <c r="G41" s="99">
        <v>0</v>
      </c>
      <c r="H41" s="99">
        <v>0</v>
      </c>
      <c r="I41" s="99">
        <v>0</v>
      </c>
      <c r="J41" s="99">
        <v>0</v>
      </c>
    </row>
    <row r="42" spans="1:10">
      <c r="A42" s="315" t="s">
        <v>443</v>
      </c>
      <c r="B42" s="315"/>
      <c r="C42" s="315"/>
      <c r="D42" s="315" t="s">
        <v>80</v>
      </c>
      <c r="E42" s="99">
        <v>0</v>
      </c>
      <c r="F42" s="99">
        <v>0</v>
      </c>
      <c r="G42" s="99">
        <v>0</v>
      </c>
      <c r="H42" s="99">
        <v>0</v>
      </c>
      <c r="I42" s="99">
        <v>0</v>
      </c>
      <c r="J42" s="99">
        <v>0</v>
      </c>
    </row>
    <row r="43" spans="1:10">
      <c r="A43" s="315" t="s">
        <v>444</v>
      </c>
      <c r="B43" s="315"/>
      <c r="C43" s="315"/>
      <c r="D43" s="315" t="s">
        <v>89</v>
      </c>
      <c r="E43" s="99">
        <v>0</v>
      </c>
      <c r="F43" s="99">
        <v>0</v>
      </c>
      <c r="G43" s="99">
        <v>0</v>
      </c>
      <c r="H43" s="99">
        <v>0</v>
      </c>
      <c r="I43" s="99">
        <v>0</v>
      </c>
      <c r="J43" s="99">
        <v>0</v>
      </c>
    </row>
    <row r="44" spans="1:10">
      <c r="A44" s="315" t="s">
        <v>445</v>
      </c>
      <c r="B44" s="315"/>
      <c r="C44" s="315"/>
      <c r="D44" s="315" t="s">
        <v>89</v>
      </c>
      <c r="E44" s="99">
        <v>0</v>
      </c>
      <c r="F44" s="99">
        <v>0</v>
      </c>
      <c r="G44" s="99">
        <v>0</v>
      </c>
      <c r="H44" s="99">
        <v>0</v>
      </c>
      <c r="I44" s="99">
        <v>0</v>
      </c>
      <c r="J44" s="99">
        <v>0</v>
      </c>
    </row>
    <row r="45" spans="1:10">
      <c r="A45" s="315" t="s">
        <v>446</v>
      </c>
      <c r="B45" s="315"/>
      <c r="C45" s="315"/>
      <c r="D45" s="315" t="s">
        <v>80</v>
      </c>
      <c r="E45" s="99">
        <v>0</v>
      </c>
      <c r="F45" s="99">
        <v>0</v>
      </c>
      <c r="G45" s="99">
        <v>0</v>
      </c>
      <c r="H45" s="99">
        <v>0</v>
      </c>
      <c r="I45" s="99">
        <v>0</v>
      </c>
      <c r="J45" s="99">
        <v>0</v>
      </c>
    </row>
    <row r="46" spans="1:10">
      <c r="A46" s="315" t="s">
        <v>447</v>
      </c>
      <c r="B46" s="315"/>
      <c r="C46" s="315"/>
      <c r="D46" s="315" t="s">
        <v>80</v>
      </c>
      <c r="E46" s="99">
        <v>0</v>
      </c>
      <c r="F46" s="99">
        <v>0</v>
      </c>
      <c r="G46" s="99">
        <v>0</v>
      </c>
      <c r="H46" s="99">
        <v>0</v>
      </c>
      <c r="I46" s="99">
        <v>0</v>
      </c>
      <c r="J46" s="99">
        <v>0</v>
      </c>
    </row>
    <row r="47" spans="1:10">
      <c r="A47" s="315" t="s">
        <v>448</v>
      </c>
      <c r="B47" s="315"/>
      <c r="C47" s="315"/>
      <c r="D47" s="315" t="s">
        <v>80</v>
      </c>
      <c r="E47" s="99"/>
      <c r="F47" s="99"/>
      <c r="G47" s="99"/>
      <c r="H47" s="99"/>
      <c r="I47" s="99"/>
      <c r="J47" s="99"/>
    </row>
    <row r="48" spans="1:10">
      <c r="A48" s="315" t="s">
        <v>231</v>
      </c>
      <c r="B48" s="315"/>
      <c r="C48" s="315"/>
      <c r="D48" s="315" t="s">
        <v>80</v>
      </c>
      <c r="E48" s="99">
        <v>0</v>
      </c>
      <c r="F48" s="99">
        <v>0</v>
      </c>
      <c r="G48" s="99">
        <v>0</v>
      </c>
      <c r="H48" s="99">
        <v>0</v>
      </c>
      <c r="I48" s="99">
        <v>0</v>
      </c>
      <c r="J48" s="99">
        <v>0</v>
      </c>
    </row>
    <row r="49" spans="1:10">
      <c r="A49" s="315" t="s">
        <v>449</v>
      </c>
      <c r="B49" s="315"/>
      <c r="C49" s="315"/>
      <c r="D49" s="315" t="s">
        <v>80</v>
      </c>
      <c r="E49" s="99">
        <v>0</v>
      </c>
      <c r="F49" s="99">
        <v>0</v>
      </c>
      <c r="G49" s="99">
        <v>0</v>
      </c>
      <c r="H49" s="99">
        <v>0</v>
      </c>
      <c r="I49" s="99">
        <v>0</v>
      </c>
      <c r="J49" s="99">
        <v>0</v>
      </c>
    </row>
    <row r="50" spans="1:10">
      <c r="A50" s="315" t="s">
        <v>120</v>
      </c>
      <c r="B50" s="315"/>
      <c r="C50" s="315"/>
      <c r="D50" s="315" t="s">
        <v>89</v>
      </c>
      <c r="E50" s="99">
        <v>0</v>
      </c>
      <c r="F50" s="99">
        <v>0</v>
      </c>
      <c r="G50" s="99">
        <v>0</v>
      </c>
      <c r="H50" s="99">
        <v>0</v>
      </c>
      <c r="I50" s="99">
        <v>0</v>
      </c>
      <c r="J50" s="99">
        <v>0</v>
      </c>
    </row>
    <row r="51" spans="1:10">
      <c r="A51" s="315" t="s">
        <v>121</v>
      </c>
      <c r="B51" s="315"/>
      <c r="C51" s="315"/>
      <c r="D51" s="315" t="s">
        <v>89</v>
      </c>
      <c r="E51" s="99">
        <v>0</v>
      </c>
      <c r="F51" s="99">
        <v>0</v>
      </c>
      <c r="G51" s="99">
        <v>0</v>
      </c>
      <c r="H51" s="99">
        <v>0</v>
      </c>
      <c r="I51" s="99">
        <v>0</v>
      </c>
      <c r="J51" s="99">
        <v>0</v>
      </c>
    </row>
    <row r="52" spans="1:10">
      <c r="A52" s="315" t="s">
        <v>450</v>
      </c>
      <c r="B52" s="315"/>
      <c r="C52" s="315"/>
      <c r="D52" s="315" t="s">
        <v>89</v>
      </c>
      <c r="E52" s="99">
        <v>0</v>
      </c>
      <c r="F52" s="99">
        <v>0</v>
      </c>
      <c r="G52" s="99">
        <v>0</v>
      </c>
      <c r="H52" s="99">
        <v>0</v>
      </c>
      <c r="I52" s="99">
        <v>0</v>
      </c>
      <c r="J52" s="99">
        <v>0</v>
      </c>
    </row>
    <row r="53" spans="1:10">
      <c r="A53" s="315" t="s">
        <v>123</v>
      </c>
      <c r="B53" s="315"/>
      <c r="C53" s="315"/>
      <c r="D53" s="315" t="s">
        <v>89</v>
      </c>
      <c r="E53" s="99">
        <v>0</v>
      </c>
      <c r="F53" s="99">
        <v>0</v>
      </c>
      <c r="G53" s="99">
        <v>0</v>
      </c>
      <c r="H53" s="99">
        <v>0</v>
      </c>
      <c r="I53" s="99">
        <v>0</v>
      </c>
      <c r="J53" s="99">
        <v>0</v>
      </c>
    </row>
    <row r="54" spans="1:10">
      <c r="A54" s="315" t="s">
        <v>124</v>
      </c>
      <c r="B54" s="315"/>
      <c r="C54" s="315"/>
      <c r="D54" s="315" t="s">
        <v>89</v>
      </c>
      <c r="E54" s="99">
        <v>0</v>
      </c>
      <c r="F54" s="99">
        <v>0</v>
      </c>
      <c r="G54" s="99">
        <v>0</v>
      </c>
      <c r="H54" s="99">
        <v>0</v>
      </c>
      <c r="I54" s="99">
        <v>0</v>
      </c>
      <c r="J54" s="99">
        <v>0</v>
      </c>
    </row>
    <row r="55" spans="1:10">
      <c r="A55" s="315" t="s">
        <v>451</v>
      </c>
      <c r="B55" s="315"/>
      <c r="C55" s="315"/>
      <c r="D55" s="315" t="s">
        <v>80</v>
      </c>
      <c r="E55" s="99">
        <v>0</v>
      </c>
      <c r="F55" s="99">
        <v>0</v>
      </c>
      <c r="G55" s="99">
        <v>0</v>
      </c>
      <c r="H55" s="99">
        <v>0</v>
      </c>
      <c r="I55" s="99">
        <v>0</v>
      </c>
      <c r="J55" s="99">
        <v>0</v>
      </c>
    </row>
    <row r="56" spans="1:10">
      <c r="A56" s="315" t="s">
        <v>126</v>
      </c>
      <c r="B56" s="315"/>
      <c r="C56" s="315"/>
      <c r="D56" s="315" t="s">
        <v>89</v>
      </c>
      <c r="E56" s="99">
        <v>0</v>
      </c>
      <c r="F56" s="99">
        <v>0</v>
      </c>
      <c r="G56" s="99">
        <v>0</v>
      </c>
      <c r="H56" s="99">
        <v>0</v>
      </c>
      <c r="I56" s="99">
        <v>0</v>
      </c>
      <c r="J56" s="99">
        <v>0</v>
      </c>
    </row>
    <row r="57" spans="1:10">
      <c r="A57" s="315" t="s">
        <v>452</v>
      </c>
      <c r="B57" s="315"/>
      <c r="C57" s="315"/>
      <c r="D57" s="315" t="s">
        <v>89</v>
      </c>
      <c r="E57" s="99">
        <v>0</v>
      </c>
      <c r="F57" s="99">
        <v>0</v>
      </c>
      <c r="G57" s="99">
        <v>0</v>
      </c>
      <c r="H57" s="99">
        <v>0</v>
      </c>
      <c r="I57" s="99">
        <v>0</v>
      </c>
      <c r="J57" s="99">
        <v>0</v>
      </c>
    </row>
    <row r="58" spans="1:10">
      <c r="A58" s="315" t="s">
        <v>453</v>
      </c>
      <c r="B58" s="315"/>
      <c r="C58" s="315"/>
      <c r="D58" s="315" t="s">
        <v>80</v>
      </c>
      <c r="E58" s="99">
        <v>0</v>
      </c>
      <c r="F58" s="99">
        <v>0</v>
      </c>
      <c r="G58" s="99">
        <v>0</v>
      </c>
      <c r="H58" s="99">
        <v>0</v>
      </c>
      <c r="I58" s="99">
        <v>0</v>
      </c>
      <c r="J58" s="99">
        <v>0</v>
      </c>
    </row>
    <row r="59" spans="1:10">
      <c r="A59" s="315" t="s">
        <v>454</v>
      </c>
      <c r="B59" s="318"/>
      <c r="C59" s="318"/>
      <c r="D59" s="318" t="s">
        <v>80</v>
      </c>
      <c r="E59" s="99">
        <v>0</v>
      </c>
      <c r="F59" s="99">
        <v>0</v>
      </c>
      <c r="G59" s="99">
        <v>0</v>
      </c>
      <c r="H59" s="99">
        <v>0</v>
      </c>
      <c r="I59" s="99">
        <v>0</v>
      </c>
      <c r="J59" s="99">
        <v>0</v>
      </c>
    </row>
    <row r="60" spans="1:10">
      <c r="A60" s="315" t="s">
        <v>130</v>
      </c>
      <c r="B60" s="506"/>
      <c r="C60" s="506"/>
      <c r="D60" s="478" t="s">
        <v>89</v>
      </c>
      <c r="E60" s="99">
        <v>0</v>
      </c>
      <c r="F60" s="99">
        <v>0</v>
      </c>
      <c r="G60" s="99">
        <v>0</v>
      </c>
      <c r="H60" s="99">
        <v>0</v>
      </c>
      <c r="I60" s="99">
        <v>0</v>
      </c>
      <c r="J60" s="99">
        <v>0</v>
      </c>
    </row>
    <row r="61" spans="1:10">
      <c r="A61" s="315" t="s">
        <v>455</v>
      </c>
      <c r="B61" s="315"/>
      <c r="C61" s="315"/>
      <c r="D61" s="315" t="s">
        <v>80</v>
      </c>
      <c r="E61" s="99">
        <v>0</v>
      </c>
      <c r="F61" s="99">
        <v>0</v>
      </c>
      <c r="G61" s="99">
        <v>0</v>
      </c>
      <c r="H61" s="99">
        <v>0</v>
      </c>
      <c r="I61" s="99">
        <v>0</v>
      </c>
      <c r="J61" s="99">
        <v>0</v>
      </c>
    </row>
    <row r="62" spans="1:10">
      <c r="A62" s="316" t="s">
        <v>36</v>
      </c>
      <c r="B62" s="316"/>
      <c r="C62" s="316"/>
      <c r="D62" s="317"/>
      <c r="E62" s="48"/>
      <c r="F62" s="48"/>
      <c r="G62" s="48"/>
      <c r="H62" s="48"/>
      <c r="I62" s="48"/>
      <c r="J62" s="48"/>
    </row>
    <row r="63" spans="1:10">
      <c r="A63" s="315" t="s">
        <v>456</v>
      </c>
      <c r="B63" s="315"/>
      <c r="C63" s="315"/>
      <c r="D63" s="315" t="s">
        <v>89</v>
      </c>
      <c r="E63" s="99">
        <v>0</v>
      </c>
      <c r="F63" s="99">
        <v>0</v>
      </c>
      <c r="G63" s="99">
        <v>0</v>
      </c>
      <c r="H63" s="99">
        <v>0</v>
      </c>
      <c r="I63" s="99">
        <v>0</v>
      </c>
      <c r="J63" s="99">
        <v>0</v>
      </c>
    </row>
    <row r="64" spans="1:10">
      <c r="A64" s="315" t="s">
        <v>457</v>
      </c>
      <c r="B64" s="315"/>
      <c r="C64" s="315"/>
      <c r="D64" s="315" t="s">
        <v>80</v>
      </c>
      <c r="E64" s="99">
        <v>0</v>
      </c>
      <c r="F64" s="99">
        <v>0</v>
      </c>
      <c r="G64" s="99">
        <v>0</v>
      </c>
      <c r="H64" s="99">
        <v>0</v>
      </c>
      <c r="I64" s="99">
        <v>0</v>
      </c>
      <c r="J64" s="99">
        <v>0</v>
      </c>
    </row>
    <row r="65" spans="1:10">
      <c r="A65" s="315" t="s">
        <v>458</v>
      </c>
      <c r="B65" s="315"/>
      <c r="C65" s="315"/>
      <c r="D65" s="315" t="s">
        <v>80</v>
      </c>
      <c r="E65" s="99">
        <v>0</v>
      </c>
      <c r="F65" s="99">
        <v>0</v>
      </c>
      <c r="G65" s="99">
        <v>0</v>
      </c>
      <c r="H65" s="99">
        <v>0</v>
      </c>
      <c r="I65" s="99">
        <v>0</v>
      </c>
      <c r="J65" s="99">
        <v>0</v>
      </c>
    </row>
    <row r="66" spans="1:10">
      <c r="A66" s="315" t="s">
        <v>134</v>
      </c>
      <c r="B66" s="315"/>
      <c r="C66" s="315"/>
      <c r="D66" s="315" t="s">
        <v>80</v>
      </c>
      <c r="E66" s="99">
        <v>0</v>
      </c>
      <c r="F66" s="99"/>
      <c r="G66" s="99">
        <v>0</v>
      </c>
      <c r="H66" s="99">
        <v>0</v>
      </c>
      <c r="I66" s="99">
        <v>0</v>
      </c>
      <c r="J66" s="99">
        <v>0</v>
      </c>
    </row>
    <row r="67" spans="1:10">
      <c r="A67" s="315" t="s">
        <v>135</v>
      </c>
      <c r="B67" s="315"/>
      <c r="C67" s="315"/>
      <c r="D67" s="315" t="s">
        <v>80</v>
      </c>
      <c r="E67" s="99">
        <v>0</v>
      </c>
      <c r="F67" s="99">
        <v>0</v>
      </c>
      <c r="G67" s="99">
        <v>0</v>
      </c>
      <c r="H67" s="99">
        <v>0</v>
      </c>
      <c r="I67" s="99">
        <v>0</v>
      </c>
      <c r="J67" s="99">
        <v>0</v>
      </c>
    </row>
    <row r="68" spans="1:10">
      <c r="A68" s="315" t="s">
        <v>459</v>
      </c>
      <c r="B68" s="315"/>
      <c r="C68" s="315"/>
      <c r="D68" s="315" t="s">
        <v>89</v>
      </c>
      <c r="E68" s="99">
        <v>0</v>
      </c>
      <c r="F68" s="99">
        <v>0</v>
      </c>
      <c r="G68" s="99">
        <v>0</v>
      </c>
      <c r="H68" s="99">
        <v>0</v>
      </c>
      <c r="I68" s="99">
        <v>0</v>
      </c>
      <c r="J68" s="99">
        <v>0</v>
      </c>
    </row>
    <row r="69" spans="1:10">
      <c r="A69" s="315" t="s">
        <v>460</v>
      </c>
      <c r="B69" s="315"/>
      <c r="C69" s="315"/>
      <c r="D69" s="315" t="s">
        <v>80</v>
      </c>
      <c r="E69" s="99">
        <v>0</v>
      </c>
      <c r="F69" s="99">
        <v>0</v>
      </c>
      <c r="G69" s="99">
        <v>0</v>
      </c>
      <c r="H69" s="99">
        <v>0</v>
      </c>
      <c r="I69" s="99">
        <v>0</v>
      </c>
      <c r="J69" s="99">
        <v>0</v>
      </c>
    </row>
    <row r="70" spans="1:10">
      <c r="A70" s="315" t="s">
        <v>461</v>
      </c>
      <c r="B70" s="315"/>
      <c r="C70" s="315"/>
      <c r="D70" s="315" t="s">
        <v>89</v>
      </c>
      <c r="E70" s="99">
        <v>0</v>
      </c>
      <c r="F70" s="99">
        <v>0</v>
      </c>
      <c r="G70" s="99">
        <v>0</v>
      </c>
      <c r="H70" s="99">
        <v>0</v>
      </c>
      <c r="I70" s="99">
        <v>0</v>
      </c>
      <c r="J70" s="99">
        <v>0</v>
      </c>
    </row>
    <row r="71" spans="1:10">
      <c r="A71" s="315" t="s">
        <v>140</v>
      </c>
      <c r="B71" s="315"/>
      <c r="C71" s="315"/>
      <c r="D71" s="315" t="s">
        <v>80</v>
      </c>
      <c r="E71" s="99">
        <v>0</v>
      </c>
      <c r="F71" s="99">
        <v>0</v>
      </c>
      <c r="G71" s="99">
        <v>0</v>
      </c>
      <c r="H71" s="99">
        <v>0</v>
      </c>
      <c r="I71" s="99">
        <v>0</v>
      </c>
      <c r="J71" s="99">
        <v>0</v>
      </c>
    </row>
    <row r="72" spans="1:10">
      <c r="A72" s="315" t="s">
        <v>142</v>
      </c>
      <c r="B72" s="315"/>
      <c r="C72" s="315"/>
      <c r="D72" s="315" t="s">
        <v>89</v>
      </c>
      <c r="E72" s="99"/>
      <c r="F72" s="99"/>
      <c r="G72" s="99"/>
      <c r="H72" s="99"/>
      <c r="I72" s="99"/>
      <c r="J72" s="99"/>
    </row>
    <row r="73" spans="1:10">
      <c r="A73" s="315" t="s">
        <v>462</v>
      </c>
      <c r="B73" s="315"/>
      <c r="C73" s="315"/>
      <c r="D73" s="315" t="s">
        <v>80</v>
      </c>
      <c r="E73" s="99">
        <v>0</v>
      </c>
      <c r="F73" s="99">
        <v>0</v>
      </c>
      <c r="G73" s="99">
        <v>0</v>
      </c>
      <c r="H73" s="99">
        <v>0</v>
      </c>
      <c r="I73" s="99">
        <v>0</v>
      </c>
      <c r="J73" s="99">
        <v>0</v>
      </c>
    </row>
    <row r="74" spans="1:10">
      <c r="A74" s="316" t="s">
        <v>144</v>
      </c>
      <c r="B74" s="316"/>
      <c r="C74" s="316"/>
      <c r="D74" s="317"/>
      <c r="E74" s="48"/>
      <c r="F74" s="48"/>
      <c r="G74" s="48"/>
      <c r="H74" s="48"/>
      <c r="I74" s="48"/>
      <c r="J74" s="48"/>
    </row>
    <row r="75" spans="1:10">
      <c r="A75" s="315" t="s">
        <v>145</v>
      </c>
      <c r="B75" s="315"/>
      <c r="C75" s="315"/>
      <c r="D75" s="315" t="s">
        <v>80</v>
      </c>
      <c r="E75" s="99">
        <v>0</v>
      </c>
      <c r="F75" s="99">
        <v>0</v>
      </c>
      <c r="G75" s="99">
        <v>0</v>
      </c>
      <c r="H75" s="99">
        <v>0</v>
      </c>
      <c r="I75" s="99">
        <v>0</v>
      </c>
      <c r="J75" s="99">
        <v>0</v>
      </c>
    </row>
    <row r="76" spans="1:10">
      <c r="A76" s="315" t="s">
        <v>146</v>
      </c>
      <c r="B76" s="315"/>
      <c r="C76" s="315"/>
      <c r="D76" s="315" t="s">
        <v>80</v>
      </c>
      <c r="E76" s="99">
        <v>0</v>
      </c>
      <c r="F76" s="99">
        <v>0</v>
      </c>
      <c r="G76" s="99">
        <v>0</v>
      </c>
      <c r="H76" s="99">
        <v>0</v>
      </c>
      <c r="I76" s="99">
        <v>0</v>
      </c>
      <c r="J76" s="99">
        <v>0</v>
      </c>
    </row>
    <row r="77" spans="1:10">
      <c r="A77" s="315" t="s">
        <v>147</v>
      </c>
      <c r="B77" s="315"/>
      <c r="C77" s="315"/>
      <c r="D77" s="315" t="s">
        <v>80</v>
      </c>
      <c r="E77" s="99">
        <v>0</v>
      </c>
      <c r="F77" s="99">
        <v>0</v>
      </c>
      <c r="G77" s="99">
        <v>0</v>
      </c>
      <c r="H77" s="99">
        <v>0</v>
      </c>
      <c r="I77" s="99">
        <v>0</v>
      </c>
      <c r="J77" s="99">
        <v>0</v>
      </c>
    </row>
    <row r="78" spans="1:10">
      <c r="A78" s="315" t="s">
        <v>463</v>
      </c>
      <c r="B78" s="315"/>
      <c r="C78" s="315"/>
      <c r="D78" s="315" t="s">
        <v>80</v>
      </c>
      <c r="E78" s="99">
        <v>0</v>
      </c>
      <c r="F78" s="99">
        <v>0</v>
      </c>
      <c r="G78" s="99">
        <v>0</v>
      </c>
      <c r="H78" s="99">
        <v>0</v>
      </c>
      <c r="I78" s="99">
        <v>0</v>
      </c>
      <c r="J78" s="99">
        <v>0</v>
      </c>
    </row>
    <row r="79" spans="1:10">
      <c r="A79" s="315" t="s">
        <v>464</v>
      </c>
      <c r="B79" s="315"/>
      <c r="C79" s="315"/>
      <c r="D79" s="315" t="s">
        <v>80</v>
      </c>
      <c r="E79" s="99">
        <v>0</v>
      </c>
      <c r="F79" s="99">
        <v>0</v>
      </c>
      <c r="G79" s="99">
        <v>0</v>
      </c>
      <c r="H79" s="99">
        <v>0</v>
      </c>
      <c r="I79" s="99">
        <v>0</v>
      </c>
      <c r="J79" s="99">
        <v>0</v>
      </c>
    </row>
    <row r="80" spans="1:10">
      <c r="A80" s="315" t="s">
        <v>465</v>
      </c>
      <c r="B80" s="315"/>
      <c r="C80" s="315"/>
      <c r="D80" s="315" t="s">
        <v>80</v>
      </c>
      <c r="E80" s="99">
        <v>0</v>
      </c>
      <c r="F80" s="99">
        <v>0</v>
      </c>
      <c r="G80" s="99">
        <v>0</v>
      </c>
      <c r="H80" s="99">
        <v>0</v>
      </c>
      <c r="I80" s="99">
        <v>0</v>
      </c>
      <c r="J80" s="99">
        <v>0</v>
      </c>
    </row>
    <row r="81" spans="1:10">
      <c r="A81" s="315" t="s">
        <v>466</v>
      </c>
      <c r="B81" s="315"/>
      <c r="C81" s="315"/>
      <c r="D81" s="315" t="s">
        <v>80</v>
      </c>
      <c r="E81" s="99">
        <v>0</v>
      </c>
      <c r="F81" s="99">
        <v>0</v>
      </c>
      <c r="G81" s="99">
        <v>0</v>
      </c>
      <c r="H81" s="99">
        <v>0</v>
      </c>
      <c r="I81" s="99">
        <v>0</v>
      </c>
      <c r="J81" s="99">
        <v>0</v>
      </c>
    </row>
    <row r="82" spans="1:10">
      <c r="A82" s="316" t="s">
        <v>38</v>
      </c>
      <c r="B82" s="316"/>
      <c r="C82" s="316"/>
      <c r="D82" s="317"/>
      <c r="E82" s="48"/>
      <c r="F82" s="48"/>
      <c r="G82" s="48"/>
      <c r="H82" s="48"/>
      <c r="I82" s="48"/>
      <c r="J82" s="48"/>
    </row>
    <row r="83" spans="1:10">
      <c r="A83" s="315" t="s">
        <v>467</v>
      </c>
      <c r="B83" s="315"/>
      <c r="C83" s="315"/>
      <c r="D83" s="315" t="s">
        <v>89</v>
      </c>
      <c r="E83" s="99">
        <v>0</v>
      </c>
      <c r="F83" s="99">
        <v>0</v>
      </c>
      <c r="G83" s="99">
        <v>0</v>
      </c>
      <c r="H83" s="99">
        <v>0</v>
      </c>
      <c r="I83" s="99">
        <v>0</v>
      </c>
      <c r="J83" s="99">
        <v>0</v>
      </c>
    </row>
    <row r="84" spans="1:10">
      <c r="A84" s="315" t="s">
        <v>468</v>
      </c>
      <c r="B84" s="315"/>
      <c r="C84" s="315"/>
      <c r="D84" s="315" t="s">
        <v>80</v>
      </c>
      <c r="E84" s="99">
        <v>0</v>
      </c>
      <c r="F84" s="99">
        <v>0</v>
      </c>
      <c r="G84" s="99">
        <v>0</v>
      </c>
      <c r="H84" s="99">
        <v>0</v>
      </c>
      <c r="I84" s="99">
        <v>0</v>
      </c>
      <c r="J84" s="99">
        <v>0</v>
      </c>
    </row>
    <row r="85" spans="1:10">
      <c r="A85" s="315" t="s">
        <v>469</v>
      </c>
      <c r="B85" s="315"/>
      <c r="C85" s="315"/>
      <c r="D85" s="315" t="s">
        <v>80</v>
      </c>
      <c r="E85" s="99">
        <v>0</v>
      </c>
      <c r="F85" s="99">
        <v>0</v>
      </c>
      <c r="G85" s="99">
        <v>0</v>
      </c>
      <c r="H85" s="99">
        <v>0</v>
      </c>
      <c r="I85" s="99">
        <v>0</v>
      </c>
      <c r="J85" s="99">
        <v>0</v>
      </c>
    </row>
    <row r="86" spans="1:10">
      <c r="A86" s="315" t="s">
        <v>470</v>
      </c>
      <c r="B86" s="315"/>
      <c r="C86" s="315"/>
      <c r="D86" s="315" t="s">
        <v>89</v>
      </c>
      <c r="E86" s="99">
        <v>0</v>
      </c>
      <c r="F86" s="99">
        <v>0</v>
      </c>
      <c r="G86" s="99">
        <v>0</v>
      </c>
      <c r="H86" s="99">
        <v>0</v>
      </c>
      <c r="I86" s="99">
        <v>0</v>
      </c>
      <c r="J86" s="99">
        <v>0</v>
      </c>
    </row>
    <row r="87" spans="1:10">
      <c r="A87" s="315" t="s">
        <v>471</v>
      </c>
      <c r="B87" s="315"/>
      <c r="C87" s="315"/>
      <c r="D87" s="315" t="s">
        <v>80</v>
      </c>
      <c r="E87" s="99">
        <v>0</v>
      </c>
      <c r="F87" s="99">
        <v>0</v>
      </c>
      <c r="G87" s="99">
        <v>0</v>
      </c>
      <c r="H87" s="99">
        <v>0</v>
      </c>
      <c r="I87" s="99">
        <v>0</v>
      </c>
      <c r="J87" s="99">
        <v>0</v>
      </c>
    </row>
    <row r="88" spans="1:10">
      <c r="A88" s="315" t="s">
        <v>472</v>
      </c>
      <c r="B88" s="315"/>
      <c r="C88" s="315"/>
      <c r="D88" s="315" t="s">
        <v>80</v>
      </c>
      <c r="E88" s="99">
        <v>0</v>
      </c>
      <c r="F88" s="99">
        <v>0</v>
      </c>
      <c r="G88" s="99">
        <v>0</v>
      </c>
      <c r="H88" s="99">
        <v>0</v>
      </c>
      <c r="I88" s="99">
        <v>0</v>
      </c>
      <c r="J88" s="99">
        <v>0</v>
      </c>
    </row>
    <row r="89" spans="1:10">
      <c r="A89" s="315" t="s">
        <v>158</v>
      </c>
      <c r="B89" s="315"/>
      <c r="C89" s="315"/>
      <c r="D89" s="315" t="s">
        <v>80</v>
      </c>
      <c r="E89" s="99">
        <v>0</v>
      </c>
      <c r="F89" s="99">
        <v>0</v>
      </c>
      <c r="G89" s="99">
        <v>0</v>
      </c>
      <c r="H89" s="99">
        <v>0</v>
      </c>
      <c r="I89" s="99">
        <v>0</v>
      </c>
      <c r="J89" s="99">
        <v>0</v>
      </c>
    </row>
    <row r="90" spans="1:10">
      <c r="A90" s="44" t="s">
        <v>159</v>
      </c>
      <c r="B90" s="44"/>
      <c r="C90" s="44"/>
      <c r="D90" s="48"/>
      <c r="E90" s="48"/>
      <c r="F90" s="48"/>
      <c r="G90" s="48"/>
      <c r="H90" s="48"/>
      <c r="I90" s="48"/>
      <c r="J90" s="48"/>
    </row>
    <row r="91" spans="1:10">
      <c r="A91" s="99">
        <v>0</v>
      </c>
      <c r="B91" s="99"/>
      <c r="C91" s="99"/>
      <c r="D91" s="99">
        <v>0</v>
      </c>
      <c r="E91" s="99">
        <v>0</v>
      </c>
      <c r="F91" s="99">
        <v>0</v>
      </c>
      <c r="G91" s="99">
        <v>0</v>
      </c>
      <c r="H91" s="99">
        <v>0</v>
      </c>
      <c r="I91" s="99">
        <v>0</v>
      </c>
      <c r="J91" s="99">
        <v>0</v>
      </c>
    </row>
    <row r="92" spans="1:10">
      <c r="A92" s="44" t="s">
        <v>39</v>
      </c>
      <c r="B92" s="44"/>
      <c r="C92" s="44"/>
      <c r="D92" s="48"/>
      <c r="E92" s="48"/>
      <c r="F92" s="48"/>
      <c r="G92" s="48"/>
      <c r="H92" s="48"/>
      <c r="I92" s="48"/>
      <c r="J92" s="48"/>
    </row>
    <row r="93" spans="1:10">
      <c r="A93" s="47" t="s">
        <v>160</v>
      </c>
      <c r="B93" s="47"/>
      <c r="C93" s="47"/>
      <c r="D93" s="47" t="s">
        <v>89</v>
      </c>
      <c r="E93" s="99">
        <v>0</v>
      </c>
      <c r="F93" s="106"/>
      <c r="G93" s="106"/>
      <c r="H93" s="106"/>
      <c r="I93" s="99">
        <v>0</v>
      </c>
      <c r="J93" s="99">
        <v>0</v>
      </c>
    </row>
    <row r="94" spans="1:10">
      <c r="A94" s="47" t="s">
        <v>161</v>
      </c>
      <c r="B94" s="47"/>
      <c r="C94" s="47"/>
      <c r="D94" s="47" t="s">
        <v>89</v>
      </c>
      <c r="E94" s="99">
        <v>0</v>
      </c>
      <c r="F94" s="106"/>
      <c r="G94" s="106"/>
      <c r="H94" s="106"/>
      <c r="I94" s="99">
        <v>0</v>
      </c>
      <c r="J94" s="99">
        <v>0</v>
      </c>
    </row>
    <row r="95" spans="1:10">
      <c r="A95" s="48"/>
      <c r="B95" s="48"/>
      <c r="C95" s="48"/>
      <c r="D95" s="48"/>
      <c r="E95" s="48"/>
      <c r="F95" s="48"/>
      <c r="G95" s="106"/>
      <c r="H95" s="48"/>
      <c r="I95" s="48"/>
      <c r="J95" s="48"/>
    </row>
    <row r="96" spans="1:10">
      <c r="A96" s="45" t="s">
        <v>162</v>
      </c>
      <c r="B96" s="45"/>
      <c r="C96" s="45"/>
      <c r="D96" s="99">
        <v>0</v>
      </c>
      <c r="E96" s="99">
        <v>0</v>
      </c>
      <c r="F96" s="99">
        <v>0</v>
      </c>
      <c r="G96" s="99">
        <v>0</v>
      </c>
      <c r="H96" s="99">
        <v>0</v>
      </c>
      <c r="I96" s="99">
        <v>0</v>
      </c>
      <c r="J96" s="48"/>
    </row>
    <row r="97" spans="1:10">
      <c r="A97" s="46"/>
      <c r="B97" s="46"/>
      <c r="C97" s="46"/>
      <c r="D97" s="46"/>
      <c r="E97" s="46"/>
      <c r="F97" s="99">
        <v>0</v>
      </c>
      <c r="G97" s="99">
        <v>0</v>
      </c>
      <c r="H97" s="99">
        <v>0</v>
      </c>
      <c r="I97" s="99">
        <v>0</v>
      </c>
      <c r="J97" s="99">
        <v>0</v>
      </c>
    </row>
    <row r="98" spans="1:10" ht="13.8" thickBot="1">
      <c r="A98" s="103" t="s">
        <v>473</v>
      </c>
      <c r="B98" s="88"/>
      <c r="C98" s="88"/>
      <c r="D98" s="99">
        <v>0</v>
      </c>
      <c r="E98" s="1021">
        <v>0</v>
      </c>
      <c r="F98" s="99">
        <v>0</v>
      </c>
      <c r="G98" s="99">
        <v>0</v>
      </c>
      <c r="H98" s="99">
        <v>0</v>
      </c>
      <c r="I98" s="99">
        <v>0</v>
      </c>
      <c r="J98" s="99">
        <v>0</v>
      </c>
    </row>
    <row r="99" spans="1:10" ht="13.8" thickBot="1">
      <c r="A99" s="698"/>
      <c r="B99" s="1018"/>
      <c r="C99" s="1018"/>
      <c r="D99" s="1018"/>
      <c r="E99" s="1018"/>
      <c r="F99" s="1488"/>
      <c r="G99" s="1488"/>
      <c r="H99" s="1488"/>
      <c r="I99" s="1489"/>
      <c r="J99" s="1489"/>
    </row>
    <row r="100" spans="1:10">
      <c r="A100" s="239" t="s">
        <v>474</v>
      </c>
      <c r="B100" s="587"/>
      <c r="C100" s="1019"/>
      <c r="D100" s="1020"/>
      <c r="E100" s="1020"/>
      <c r="F100" s="240" t="s">
        <v>10</v>
      </c>
    </row>
    <row r="101" spans="1:10">
      <c r="A101" s="1021">
        <v>0</v>
      </c>
      <c r="B101" s="1021"/>
      <c r="C101" s="1021"/>
      <c r="D101" s="1021">
        <v>0</v>
      </c>
      <c r="E101" s="1021">
        <v>0</v>
      </c>
      <c r="F101" s="1021">
        <v>0</v>
      </c>
    </row>
    <row r="102" spans="1:10" ht="13.8" thickBot="1">
      <c r="A102" s="1022">
        <v>0</v>
      </c>
      <c r="B102" s="1022"/>
      <c r="C102" s="1022"/>
      <c r="D102" s="1022">
        <v>0</v>
      </c>
      <c r="E102" s="1022">
        <v>0</v>
      </c>
      <c r="F102" s="1022">
        <v>0</v>
      </c>
    </row>
    <row r="104" spans="1:10" ht="13.8" thickBot="1"/>
    <row r="105" spans="1:10" ht="15.6">
      <c r="A105" s="613"/>
      <c r="B105" s="624"/>
      <c r="C105" s="624"/>
      <c r="D105" s="1437" t="s">
        <v>475</v>
      </c>
      <c r="E105" s="1437"/>
      <c r="F105" s="1438"/>
    </row>
    <row r="106" spans="1:10" ht="13.8" thickBot="1">
      <c r="A106" s="614" t="s">
        <v>432</v>
      </c>
      <c r="B106" s="625"/>
      <c r="C106" s="625"/>
      <c r="D106" s="626" t="s">
        <v>8</v>
      </c>
      <c r="E106" s="616" t="s">
        <v>9</v>
      </c>
      <c r="F106" s="617" t="s">
        <v>10</v>
      </c>
    </row>
    <row r="107" spans="1:10" ht="15.6">
      <c r="A107" s="661" t="s">
        <v>476</v>
      </c>
      <c r="B107" s="666"/>
      <c r="C107" s="666"/>
      <c r="D107" s="956">
        <v>0</v>
      </c>
      <c r="E107" s="957">
        <v>0</v>
      </c>
      <c r="F107" s="933">
        <f>SUM(D107:E107)</f>
        <v>0</v>
      </c>
    </row>
    <row r="108" spans="1:10" ht="15.6">
      <c r="A108" s="662" t="s">
        <v>477</v>
      </c>
      <c r="B108" s="667"/>
      <c r="C108" s="667"/>
      <c r="D108" s="958">
        <v>0</v>
      </c>
      <c r="E108" s="932">
        <v>0</v>
      </c>
      <c r="F108" s="934">
        <f t="shared" ref="F108:F109" si="0">D108+E108</f>
        <v>0</v>
      </c>
    </row>
    <row r="109" spans="1:10" ht="16.2" thickBot="1">
      <c r="A109" s="668" t="s">
        <v>478</v>
      </c>
      <c r="B109" s="669"/>
      <c r="C109" s="669"/>
      <c r="D109" s="959">
        <v>0</v>
      </c>
      <c r="E109" s="960">
        <v>0</v>
      </c>
      <c r="F109" s="935">
        <f t="shared" si="0"/>
        <v>0</v>
      </c>
    </row>
    <row r="110" spans="1:10" ht="13.8" thickBot="1">
      <c r="A110" s="605"/>
      <c r="B110" s="606"/>
      <c r="C110" s="606"/>
      <c r="D110" s="961"/>
      <c r="E110" s="961"/>
      <c r="F110" s="962"/>
    </row>
    <row r="111" spans="1:10" ht="13.8" thickBot="1">
      <c r="A111" s="664" t="s">
        <v>479</v>
      </c>
      <c r="B111" s="665"/>
      <c r="C111" s="665"/>
      <c r="D111" s="963">
        <f>SUM(D107:D109)</f>
        <v>0</v>
      </c>
      <c r="E111" s="964">
        <f>SUM(E107:E109)</f>
        <v>0</v>
      </c>
      <c r="F111" s="965">
        <f>SUM(F107:F109)</f>
        <v>0</v>
      </c>
    </row>
    <row r="113" spans="1:10">
      <c r="A113" t="s">
        <v>480</v>
      </c>
    </row>
    <row r="114" spans="1:10">
      <c r="A114" t="s">
        <v>481</v>
      </c>
      <c r="D114" s="209"/>
      <c r="E114" s="209"/>
      <c r="F114" s="209"/>
      <c r="G114" s="209"/>
      <c r="H114" s="209"/>
      <c r="I114" s="209"/>
      <c r="J114" s="209"/>
    </row>
    <row r="115" spans="1:10">
      <c r="A115" t="s">
        <v>482</v>
      </c>
      <c r="D115" s="209"/>
      <c r="E115" s="209"/>
      <c r="F115" s="209"/>
      <c r="G115" s="209"/>
      <c r="H115" s="209"/>
      <c r="I115" s="209"/>
      <c r="J115" s="209"/>
    </row>
    <row r="116" spans="1:10">
      <c r="A116" t="s">
        <v>483</v>
      </c>
    </row>
    <row r="117" spans="1:10">
      <c r="A117" t="s">
        <v>484</v>
      </c>
    </row>
    <row r="118" spans="1:10">
      <c r="A118" t="s">
        <v>485</v>
      </c>
    </row>
    <row r="119" spans="1:10">
      <c r="A119" s="1432" t="s">
        <v>486</v>
      </c>
      <c r="B119" s="1432"/>
      <c r="C119" s="1432"/>
      <c r="D119" s="1432"/>
      <c r="E119" s="1432"/>
      <c r="F119" s="1432"/>
      <c r="G119" s="1432"/>
      <c r="H119" s="1432"/>
      <c r="I119" s="1432"/>
      <c r="J119" s="1432"/>
    </row>
    <row r="120" spans="1:10">
      <c r="A120" s="1425" t="s">
        <v>487</v>
      </c>
      <c r="B120" s="1425"/>
      <c r="C120" s="1425"/>
      <c r="D120" s="1425"/>
      <c r="E120" s="1425"/>
      <c r="F120" s="1425"/>
      <c r="G120" s="1425"/>
      <c r="H120" s="1425"/>
      <c r="I120" s="1425"/>
    </row>
    <row r="121" spans="1:10">
      <c r="A121" s="209" t="s">
        <v>190</v>
      </c>
      <c r="B121" s="209"/>
      <c r="C121" s="209"/>
    </row>
    <row r="123" spans="1:10" ht="12.75" customHeight="1"/>
    <row r="124" spans="1:10" ht="12.75" customHeight="1">
      <c r="A124" s="1425"/>
      <c r="B124" s="1425"/>
      <c r="C124" s="1425"/>
      <c r="D124" s="1425"/>
      <c r="E124" s="1425"/>
      <c r="F124" s="1425"/>
      <c r="G124" s="1425"/>
      <c r="H124" s="1425"/>
      <c r="I124" s="1425"/>
    </row>
    <row r="125" spans="1:10" ht="12.75" customHeight="1">
      <c r="A125" s="1425"/>
      <c r="B125" s="1425"/>
      <c r="C125" s="1425"/>
      <c r="D125" s="1425"/>
      <c r="E125" s="1425"/>
      <c r="F125" s="1425"/>
      <c r="G125" s="1425"/>
      <c r="H125" s="1425"/>
      <c r="I125" s="1425"/>
      <c r="J125" s="1425"/>
    </row>
    <row r="128" spans="1:10" ht="27" customHeight="1">
      <c r="A128" s="1494"/>
      <c r="B128" s="1494"/>
      <c r="C128" s="1494"/>
      <c r="D128" s="1494"/>
      <c r="E128" s="1494"/>
      <c r="F128" s="1494"/>
      <c r="G128" s="1494"/>
      <c r="H128" s="1494"/>
      <c r="I128" s="1494"/>
      <c r="J128" s="1494"/>
    </row>
    <row r="131" ht="12.75" customHeight="1"/>
  </sheetData>
  <sortState xmlns:xlrd2="http://schemas.microsoft.com/office/spreadsheetml/2017/richdata2" ref="A83:J89">
    <sortCondition ref="A83:A89"/>
  </sortState>
  <mergeCells count="13">
    <mergeCell ref="D105:F105"/>
    <mergeCell ref="A128:J128"/>
    <mergeCell ref="A119:J119"/>
    <mergeCell ref="A120:I120"/>
    <mergeCell ref="A124:I124"/>
    <mergeCell ref="A125:J125"/>
    <mergeCell ref="F99:H99"/>
    <mergeCell ref="I99:J99"/>
    <mergeCell ref="A1:J1"/>
    <mergeCell ref="A2:J2"/>
    <mergeCell ref="A3:J3"/>
    <mergeCell ref="D5:J5"/>
    <mergeCell ref="E6:J6"/>
  </mergeCells>
  <printOptions headings="1"/>
  <pageMargins left="0.7" right="0.7" top="0.75" bottom="0.75" header="0.3" footer="0.3"/>
  <pageSetup scale="43"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89"/>
  <sheetViews>
    <sheetView tabSelected="1" view="pageBreakPreview" zoomScaleNormal="90" zoomScaleSheetLayoutView="100" workbookViewId="0">
      <selection sqref="A1:M1"/>
    </sheetView>
  </sheetViews>
  <sheetFormatPr defaultColWidth="8.5546875" defaultRowHeight="13.2"/>
  <cols>
    <col min="1" max="1" width="50" customWidth="1"/>
    <col min="2" max="2" width="58.21875" customWidth="1"/>
    <col min="3" max="3" width="3" customWidth="1"/>
  </cols>
  <sheetData>
    <row r="1" spans="1:8" ht="33.75" customHeight="1">
      <c r="A1" s="1495" t="s">
        <v>488</v>
      </c>
      <c r="B1" s="1495"/>
    </row>
    <row r="2" spans="1:8" ht="15.6">
      <c r="A2" s="1412" t="s">
        <v>1</v>
      </c>
      <c r="B2" s="1413"/>
      <c r="C2" s="5"/>
      <c r="D2" s="5"/>
      <c r="E2" s="5"/>
      <c r="F2" s="5"/>
      <c r="G2" s="5"/>
      <c r="H2" s="5"/>
    </row>
    <row r="3" spans="1:8" ht="15.6">
      <c r="A3" s="1414" t="s">
        <v>2</v>
      </c>
      <c r="B3" s="1413"/>
      <c r="C3" s="206"/>
      <c r="D3" s="206"/>
      <c r="E3" s="206"/>
      <c r="F3" s="206"/>
      <c r="G3" s="206"/>
      <c r="H3" s="206"/>
    </row>
    <row r="4" spans="1:8" ht="16.2" thickBot="1">
      <c r="A4" s="40"/>
      <c r="B4" s="5"/>
      <c r="C4" s="206"/>
      <c r="D4" s="206"/>
      <c r="E4" s="206"/>
      <c r="F4" s="206"/>
      <c r="G4" s="206"/>
      <c r="H4" s="206"/>
    </row>
    <row r="5" spans="1:8" ht="16.2" thickBot="1">
      <c r="A5" s="1422" t="s">
        <v>489</v>
      </c>
      <c r="B5" s="1424"/>
      <c r="C5" s="206"/>
      <c r="D5" s="206"/>
      <c r="E5" s="206"/>
      <c r="F5" s="206"/>
      <c r="G5" s="206"/>
      <c r="H5" s="206"/>
    </row>
    <row r="6" spans="1:8">
      <c r="A6" s="279" t="s">
        <v>490</v>
      </c>
      <c r="B6" s="280">
        <v>14268531.522999976</v>
      </c>
    </row>
    <row r="7" spans="1:8">
      <c r="A7" s="60" t="s">
        <v>491</v>
      </c>
      <c r="B7" s="280">
        <v>594139.28258198872</v>
      </c>
    </row>
    <row r="8" spans="1:8">
      <c r="A8" s="60" t="s">
        <v>492</v>
      </c>
      <c r="B8" s="280">
        <v>187667213.9229978</v>
      </c>
    </row>
    <row r="9" spans="1:8">
      <c r="A9" s="60" t="s">
        <v>493</v>
      </c>
      <c r="B9" s="280">
        <v>8587180.966895625</v>
      </c>
    </row>
    <row r="10" spans="1:8">
      <c r="A10" s="60" t="s">
        <v>494</v>
      </c>
      <c r="B10" s="329">
        <v>0.23599281533467159</v>
      </c>
    </row>
    <row r="11" spans="1:8">
      <c r="A11" s="60" t="s">
        <v>495</v>
      </c>
      <c r="B11" s="329">
        <v>1.8438965934788711</v>
      </c>
    </row>
    <row r="12" spans="1:8">
      <c r="A12" s="60" t="s">
        <v>496</v>
      </c>
      <c r="B12" s="329">
        <v>180.54137804964529</v>
      </c>
    </row>
    <row r="13" spans="1:8" ht="13.8" thickBot="1">
      <c r="A13" s="281" t="s">
        <v>497</v>
      </c>
      <c r="B13" s="529">
        <v>1819.3502533079027</v>
      </c>
      <c r="C13" s="154"/>
    </row>
    <row r="14" spans="1:8" ht="13.5" customHeight="1" thickBot="1"/>
    <row r="15" spans="1:8" ht="18.600000000000001" thickBot="1">
      <c r="A15" s="1496" t="s">
        <v>498</v>
      </c>
      <c r="B15" s="1497"/>
    </row>
    <row r="16" spans="1:8">
      <c r="A16" s="279" t="s">
        <v>490</v>
      </c>
      <c r="B16" s="1038">
        <v>2336035.8229999859</v>
      </c>
      <c r="C16" s="6"/>
    </row>
    <row r="17" spans="1:3">
      <c r="A17" s="60" t="s">
        <v>491</v>
      </c>
      <c r="B17" s="1038">
        <v>85428.580810000334</v>
      </c>
      <c r="C17" s="6"/>
    </row>
    <row r="18" spans="1:3">
      <c r="A18" s="60" t="s">
        <v>492</v>
      </c>
      <c r="B18" s="1038">
        <v>27682629.385999814</v>
      </c>
      <c r="C18" s="6"/>
    </row>
    <row r="19" spans="1:3">
      <c r="A19" s="60" t="s">
        <v>493</v>
      </c>
      <c r="B19" s="1038">
        <v>866858.0068800064</v>
      </c>
    </row>
    <row r="20" spans="1:3">
      <c r="A20" s="60" t="s">
        <v>494</v>
      </c>
      <c r="B20" s="1279">
        <v>0.22170400042876581</v>
      </c>
    </row>
    <row r="21" spans="1:3">
      <c r="A21" s="60" t="s">
        <v>495</v>
      </c>
      <c r="B21" s="1279">
        <v>1.7916983135732076</v>
      </c>
    </row>
    <row r="22" spans="1:3">
      <c r="A22" s="60" t="s">
        <v>496</v>
      </c>
      <c r="B22" s="1279">
        <v>80.307687764480107</v>
      </c>
    </row>
    <row r="23" spans="1:3" ht="13.8" thickBot="1">
      <c r="A23" s="281" t="s">
        <v>497</v>
      </c>
      <c r="B23" s="1280">
        <v>724.90781638894384</v>
      </c>
    </row>
    <row r="24" spans="1:3" ht="13.8" thickBot="1">
      <c r="A24" s="180"/>
    </row>
    <row r="25" spans="1:3" ht="16.2" thickBot="1">
      <c r="A25" s="1422" t="s">
        <v>499</v>
      </c>
      <c r="B25" s="1424"/>
    </row>
    <row r="26" spans="1:3">
      <c r="A26" s="279" t="s">
        <v>490</v>
      </c>
      <c r="B26" s="280">
        <v>800097.29447499977</v>
      </c>
    </row>
    <row r="27" spans="1:3">
      <c r="A27" s="60" t="s">
        <v>491</v>
      </c>
      <c r="B27" s="280">
        <v>3343.5639079999987</v>
      </c>
    </row>
    <row r="28" spans="1:3" ht="15.6">
      <c r="A28" s="60" t="s">
        <v>500</v>
      </c>
      <c r="B28" s="280">
        <v>8945984.4727279972</v>
      </c>
    </row>
    <row r="29" spans="1:3" ht="15.6">
      <c r="A29" s="60" t="s">
        <v>501</v>
      </c>
      <c r="B29" s="280">
        <v>51209.663381000028</v>
      </c>
    </row>
    <row r="30" spans="1:3">
      <c r="A30" s="60" t="s">
        <v>494</v>
      </c>
      <c r="B30" s="1153">
        <v>0.36758481916234803</v>
      </c>
    </row>
    <row r="31" spans="1:3">
      <c r="A31" s="60" t="s">
        <v>495</v>
      </c>
      <c r="B31" s="1153">
        <v>2.3246135944601898</v>
      </c>
    </row>
    <row r="32" spans="1:3" ht="15.6">
      <c r="A32" s="60" t="s">
        <v>502</v>
      </c>
      <c r="B32" s="1318">
        <v>5239.2979637893595</v>
      </c>
    </row>
    <row r="33" spans="1:3" ht="16.2" thickBot="1">
      <c r="A33" s="281" t="s">
        <v>503</v>
      </c>
      <c r="B33" s="1319">
        <v>77329.352675283182</v>
      </c>
    </row>
    <row r="34" spans="1:3" ht="13.8" thickBot="1">
      <c r="B34" s="848"/>
    </row>
    <row r="35" spans="1:3" ht="18.600000000000001" thickBot="1">
      <c r="A35" s="1422" t="s">
        <v>504</v>
      </c>
      <c r="B35" s="1424"/>
    </row>
    <row r="36" spans="1:3">
      <c r="A36" s="279" t="s">
        <v>490</v>
      </c>
      <c r="B36" s="280">
        <v>11307.362759423157</v>
      </c>
    </row>
    <row r="37" spans="1:3">
      <c r="A37" s="60" t="s">
        <v>491</v>
      </c>
      <c r="B37" s="280">
        <v>492.63910852356128</v>
      </c>
    </row>
    <row r="38" spans="1:3">
      <c r="A38" s="60" t="s">
        <v>492</v>
      </c>
      <c r="B38" s="280">
        <v>208219.63092359542</v>
      </c>
    </row>
    <row r="39" spans="1:3">
      <c r="A39" s="60" t="s">
        <v>493</v>
      </c>
      <c r="B39" s="280">
        <v>7444.1169074011632</v>
      </c>
    </row>
    <row r="40" spans="1:3">
      <c r="A40" s="60" t="s">
        <v>494</v>
      </c>
      <c r="B40" s="1040">
        <v>0.25030941632352255</v>
      </c>
    </row>
    <row r="41" spans="1:3">
      <c r="A41" s="60" t="s">
        <v>495</v>
      </c>
      <c r="B41" s="1040">
        <v>1.8961963783550031</v>
      </c>
    </row>
    <row r="42" spans="1:3">
      <c r="A42" s="60" t="s">
        <v>505</v>
      </c>
      <c r="B42" s="1040">
        <v>209.13777032710885</v>
      </c>
    </row>
    <row r="43" spans="1:3" ht="13.8" thickBot="1">
      <c r="A43" s="281" t="s">
        <v>506</v>
      </c>
      <c r="B43" s="1041">
        <v>2133.9162357967125</v>
      </c>
    </row>
    <row r="44" spans="1:3" ht="13.8" thickBot="1"/>
    <row r="45" spans="1:3" ht="18.600000000000001" thickBot="1">
      <c r="A45" s="1422" t="s">
        <v>507</v>
      </c>
      <c r="B45" s="1424"/>
    </row>
    <row r="46" spans="1:3">
      <c r="A46" s="279" t="s">
        <v>490</v>
      </c>
      <c r="B46" s="280">
        <v>10609.787413605205</v>
      </c>
      <c r="C46" s="93"/>
    </row>
    <row r="47" spans="1:3">
      <c r="A47" s="60" t="s">
        <v>491</v>
      </c>
      <c r="B47" s="280">
        <v>18583.915505253586</v>
      </c>
      <c r="C47" s="6"/>
    </row>
    <row r="48" spans="1:3">
      <c r="A48" s="60" t="s">
        <v>492</v>
      </c>
      <c r="B48" s="280">
        <v>593406.41593439493</v>
      </c>
    </row>
    <row r="49" spans="1:2">
      <c r="A49" s="60" t="s">
        <v>493</v>
      </c>
      <c r="B49" s="280">
        <v>268501.5276427567</v>
      </c>
    </row>
    <row r="50" spans="1:2">
      <c r="A50" s="60" t="s">
        <v>494</v>
      </c>
      <c r="B50" s="1040">
        <v>0.22822771016328444</v>
      </c>
    </row>
    <row r="51" spans="1:2">
      <c r="A51" s="60" t="s">
        <v>495</v>
      </c>
      <c r="B51" s="1040">
        <v>1.8155299909368048</v>
      </c>
    </row>
    <row r="52" spans="1:2">
      <c r="A52" s="60" t="s">
        <v>505</v>
      </c>
      <c r="B52" s="1040">
        <v>269.85898086231157</v>
      </c>
    </row>
    <row r="53" spans="1:2" ht="13.8" thickBot="1">
      <c r="A53" s="281" t="s">
        <v>506</v>
      </c>
      <c r="B53" s="1041">
        <v>906.68016185777378</v>
      </c>
    </row>
    <row r="54" spans="1:2" ht="13.8" thickBot="1">
      <c r="B54" s="17"/>
    </row>
    <row r="55" spans="1:2" ht="16.2" thickBot="1">
      <c r="A55" s="1422" t="s">
        <v>508</v>
      </c>
      <c r="B55" s="1424"/>
    </row>
    <row r="56" spans="1:2">
      <c r="A56" s="279" t="s">
        <v>490</v>
      </c>
      <c r="B56" s="280">
        <v>0</v>
      </c>
    </row>
    <row r="57" spans="1:2">
      <c r="A57" s="60" t="s">
        <v>491</v>
      </c>
      <c r="B57" s="280">
        <v>0</v>
      </c>
    </row>
    <row r="58" spans="1:2">
      <c r="A58" s="60" t="s">
        <v>492</v>
      </c>
      <c r="B58" s="280">
        <v>0</v>
      </c>
    </row>
    <row r="59" spans="1:2">
      <c r="A59" s="60" t="s">
        <v>493</v>
      </c>
      <c r="B59" s="280">
        <v>0</v>
      </c>
    </row>
    <row r="60" spans="1:2">
      <c r="A60" s="60" t="s">
        <v>494</v>
      </c>
      <c r="B60" s="108">
        <v>0</v>
      </c>
    </row>
    <row r="61" spans="1:2">
      <c r="A61" s="60" t="s">
        <v>495</v>
      </c>
      <c r="B61" s="108">
        <v>0</v>
      </c>
    </row>
    <row r="62" spans="1:2">
      <c r="A62" s="60" t="s">
        <v>509</v>
      </c>
      <c r="B62" s="108">
        <v>0</v>
      </c>
    </row>
    <row r="63" spans="1:2" ht="13.8" thickBot="1">
      <c r="A63" s="281" t="s">
        <v>510</v>
      </c>
      <c r="B63" s="109">
        <v>0</v>
      </c>
    </row>
    <row r="64" spans="1:2" ht="13.8" thickBot="1">
      <c r="B64" s="17"/>
    </row>
    <row r="65" spans="1:3" ht="16.2" thickBot="1">
      <c r="A65" s="1422" t="s">
        <v>511</v>
      </c>
      <c r="B65" s="1424"/>
    </row>
    <row r="66" spans="1:3">
      <c r="A66" s="279" t="s">
        <v>490</v>
      </c>
      <c r="B66" s="280">
        <v>0</v>
      </c>
    </row>
    <row r="67" spans="1:3">
      <c r="A67" s="60" t="s">
        <v>491</v>
      </c>
      <c r="B67" s="280">
        <v>0</v>
      </c>
    </row>
    <row r="68" spans="1:3">
      <c r="A68" s="60" t="s">
        <v>492</v>
      </c>
      <c r="B68" s="280">
        <v>0</v>
      </c>
    </row>
    <row r="69" spans="1:3">
      <c r="A69" s="60" t="s">
        <v>493</v>
      </c>
      <c r="B69" s="280">
        <v>0</v>
      </c>
    </row>
    <row r="70" spans="1:3">
      <c r="A70" s="60" t="s">
        <v>494</v>
      </c>
      <c r="B70" s="108">
        <v>0</v>
      </c>
    </row>
    <row r="71" spans="1:3">
      <c r="A71" s="60" t="s">
        <v>495</v>
      </c>
      <c r="B71" s="108">
        <v>0</v>
      </c>
    </row>
    <row r="72" spans="1:3">
      <c r="A72" s="60" t="s">
        <v>509</v>
      </c>
      <c r="B72" s="108">
        <v>0</v>
      </c>
    </row>
    <row r="73" spans="1:3" ht="13.8" thickBot="1">
      <c r="A73" s="281" t="s">
        <v>510</v>
      </c>
      <c r="B73" s="109">
        <v>0</v>
      </c>
    </row>
    <row r="74" spans="1:3" ht="13.8" thickBot="1">
      <c r="B74" s="17"/>
    </row>
    <row r="75" spans="1:3" ht="18.75" customHeight="1" thickBot="1">
      <c r="A75" s="1422" t="s">
        <v>512</v>
      </c>
      <c r="B75" s="1424"/>
    </row>
    <row r="76" spans="1:3">
      <c r="A76" s="279" t="s">
        <v>490</v>
      </c>
      <c r="B76" s="280">
        <f>SUM(B6,B16,B36,B46)</f>
        <v>16626484.496172989</v>
      </c>
    </row>
    <row r="77" spans="1:3" ht="16.5" customHeight="1">
      <c r="A77" s="60" t="s">
        <v>491</v>
      </c>
      <c r="B77" s="280">
        <f>SUM(B7,B17,B37,B47)</f>
        <v>698644.41800576623</v>
      </c>
    </row>
    <row r="78" spans="1:3" ht="15" customHeight="1">
      <c r="A78" s="60" t="s">
        <v>492</v>
      </c>
      <c r="B78" s="280">
        <f>SUM(B8,B18,B38,B48)</f>
        <v>216151469.35585561</v>
      </c>
      <c r="C78" s="6"/>
    </row>
    <row r="79" spans="1:3">
      <c r="A79" s="60" t="s">
        <v>493</v>
      </c>
      <c r="B79" s="280">
        <f>SUM(B9,B19,B39,B49)</f>
        <v>9729984.6183257885</v>
      </c>
    </row>
    <row r="80" spans="1:3">
      <c r="A80" s="60" t="s">
        <v>494</v>
      </c>
      <c r="B80" s="1042">
        <v>0.23237619359826006</v>
      </c>
    </row>
    <row r="81" spans="1:3">
      <c r="A81" s="60" t="s">
        <v>495</v>
      </c>
      <c r="B81" s="1042">
        <v>1.8306847606604553</v>
      </c>
    </row>
    <row r="82" spans="1:3">
      <c r="A82" s="60" t="s">
        <v>513</v>
      </c>
      <c r="B82" s="1040">
        <v>154.77628571916006</v>
      </c>
      <c r="C82" s="848"/>
    </row>
    <row r="83" spans="1:3" ht="13.8" thickBot="1">
      <c r="A83" s="281" t="s">
        <v>510</v>
      </c>
      <c r="B83" s="1041">
        <v>1214.2870282590115</v>
      </c>
      <c r="C83" s="848"/>
    </row>
    <row r="84" spans="1:3">
      <c r="B84" s="1043"/>
      <c r="C84" s="848"/>
    </row>
    <row r="85" spans="1:3" ht="25.5" customHeight="1">
      <c r="A85" s="1425" t="s">
        <v>514</v>
      </c>
      <c r="B85" s="1425"/>
    </row>
    <row r="86" spans="1:3" ht="29.55" customHeight="1">
      <c r="A86" s="1449" t="s">
        <v>515</v>
      </c>
      <c r="B86" s="1449"/>
    </row>
    <row r="87" spans="1:3" ht="24.75" customHeight="1">
      <c r="A87" s="1410" t="s">
        <v>516</v>
      </c>
      <c r="B87" s="1410"/>
    </row>
    <row r="88" spans="1:3" ht="24.75" customHeight="1">
      <c r="A88" s="1410" t="s">
        <v>517</v>
      </c>
      <c r="B88" s="1410"/>
    </row>
    <row r="89" spans="1:3" ht="25.5" customHeight="1">
      <c r="A89" s="1410" t="s">
        <v>190</v>
      </c>
      <c r="B89" s="1410"/>
    </row>
  </sheetData>
  <mergeCells count="16">
    <mergeCell ref="A89:B89"/>
    <mergeCell ref="A87:B87"/>
    <mergeCell ref="A75:B75"/>
    <mergeCell ref="A45:B45"/>
    <mergeCell ref="A55:B55"/>
    <mergeCell ref="A65:B65"/>
    <mergeCell ref="A86:B86"/>
    <mergeCell ref="A85:B85"/>
    <mergeCell ref="A88:B88"/>
    <mergeCell ref="A1:B1"/>
    <mergeCell ref="A3:B3"/>
    <mergeCell ref="A2:B2"/>
    <mergeCell ref="A35:B35"/>
    <mergeCell ref="A25:B25"/>
    <mergeCell ref="A5:B5"/>
    <mergeCell ref="A15:B15"/>
  </mergeCells>
  <printOptions headings="1"/>
  <pageMargins left="0.7" right="0.7" top="0.75" bottom="0.75" header="0.3" footer="0.3"/>
  <pageSetup scale="53"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DAF9F80FDE0E459E1A4ABBAD4741F7" ma:contentTypeVersion="16" ma:contentTypeDescription="Create a new document." ma:contentTypeScope="" ma:versionID="2098fb02de8150d0f623733c838b1063">
  <xsd:schema xmlns:xsd="http://www.w3.org/2001/XMLSchema" xmlns:xs="http://www.w3.org/2001/XMLSchema" xmlns:p="http://schemas.microsoft.com/office/2006/metadata/properties" xmlns:ns2="e5e22d63-cd76-4ad0-9cc0-8f2b2146ce9f" xmlns:ns3="1f515989-4afe-4bfb-8869-4f44a11afb39" targetNamespace="http://schemas.microsoft.com/office/2006/metadata/properties" ma:root="true" ma:fieldsID="16da3c867f25b69846f1b2325e3032eb" ns2:_="" ns3:_="">
    <xsd:import namespace="e5e22d63-cd76-4ad0-9cc0-8f2b2146ce9f"/>
    <xsd:import namespace="1f515989-4afe-4bfb-8869-4f44a11afb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22d63-cd76-4ad0-9cc0-8f2b2146ce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4dd8a72-922f-41b4-8eea-d4afec549737}" ma:internalName="TaxCatchAll" ma:showField="CatchAllData" ma:web="e5e22d63-cd76-4ad0-9cc0-8f2b2146ce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515989-4afe-4bfb-8869-4f44a11afb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5e22d63-cd76-4ad0-9cc0-8f2b2146ce9f" xsi:nil="true"/>
    <lcf76f155ced4ddcb4097134ff3c332f xmlns="1f515989-4afe-4bfb-8869-4f44a11afb3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471D43-2AD4-4878-B188-F5D95CDDE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22d63-cd76-4ad0-9cc0-8f2b2146ce9f"/>
    <ds:schemaRef ds:uri="1f515989-4afe-4bfb-8869-4f44a11afb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540C34-B68F-4BD1-AD6F-E521573F6D81}">
  <ds:schemaRefs>
    <ds:schemaRef ds:uri="http://purl.org/dc/terms/"/>
    <ds:schemaRef ds:uri="http://www.w3.org/XML/1998/namespace"/>
    <ds:schemaRef ds:uri="http://purl.org/dc/dcmitype/"/>
    <ds:schemaRef ds:uri="http://schemas.microsoft.com/office/2006/metadata/properties"/>
    <ds:schemaRef ds:uri="http://schemas.microsoft.com/office/2006/documentManagement/types"/>
    <ds:schemaRef ds:uri="1f515989-4afe-4bfb-8869-4f44a11afb39"/>
    <ds:schemaRef ds:uri="http://schemas.openxmlformats.org/package/2006/metadata/core-properties"/>
    <ds:schemaRef ds:uri="http://schemas.microsoft.com/office/infopath/2007/PartnerControls"/>
    <ds:schemaRef ds:uri="e5e22d63-cd76-4ad0-9cc0-8f2b2146ce9f"/>
    <ds:schemaRef ds:uri="http://purl.org/dc/elements/1.1/"/>
  </ds:schemaRefs>
</ds:datastoreItem>
</file>

<file path=customXml/itemProps3.xml><?xml version="1.0" encoding="utf-8"?>
<ds:datastoreItem xmlns:ds="http://schemas.openxmlformats.org/officeDocument/2006/customXml" ds:itemID="{5777EAAE-BFB8-4910-8C1C-D335FCAE990C}">
  <ds:schemaRefs>
    <ds:schemaRef ds:uri="http://schemas.microsoft.com/sharepoint/v3/contenttype/forms"/>
  </ds:schemaRefs>
</ds:datastoreItem>
</file>

<file path=docMetadata/LabelInfo.xml><?xml version="1.0" encoding="utf-8"?>
<clbl:labelList xmlns:clbl="http://schemas.microsoft.com/office/2020/mipLabelMetadata">
  <clbl:label id="{af2578ee-155b-4d7a-af96-95fe7c4d21be}"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28</vt:i4>
      </vt:variant>
    </vt:vector>
  </HeadingPairs>
  <TitlesOfParts>
    <vt:vector size="58" baseType="lpstr">
      <vt:lpstr>ESA Summary</vt:lpstr>
      <vt:lpstr>ESA Table 1</vt:lpstr>
      <vt:lpstr>ESA Table 2 - MAIN</vt:lpstr>
      <vt:lpstr>ESA Table 2A - MFWB</vt:lpstr>
      <vt:lpstr>ESA Table 2B - PP-PD</vt:lpstr>
      <vt:lpstr>ESA Table 2C - BE</vt:lpstr>
      <vt:lpstr>ESA Table 2D - CEH</vt:lpstr>
      <vt:lpstr>ESA Table 2E - CSD</vt:lpstr>
      <vt:lpstr>ESA Table 3A_3H</vt:lpstr>
      <vt:lpstr>ESA Table 4A-E</vt:lpstr>
      <vt:lpstr>ESA Table 5A_5F</vt:lpstr>
      <vt:lpstr>ESA Table 6</vt:lpstr>
      <vt:lpstr>ESA Table 7</vt:lpstr>
      <vt:lpstr>ESA Table 8</vt:lpstr>
      <vt:lpstr>ESA Table 9</vt:lpstr>
      <vt:lpstr>CARE Table 1</vt:lpstr>
      <vt:lpstr>CARE Table 2</vt:lpstr>
      <vt:lpstr>CARE Table 3A _3B</vt:lpstr>
      <vt:lpstr>CARE Table 4</vt:lpstr>
      <vt:lpstr>CARE Table 5</vt:lpstr>
      <vt:lpstr>CARE Table 6</vt:lpstr>
      <vt:lpstr>CARE Table 7</vt:lpstr>
      <vt:lpstr>CARE Table 8</vt:lpstr>
      <vt:lpstr>CARE Table 8A</vt:lpstr>
      <vt:lpstr>FERA Table 1</vt:lpstr>
      <vt:lpstr>FERA Table 2</vt:lpstr>
      <vt:lpstr>FERA Table 3A _3B</vt:lpstr>
      <vt:lpstr>FERA Table 4</vt:lpstr>
      <vt:lpstr>FERA Table 5</vt:lpstr>
      <vt:lpstr>FERA Table 6</vt:lpstr>
      <vt:lpstr>'ESA Table 7'!_Hlk103191443</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8A'!Print_Area</vt:lpstr>
      <vt:lpstr>'ESA Summary'!Print_Area</vt:lpstr>
      <vt:lpstr>'ESA Table 1'!Print_Area</vt:lpstr>
      <vt:lpstr>'ESA Table 2A - MFWB'!Print_Area</vt:lpstr>
      <vt:lpstr>'ESA Table 2B - PP-PD'!Print_Area</vt:lpstr>
      <vt:lpstr>'ESA Table 2C - BE'!Print_Area</vt:lpstr>
      <vt:lpstr>'ESA Table 2D - CEH'!Print_Area</vt:lpstr>
      <vt:lpstr>'ESA Table 2E - CSD'!Print_Area</vt:lpstr>
      <vt:lpstr>'ESA Table 3A_3H'!Print_Area</vt:lpstr>
      <vt:lpstr>'ESA Table 4A-E'!Print_Area</vt:lpstr>
      <vt:lpstr>'ESA Table 5A_5F'!Print_Area</vt:lpstr>
      <vt:lpstr>'ESA Table 6'!Print_Area</vt:lpstr>
      <vt:lpstr>'ESA Table 7'!Print_Area</vt:lpstr>
      <vt:lpstr>'FERA Table 1'!Print_Area</vt:lpstr>
      <vt:lpstr>'FERA Table 2'!Print_Area</vt:lpstr>
      <vt:lpstr>'FERA Table 3A _3B'!Print_Area</vt:lpstr>
      <vt:lpstr>'FERA Table 4'!Print_Area</vt:lpstr>
      <vt:lpstr>'FERA Table 5'!Print_Area</vt:lpstr>
      <vt:lpstr>'FERA 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Salazar, Alan O</dc:creator>
  <cp:keywords/>
  <dc:description/>
  <cp:lastModifiedBy>Gordon, Jennifer</cp:lastModifiedBy>
  <cp:revision/>
  <dcterms:created xsi:type="dcterms:W3CDTF">2021-01-04T18:24:22Z</dcterms:created>
  <dcterms:modified xsi:type="dcterms:W3CDTF">2026-07-28T01:21:18Z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0x0101006EDAF9F80FDE0E459E1A4ABBAD4741F7</vt:lpwstr>
  </property>
  <property fmtid="{D5CDD505-2E9C-101B-9397-08002B2CF9AE}" pid="3" name="_dlc_DocIdItemGuid">
    <vt:lpwstr>cb7bc7da-28d7-4027-8ee0-0955d0bb5f1f</vt:lpwstr>
  </property>
  <property fmtid="{D5CDD505-2E9C-101B-9397-08002B2CF9AE}" pid="4" name="CofWorkbookId">
    <vt:lpwstr>22caf698-c046-46e1-8b3c-14493a64db1c</vt:lpwstr>
  </property>
  <property fmtid="{D5CDD505-2E9C-101B-9397-08002B2CF9AE}" pid="5" name="SV_QUERY_LIST_4F35BF76-6C0D-4D9B-82B2-816C12CF3733">
    <vt:lpwstr>empty_477D106A-C0D6-4607-AEBD-E2C9D60EA279</vt:lpwstr>
  </property>
  <property fmtid="{D5CDD505-2E9C-101B-9397-08002B2CF9AE}" pid="6" name="Order">
    <vt:r8>1863000</vt:r8>
  </property>
  <property fmtid="{D5CDD505-2E9C-101B-9397-08002B2CF9AE}" pid="7" name="pgeRecordCategory">
    <vt:lpwstr/>
  </property>
  <property fmtid="{D5CDD505-2E9C-101B-9397-08002B2CF9AE}" pid="8" name="MediaServiceImageTags">
    <vt:lpwstr/>
  </property>
  <property fmtid="{D5CDD505-2E9C-101B-9397-08002B2CF9AE}" pid="9" name="MSIP_Label_af2578ee-155b-4d7a-af96-95fe7c4d21be_Enabled">
    <vt:lpwstr>true</vt:lpwstr>
  </property>
  <property fmtid="{D5CDD505-2E9C-101B-9397-08002B2CF9AE}" pid="10" name="MSIP_Label_af2578ee-155b-4d7a-af96-95fe7c4d21be_SetDate">
    <vt:lpwstr>2022-12-05T08:30:48Z</vt:lpwstr>
  </property>
  <property fmtid="{D5CDD505-2E9C-101B-9397-08002B2CF9AE}" pid="11" name="MSIP_Label_af2578ee-155b-4d7a-af96-95fe7c4d21be_Method">
    <vt:lpwstr>Privileged</vt:lpwstr>
  </property>
  <property fmtid="{D5CDD505-2E9C-101B-9397-08002B2CF9AE}" pid="12" name="MSIP_Label_af2578ee-155b-4d7a-af96-95fe7c4d21be_Name">
    <vt:lpwstr>Public</vt:lpwstr>
  </property>
  <property fmtid="{D5CDD505-2E9C-101B-9397-08002B2CF9AE}" pid="13" name="MSIP_Label_af2578ee-155b-4d7a-af96-95fe7c4d21be_SiteId">
    <vt:lpwstr>44ae661a-ece6-41aa-bc96-7c2c85a08941</vt:lpwstr>
  </property>
  <property fmtid="{D5CDD505-2E9C-101B-9397-08002B2CF9AE}" pid="14" name="MSIP_Label_af2578ee-155b-4d7a-af96-95fe7c4d21be_ActionId">
    <vt:lpwstr>c067748b-c900-4aeb-b3e0-f153c2e5e3bd</vt:lpwstr>
  </property>
  <property fmtid="{D5CDD505-2E9C-101B-9397-08002B2CF9AE}" pid="15" name="MSIP_Label_af2578ee-155b-4d7a-af96-95fe7c4d21be_ContentBits">
    <vt:lpwstr>3</vt:lpwstr>
  </property>
</Properties>
</file>